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2135"/>
  </bookViews>
  <sheets>
    <sheet name="Readme" sheetId="7" r:id="rId1"/>
    <sheet name="Project Data" sheetId="5" r:id="rId2"/>
    <sheet name="Project Comments" sheetId="6" r:id="rId3"/>
  </sheets>
  <calcPr calcId="145621"/>
</workbook>
</file>

<file path=xl/calcChain.xml><?xml version="1.0" encoding="utf-8"?>
<calcChain xmlns="http://schemas.openxmlformats.org/spreadsheetml/2006/main">
  <c r="DR17" i="5" l="1"/>
  <c r="DR30" i="5"/>
  <c r="DR28" i="5"/>
  <c r="DR499" i="5"/>
  <c r="DR29" i="5"/>
  <c r="DR31" i="5"/>
  <c r="DR210" i="5"/>
  <c r="DR500" i="5"/>
  <c r="DR9" i="5"/>
  <c r="DR501" i="5"/>
  <c r="DR288" i="5"/>
  <c r="DR8" i="5"/>
  <c r="DR24" i="5"/>
  <c r="DR502" i="5"/>
  <c r="DR37" i="5"/>
  <c r="DR503" i="5"/>
  <c r="DR504" i="5"/>
  <c r="DR48" i="5"/>
  <c r="DR505" i="5"/>
  <c r="DR506" i="5"/>
  <c r="DR15" i="5"/>
  <c r="DR36" i="5"/>
  <c r="DR507" i="5"/>
  <c r="DR508" i="5"/>
  <c r="DR10" i="5"/>
  <c r="DR509" i="5"/>
  <c r="DR20" i="5"/>
  <c r="DR44" i="5"/>
  <c r="DR34" i="5"/>
  <c r="DR33" i="5"/>
  <c r="DR510" i="5"/>
  <c r="DR511" i="5"/>
  <c r="DR11" i="5"/>
  <c r="DR41" i="5"/>
  <c r="DR512" i="5"/>
  <c r="DR43" i="5"/>
  <c r="DR98" i="5"/>
  <c r="DR16" i="5"/>
  <c r="DR35" i="5"/>
  <c r="DR513" i="5"/>
  <c r="DR514" i="5"/>
  <c r="DR12" i="5"/>
  <c r="DR25" i="5"/>
  <c r="DR21" i="5"/>
  <c r="DR49" i="5"/>
  <c r="DR22" i="5"/>
  <c r="DR23" i="5"/>
  <c r="DR289" i="5"/>
  <c r="DR266" i="5"/>
  <c r="DR182" i="5"/>
  <c r="DR515" i="5"/>
  <c r="DR128" i="5"/>
  <c r="DR19" i="5"/>
  <c r="DR108" i="5"/>
  <c r="DR126" i="5"/>
  <c r="DR290" i="5"/>
  <c r="DR55" i="5"/>
  <c r="DR18" i="5"/>
  <c r="DR159" i="5"/>
  <c r="DR516" i="5"/>
  <c r="DR517" i="5"/>
  <c r="DR518" i="5"/>
  <c r="DR56" i="5"/>
  <c r="DR519" i="5"/>
  <c r="DR520" i="5"/>
  <c r="DR13" i="5"/>
  <c r="DR521" i="5"/>
  <c r="DR32" i="5"/>
  <c r="DR522" i="5"/>
  <c r="DR26" i="5"/>
  <c r="DR523" i="5"/>
  <c r="DR27" i="5"/>
  <c r="DR14" i="5"/>
  <c r="DR99" i="5"/>
  <c r="DR63" i="5"/>
  <c r="DR52" i="5"/>
  <c r="DR65" i="5"/>
  <c r="DR69" i="5"/>
  <c r="DR201" i="5"/>
  <c r="DR53" i="5"/>
  <c r="DR59" i="5"/>
  <c r="DR50" i="5"/>
  <c r="DR291" i="5"/>
  <c r="DR104" i="5"/>
  <c r="DR58" i="5"/>
  <c r="DR87" i="5"/>
  <c r="DR73" i="5"/>
  <c r="DR40" i="5"/>
  <c r="DR85" i="5"/>
  <c r="DR76" i="5"/>
  <c r="DR89" i="5"/>
  <c r="DR75" i="5"/>
  <c r="DR71" i="5"/>
  <c r="DR64" i="5"/>
  <c r="DR47" i="5"/>
  <c r="DR45" i="5"/>
  <c r="DR39" i="5"/>
  <c r="DR68" i="5"/>
  <c r="DR77" i="5"/>
  <c r="DR292" i="5"/>
  <c r="DR90" i="5"/>
  <c r="DR46" i="5"/>
  <c r="DR61" i="5"/>
  <c r="DR51" i="5"/>
  <c r="DR70" i="5"/>
  <c r="DR38" i="5"/>
  <c r="DR60" i="5"/>
  <c r="DR140" i="5"/>
  <c r="DR265" i="5"/>
  <c r="DR66" i="5"/>
  <c r="DR67" i="5"/>
  <c r="DR286" i="5"/>
  <c r="DR125" i="5"/>
  <c r="DR102" i="5"/>
  <c r="DR117" i="5"/>
  <c r="DR216" i="5"/>
  <c r="DR88" i="5"/>
  <c r="DR285" i="5"/>
  <c r="DR223" i="5"/>
  <c r="DR96" i="5"/>
  <c r="DR54" i="5"/>
  <c r="DR118" i="5"/>
  <c r="DR62" i="5"/>
  <c r="DR42" i="5"/>
  <c r="DR120" i="5"/>
  <c r="DR79" i="5"/>
  <c r="DR80" i="5"/>
  <c r="DR81" i="5"/>
  <c r="DR97" i="5"/>
  <c r="DR95" i="5"/>
  <c r="DR114" i="5"/>
  <c r="DR110" i="5"/>
  <c r="DR57" i="5"/>
  <c r="DR119" i="5"/>
  <c r="DR111" i="5"/>
  <c r="DR293" i="5"/>
  <c r="DR294" i="5"/>
  <c r="DR84" i="5"/>
  <c r="DR295" i="5"/>
  <c r="DR94" i="5"/>
  <c r="DR105" i="5"/>
  <c r="DR170" i="5"/>
  <c r="DR113" i="5"/>
  <c r="DR112" i="5"/>
  <c r="DR287" i="5"/>
  <c r="DR296" i="5"/>
  <c r="DR83" i="5"/>
  <c r="DR92" i="5"/>
  <c r="DR100" i="5"/>
  <c r="DR106" i="5"/>
  <c r="DR116" i="5"/>
  <c r="DR74" i="5"/>
  <c r="DR524" i="5"/>
  <c r="DR78" i="5"/>
  <c r="DR138" i="5"/>
  <c r="DR192" i="5"/>
  <c r="DR145" i="5"/>
  <c r="DR109" i="5"/>
  <c r="DR148" i="5"/>
  <c r="DR86" i="5"/>
  <c r="DR218" i="5"/>
  <c r="DR190" i="5"/>
  <c r="DR107" i="5"/>
  <c r="DR191" i="5"/>
  <c r="DR101" i="5"/>
  <c r="DR134" i="5"/>
  <c r="DR115" i="5"/>
  <c r="DR93" i="5"/>
  <c r="DR82" i="5"/>
  <c r="DR131" i="5"/>
  <c r="DR137" i="5"/>
  <c r="DR91" i="5"/>
  <c r="DR124" i="5"/>
  <c r="DR103" i="5"/>
  <c r="DR154" i="5"/>
  <c r="DR146" i="5"/>
  <c r="DR169" i="5"/>
  <c r="DR122" i="5"/>
  <c r="DR143" i="5"/>
  <c r="DR139" i="5"/>
  <c r="DR196" i="5"/>
  <c r="DR135" i="5"/>
  <c r="DR239" i="5"/>
  <c r="DR149" i="5"/>
  <c r="DR254" i="5"/>
  <c r="DR207" i="5"/>
  <c r="DR150" i="5"/>
  <c r="DR155" i="5"/>
  <c r="DR130" i="5"/>
  <c r="DR127" i="5"/>
  <c r="DR129" i="5"/>
  <c r="DR121" i="5"/>
  <c r="DR158" i="5"/>
  <c r="DR142" i="5"/>
  <c r="DR157" i="5"/>
  <c r="DR144" i="5"/>
  <c r="DR133" i="5"/>
  <c r="DR151" i="5"/>
  <c r="DR184" i="5"/>
  <c r="DR297" i="5"/>
  <c r="DR123" i="5"/>
  <c r="DR141" i="5"/>
  <c r="DR132" i="5"/>
  <c r="DR298" i="5"/>
  <c r="DR175" i="5"/>
  <c r="DR203" i="5"/>
  <c r="DR147" i="5"/>
  <c r="DR153" i="5"/>
  <c r="DR156" i="5"/>
  <c r="DR136" i="5"/>
  <c r="DR204" i="5"/>
  <c r="DR194" i="5"/>
  <c r="DR299" i="5"/>
  <c r="DR212" i="5"/>
  <c r="DR525" i="5"/>
  <c r="DR300" i="5"/>
  <c r="DR200" i="5"/>
  <c r="DR152" i="5"/>
  <c r="DR221" i="5"/>
  <c r="DR188" i="5"/>
  <c r="DR209" i="5"/>
  <c r="DR177" i="5"/>
  <c r="DR526" i="5"/>
  <c r="DR527" i="5"/>
  <c r="DR528" i="5"/>
  <c r="DR529" i="5"/>
  <c r="DR530" i="5"/>
  <c r="DR531" i="5"/>
  <c r="DR532" i="5"/>
  <c r="DR214" i="5"/>
  <c r="DR172" i="5"/>
  <c r="DR301" i="5"/>
  <c r="DR179" i="5"/>
  <c r="DR195" i="5"/>
  <c r="DR164" i="5"/>
  <c r="DR178" i="5"/>
  <c r="DR162" i="5"/>
  <c r="DR161" i="5"/>
  <c r="DR213" i="5"/>
  <c r="DR232" i="5"/>
  <c r="DR166" i="5"/>
  <c r="DR208" i="5"/>
  <c r="DR185" i="5"/>
  <c r="DR199" i="5"/>
  <c r="DR189" i="5"/>
  <c r="DR230" i="5"/>
  <c r="DR202" i="5"/>
  <c r="DR302" i="5"/>
  <c r="DR187" i="5"/>
  <c r="DR278" i="5"/>
  <c r="DR160" i="5"/>
  <c r="DR240" i="5"/>
  <c r="DR205" i="5"/>
  <c r="DR183" i="5"/>
  <c r="DR226" i="5"/>
  <c r="DR181" i="5"/>
  <c r="DR167" i="5"/>
  <c r="DR211" i="5"/>
  <c r="DR165" i="5"/>
  <c r="DR176" i="5"/>
  <c r="DR225" i="5"/>
  <c r="DR255" i="5"/>
  <c r="DR303" i="5"/>
  <c r="DR171" i="5"/>
  <c r="DR280" i="5"/>
  <c r="DR227" i="5"/>
  <c r="DR198" i="5"/>
  <c r="DR163" i="5"/>
  <c r="DR186" i="5"/>
  <c r="DR180" i="5"/>
  <c r="DR174" i="5"/>
  <c r="DR173" i="5"/>
  <c r="DR193" i="5"/>
  <c r="DR206" i="5"/>
  <c r="DR197" i="5"/>
  <c r="DR168" i="5"/>
  <c r="DR219" i="5"/>
  <c r="DR234" i="5"/>
  <c r="DR238" i="5"/>
  <c r="DR215" i="5"/>
  <c r="DR220" i="5"/>
  <c r="DR224" i="5"/>
  <c r="DR378" i="5"/>
  <c r="DR237" i="5"/>
  <c r="DR241" i="5"/>
  <c r="DR242" i="5"/>
  <c r="DR222" i="5"/>
  <c r="DR304" i="5"/>
  <c r="DR72" i="5"/>
  <c r="DR228" i="5"/>
  <c r="DR229" i="5"/>
  <c r="DR231" i="5"/>
  <c r="DR243" i="5"/>
  <c r="DR235" i="5"/>
  <c r="DR233" i="5"/>
  <c r="DR282" i="5"/>
  <c r="DR217" i="5"/>
  <c r="DR305" i="5"/>
  <c r="DR247" i="5"/>
  <c r="DR306" i="5"/>
  <c r="DR281" i="5"/>
  <c r="DR236" i="5"/>
  <c r="DR257" i="5"/>
  <c r="DR258" i="5"/>
  <c r="DR250" i="5"/>
  <c r="DR268" i="5"/>
  <c r="DR274" i="5"/>
  <c r="DR277" i="5"/>
  <c r="DR249" i="5"/>
  <c r="DR394" i="5"/>
  <c r="DR252" i="5"/>
  <c r="DR307" i="5"/>
  <c r="DR267" i="5"/>
  <c r="DR271" i="5"/>
  <c r="DR251" i="5"/>
  <c r="DR256" i="5"/>
  <c r="DR260" i="5"/>
  <c r="DR264" i="5"/>
  <c r="DR273" i="5"/>
  <c r="DR284" i="5"/>
  <c r="DR259" i="5"/>
  <c r="DR262" i="5"/>
  <c r="DR263" i="5"/>
  <c r="DR275" i="5"/>
  <c r="DR245" i="5"/>
  <c r="DR357" i="5"/>
  <c r="DR248" i="5"/>
  <c r="DR308" i="5"/>
  <c r="DR269" i="5"/>
  <c r="DR309" i="5"/>
  <c r="DR244" i="5"/>
  <c r="DR379" i="5"/>
  <c r="DR261" i="5"/>
  <c r="DR310" i="5"/>
  <c r="DR253" i="5"/>
  <c r="DR311" i="5"/>
  <c r="DR312" i="5"/>
  <c r="DR452" i="5"/>
  <c r="DR276" i="5"/>
  <c r="DR246" i="5"/>
  <c r="DR272" i="5"/>
  <c r="DR270" i="5"/>
  <c r="DR313" i="5"/>
  <c r="DR314" i="5"/>
  <c r="DR315" i="5"/>
  <c r="DR358" i="5"/>
  <c r="DR279" i="5"/>
  <c r="DR283" i="5"/>
  <c r="DR316" i="5"/>
  <c r="DR359" i="5"/>
  <c r="DR317" i="5"/>
  <c r="DR318" i="5"/>
  <c r="DR360" i="5"/>
  <c r="DR319" i="5"/>
  <c r="DR320" i="5"/>
  <c r="DR321" i="5"/>
  <c r="DR322" i="5"/>
  <c r="DR323" i="5"/>
  <c r="DR324" i="5"/>
  <c r="DR325" i="5"/>
  <c r="DR326" i="5"/>
  <c r="DR327" i="5"/>
  <c r="DR328" i="5"/>
  <c r="DR329" i="5"/>
  <c r="DR330" i="5"/>
  <c r="DR331" i="5"/>
  <c r="DR332" i="5"/>
  <c r="DR333" i="5"/>
  <c r="DR334" i="5"/>
  <c r="DR335" i="5"/>
  <c r="DR336" i="5"/>
  <c r="DR337" i="5"/>
  <c r="DR338" i="5"/>
  <c r="DR339" i="5"/>
  <c r="DR340" i="5"/>
  <c r="DR341" i="5"/>
  <c r="DR342" i="5"/>
  <c r="DR343" i="5"/>
  <c r="DR344" i="5"/>
  <c r="DR345" i="5"/>
  <c r="DR346" i="5"/>
  <c r="DR347" i="5"/>
  <c r="DR348" i="5"/>
  <c r="DR349" i="5"/>
  <c r="DR350" i="5"/>
  <c r="DR351" i="5"/>
  <c r="DR352" i="5"/>
  <c r="DR353" i="5"/>
  <c r="DR380" i="5"/>
  <c r="DR381" i="5"/>
  <c r="DR382" i="5"/>
  <c r="DR383" i="5"/>
  <c r="DR354" i="5"/>
  <c r="DR355" i="5"/>
  <c r="DR356" i="5"/>
  <c r="DR361" i="5"/>
  <c r="DR362" i="5"/>
  <c r="DR366" i="5"/>
  <c r="DR367" i="5"/>
  <c r="DR368" i="5"/>
  <c r="DR369" i="5"/>
  <c r="DR370" i="5"/>
  <c r="DR371" i="5"/>
  <c r="DR395" i="5"/>
  <c r="DR372" i="5"/>
  <c r="DR373" i="5"/>
  <c r="DR396" i="5"/>
  <c r="DR374" i="5"/>
  <c r="DR375" i="5"/>
  <c r="DR376" i="5"/>
  <c r="DR377" i="5"/>
  <c r="DR397" i="5"/>
  <c r="DR398" i="5"/>
  <c r="DR399" i="5"/>
  <c r="DR400" i="5"/>
  <c r="DR384" i="5"/>
  <c r="DR401" i="5"/>
  <c r="DR402" i="5"/>
  <c r="DR403" i="5"/>
  <c r="DR385" i="5"/>
  <c r="DR386" i="5"/>
  <c r="DR387" i="5"/>
  <c r="DR388" i="5"/>
  <c r="DR404" i="5"/>
  <c r="DR389" i="5"/>
  <c r="DR390" i="5"/>
  <c r="DR405" i="5"/>
  <c r="DR391" i="5"/>
  <c r="DR406" i="5"/>
  <c r="DR407" i="5"/>
  <c r="DR408" i="5"/>
  <c r="DR392" i="5"/>
  <c r="DR409" i="5"/>
  <c r="DR393" i="5"/>
  <c r="DR410" i="5"/>
  <c r="DR363" i="5"/>
  <c r="DR364" i="5"/>
  <c r="DR411" i="5"/>
  <c r="DR412" i="5"/>
  <c r="DR413" i="5"/>
  <c r="DR365" i="5"/>
  <c r="DR414" i="5"/>
  <c r="DR415" i="5"/>
  <c r="DR416" i="5"/>
  <c r="DR417" i="5"/>
  <c r="DR418" i="5"/>
  <c r="DR419" i="5"/>
  <c r="DR420" i="5"/>
  <c r="DR421" i="5"/>
  <c r="DR422" i="5"/>
  <c r="DR423" i="5"/>
  <c r="DR424" i="5"/>
  <c r="DR425" i="5"/>
  <c r="DR426" i="5"/>
  <c r="DR427" i="5"/>
  <c r="DR428" i="5"/>
  <c r="DR429" i="5"/>
  <c r="DR430" i="5"/>
  <c r="DR431" i="5"/>
  <c r="DR432" i="5"/>
  <c r="DR433" i="5"/>
  <c r="DR434" i="5"/>
  <c r="DR435" i="5"/>
  <c r="DR436" i="5"/>
  <c r="DR437" i="5"/>
  <c r="DR438" i="5"/>
  <c r="DR439" i="5"/>
  <c r="DR453" i="5"/>
  <c r="DR440" i="5"/>
  <c r="DR441" i="5"/>
  <c r="DR442" i="5"/>
  <c r="DR443" i="5"/>
  <c r="DR454" i="5"/>
  <c r="DR444" i="5"/>
  <c r="DR445" i="5"/>
  <c r="DR446" i="5"/>
  <c r="DR447" i="5"/>
  <c r="DR455" i="5"/>
  <c r="DR456" i="5"/>
  <c r="DR457" i="5"/>
  <c r="DR448" i="5"/>
  <c r="DR490" i="5"/>
  <c r="DR458" i="5"/>
  <c r="DR449" i="5"/>
  <c r="DR450" i="5"/>
  <c r="DR459" i="5"/>
  <c r="DR460" i="5"/>
  <c r="DR461" i="5"/>
  <c r="DR462" i="5"/>
  <c r="DR463" i="5"/>
  <c r="DR464" i="5"/>
  <c r="DR465" i="5"/>
  <c r="DR491" i="5"/>
  <c r="DR466" i="5"/>
  <c r="DR467" i="5"/>
  <c r="DR468" i="5"/>
  <c r="DR469" i="5"/>
  <c r="DR470" i="5"/>
  <c r="DR471" i="5"/>
  <c r="DR472" i="5"/>
  <c r="DR473" i="5"/>
  <c r="DR474" i="5"/>
  <c r="DR475" i="5"/>
  <c r="DR476" i="5"/>
  <c r="DR477" i="5"/>
  <c r="DR478" i="5"/>
  <c r="DR479" i="5"/>
  <c r="DR451" i="5"/>
  <c r="DR480" i="5"/>
  <c r="DR481" i="5"/>
  <c r="DR482" i="5"/>
  <c r="DR483" i="5"/>
  <c r="DR484" i="5"/>
  <c r="DR485" i="5"/>
  <c r="DR486" i="5"/>
  <c r="DR487" i="5"/>
  <c r="DR488" i="5"/>
  <c r="DR492" i="5"/>
  <c r="DR493" i="5"/>
  <c r="DR494" i="5"/>
  <c r="DR533" i="5"/>
  <c r="DR489" i="5"/>
  <c r="DR534" i="5"/>
  <c r="DR495" i="5"/>
  <c r="DR496" i="5"/>
  <c r="DR497" i="5"/>
  <c r="DR498" i="5"/>
  <c r="DR535" i="5"/>
  <c r="DR536" i="5"/>
  <c r="DR537" i="5"/>
  <c r="DR538" i="5"/>
  <c r="DR539" i="5"/>
  <c r="DR540" i="5"/>
  <c r="DR541" i="5"/>
  <c r="DR542" i="5"/>
  <c r="DR543" i="5"/>
  <c r="DR544" i="5"/>
  <c r="DR545" i="5"/>
  <c r="DR546" i="5"/>
  <c r="DR547" i="5"/>
  <c r="DR548" i="5"/>
  <c r="DR549" i="5"/>
  <c r="DR550" i="5"/>
  <c r="DR551" i="5"/>
  <c r="DR552" i="5"/>
  <c r="DR553" i="5"/>
  <c r="DR554" i="5"/>
  <c r="DR557" i="5"/>
  <c r="DR556" i="5"/>
  <c r="DR555" i="5"/>
  <c r="DN17" i="5"/>
  <c r="DN30" i="5"/>
  <c r="DN28" i="5"/>
  <c r="DN499" i="5"/>
  <c r="DN29" i="5"/>
  <c r="DN31" i="5"/>
  <c r="DN210" i="5"/>
  <c r="DN500" i="5"/>
  <c r="DN9" i="5"/>
  <c r="DN501" i="5"/>
  <c r="DN288" i="5"/>
  <c r="DN8" i="5"/>
  <c r="DN24" i="5"/>
  <c r="DN502" i="5"/>
  <c r="DN37" i="5"/>
  <c r="DN503" i="5"/>
  <c r="DN504" i="5"/>
  <c r="DN48" i="5"/>
  <c r="DN505" i="5"/>
  <c r="DN506" i="5"/>
  <c r="DN15" i="5"/>
  <c r="DN36" i="5"/>
  <c r="DN507" i="5"/>
  <c r="DN508" i="5"/>
  <c r="DN10" i="5"/>
  <c r="DN509" i="5"/>
  <c r="DN20" i="5"/>
  <c r="DN44" i="5"/>
  <c r="DN34" i="5"/>
  <c r="DN33" i="5"/>
  <c r="DN510" i="5"/>
  <c r="DN511" i="5"/>
  <c r="DN11" i="5"/>
  <c r="DN41" i="5"/>
  <c r="DN512" i="5"/>
  <c r="DN43" i="5"/>
  <c r="DN98" i="5"/>
  <c r="DN16" i="5"/>
  <c r="DN35" i="5"/>
  <c r="DN513" i="5"/>
  <c r="DN514" i="5"/>
  <c r="DN12" i="5"/>
  <c r="DN25" i="5"/>
  <c r="DN21" i="5"/>
  <c r="DN49" i="5"/>
  <c r="DN22" i="5"/>
  <c r="DN23" i="5"/>
  <c r="DN289" i="5"/>
  <c r="DN266" i="5"/>
  <c r="DN182" i="5"/>
  <c r="DN515" i="5"/>
  <c r="DN128" i="5"/>
  <c r="DN19" i="5"/>
  <c r="DN108" i="5"/>
  <c r="DN126" i="5"/>
  <c r="DN290" i="5"/>
  <c r="DN55" i="5"/>
  <c r="DN18" i="5"/>
  <c r="DN159" i="5"/>
  <c r="DN516" i="5"/>
  <c r="DN517" i="5"/>
  <c r="DN518" i="5"/>
  <c r="DN56" i="5"/>
  <c r="DN519" i="5"/>
  <c r="DN520" i="5"/>
  <c r="DN13" i="5"/>
  <c r="DN521" i="5"/>
  <c r="DN32" i="5"/>
  <c r="DN522" i="5"/>
  <c r="DN26" i="5"/>
  <c r="DN523" i="5"/>
  <c r="DN27" i="5"/>
  <c r="DN14" i="5"/>
  <c r="DN99" i="5"/>
  <c r="DN63" i="5"/>
  <c r="DN52" i="5"/>
  <c r="DN65" i="5"/>
  <c r="DN69" i="5"/>
  <c r="DN201" i="5"/>
  <c r="DN53" i="5"/>
  <c r="DN59" i="5"/>
  <c r="DN50" i="5"/>
  <c r="DN291" i="5"/>
  <c r="DN104" i="5"/>
  <c r="DN58" i="5"/>
  <c r="DN87" i="5"/>
  <c r="DN73" i="5"/>
  <c r="DN40" i="5"/>
  <c r="DN85" i="5"/>
  <c r="DN76" i="5"/>
  <c r="DN89" i="5"/>
  <c r="DN75" i="5"/>
  <c r="DN71" i="5"/>
  <c r="DN64" i="5"/>
  <c r="DN47" i="5"/>
  <c r="DN45" i="5"/>
  <c r="DN39" i="5"/>
  <c r="DN68" i="5"/>
  <c r="DN77" i="5"/>
  <c r="DN292" i="5"/>
  <c r="DN90" i="5"/>
  <c r="DN46" i="5"/>
  <c r="DN61" i="5"/>
  <c r="DN51" i="5"/>
  <c r="DN70" i="5"/>
  <c r="DN38" i="5"/>
  <c r="DN60" i="5"/>
  <c r="DN140" i="5"/>
  <c r="DN265" i="5"/>
  <c r="DN66" i="5"/>
  <c r="DN67" i="5"/>
  <c r="DN286" i="5"/>
  <c r="DN125" i="5"/>
  <c r="DN102" i="5"/>
  <c r="DN117" i="5"/>
  <c r="DN216" i="5"/>
  <c r="DN88" i="5"/>
  <c r="DN285" i="5"/>
  <c r="DN223" i="5"/>
  <c r="DN96" i="5"/>
  <c r="DN54" i="5"/>
  <c r="DN118" i="5"/>
  <c r="DN62" i="5"/>
  <c r="DN42" i="5"/>
  <c r="DN120" i="5"/>
  <c r="DN79" i="5"/>
  <c r="DN80" i="5"/>
  <c r="DN81" i="5"/>
  <c r="DN97" i="5"/>
  <c r="DN95" i="5"/>
  <c r="DN114" i="5"/>
  <c r="DN110" i="5"/>
  <c r="DN57" i="5"/>
  <c r="DN119" i="5"/>
  <c r="DN111" i="5"/>
  <c r="DN293" i="5"/>
  <c r="DN294" i="5"/>
  <c r="DN84" i="5"/>
  <c r="DN295" i="5"/>
  <c r="DN94" i="5"/>
  <c r="DN105" i="5"/>
  <c r="DN170" i="5"/>
  <c r="DN113" i="5"/>
  <c r="DN112" i="5"/>
  <c r="DN287" i="5"/>
  <c r="DN296" i="5"/>
  <c r="DN83" i="5"/>
  <c r="DN92" i="5"/>
  <c r="DN100" i="5"/>
  <c r="DN106" i="5"/>
  <c r="DN116" i="5"/>
  <c r="DN74" i="5"/>
  <c r="DN524" i="5"/>
  <c r="DN78" i="5"/>
  <c r="DN138" i="5"/>
  <c r="DN192" i="5"/>
  <c r="DN145" i="5"/>
  <c r="DN109" i="5"/>
  <c r="DN148" i="5"/>
  <c r="DN86" i="5"/>
  <c r="DN218" i="5"/>
  <c r="DN190" i="5"/>
  <c r="DN107" i="5"/>
  <c r="DN191" i="5"/>
  <c r="DN101" i="5"/>
  <c r="DN134" i="5"/>
  <c r="DN115" i="5"/>
  <c r="DN93" i="5"/>
  <c r="DN82" i="5"/>
  <c r="DN131" i="5"/>
  <c r="DN137" i="5"/>
  <c r="DN91" i="5"/>
  <c r="DN124" i="5"/>
  <c r="DN103" i="5"/>
  <c r="DN154" i="5"/>
  <c r="DN146" i="5"/>
  <c r="DN169" i="5"/>
  <c r="DN122" i="5"/>
  <c r="DN143" i="5"/>
  <c r="DN139" i="5"/>
  <c r="DN196" i="5"/>
  <c r="DN135" i="5"/>
  <c r="DN239" i="5"/>
  <c r="DN149" i="5"/>
  <c r="DN254" i="5"/>
  <c r="DN207" i="5"/>
  <c r="DN150" i="5"/>
  <c r="DN155" i="5"/>
  <c r="DN130" i="5"/>
  <c r="DN127" i="5"/>
  <c r="DN129" i="5"/>
  <c r="DN121" i="5"/>
  <c r="DN158" i="5"/>
  <c r="DN142" i="5"/>
  <c r="DN157" i="5"/>
  <c r="DN144" i="5"/>
  <c r="DN133" i="5"/>
  <c r="DN151" i="5"/>
  <c r="DN184" i="5"/>
  <c r="DN297" i="5"/>
  <c r="DN123" i="5"/>
  <c r="DN141" i="5"/>
  <c r="DN132" i="5"/>
  <c r="DN298" i="5"/>
  <c r="DN175" i="5"/>
  <c r="DN203" i="5"/>
  <c r="DN147" i="5"/>
  <c r="DN153" i="5"/>
  <c r="DN156" i="5"/>
  <c r="DN136" i="5"/>
  <c r="DN204" i="5"/>
  <c r="DN194" i="5"/>
  <c r="DN299" i="5"/>
  <c r="DN212" i="5"/>
  <c r="DN525" i="5"/>
  <c r="DN300" i="5"/>
  <c r="DN200" i="5"/>
  <c r="DN152" i="5"/>
  <c r="DN221" i="5"/>
  <c r="DN188" i="5"/>
  <c r="DN209" i="5"/>
  <c r="DN177" i="5"/>
  <c r="DN526" i="5"/>
  <c r="DN527" i="5"/>
  <c r="DN528" i="5"/>
  <c r="DN529" i="5"/>
  <c r="DN530" i="5"/>
  <c r="DN531" i="5"/>
  <c r="DN532" i="5"/>
  <c r="DN214" i="5"/>
  <c r="DN172" i="5"/>
  <c r="DN301" i="5"/>
  <c r="DN179" i="5"/>
  <c r="DN195" i="5"/>
  <c r="DN164" i="5"/>
  <c r="DN178" i="5"/>
  <c r="DN162" i="5"/>
  <c r="DN161" i="5"/>
  <c r="DN213" i="5"/>
  <c r="DN232" i="5"/>
  <c r="DN166" i="5"/>
  <c r="DN208" i="5"/>
  <c r="DN185" i="5"/>
  <c r="DN199" i="5"/>
  <c r="DN189" i="5"/>
  <c r="DN230" i="5"/>
  <c r="DN202" i="5"/>
  <c r="DN302" i="5"/>
  <c r="DN187" i="5"/>
  <c r="DN278" i="5"/>
  <c r="DN160" i="5"/>
  <c r="DN240" i="5"/>
  <c r="DN205" i="5"/>
  <c r="DN183" i="5"/>
  <c r="DN226" i="5"/>
  <c r="DN181" i="5"/>
  <c r="DN167" i="5"/>
  <c r="DN211" i="5"/>
  <c r="DN165" i="5"/>
  <c r="DN176" i="5"/>
  <c r="DN225" i="5"/>
  <c r="DN255" i="5"/>
  <c r="DN303" i="5"/>
  <c r="DN171" i="5"/>
  <c r="DN280" i="5"/>
  <c r="DN227" i="5"/>
  <c r="DN198" i="5"/>
  <c r="DN163" i="5"/>
  <c r="DN186" i="5"/>
  <c r="DN180" i="5"/>
  <c r="DN174" i="5"/>
  <c r="DN173" i="5"/>
  <c r="DN193" i="5"/>
  <c r="DN206" i="5"/>
  <c r="DN197" i="5"/>
  <c r="DN168" i="5"/>
  <c r="DN219" i="5"/>
  <c r="DN234" i="5"/>
  <c r="DN238" i="5"/>
  <c r="DN215" i="5"/>
  <c r="DN220" i="5"/>
  <c r="DN224" i="5"/>
  <c r="DN378" i="5"/>
  <c r="DN237" i="5"/>
  <c r="DN241" i="5"/>
  <c r="DN242" i="5"/>
  <c r="DN222" i="5"/>
  <c r="DN304" i="5"/>
  <c r="DN72" i="5"/>
  <c r="DN228" i="5"/>
  <c r="DN229" i="5"/>
  <c r="DN231" i="5"/>
  <c r="DN243" i="5"/>
  <c r="DN235" i="5"/>
  <c r="DN233" i="5"/>
  <c r="DN282" i="5"/>
  <c r="DN217" i="5"/>
  <c r="DN305" i="5"/>
  <c r="DN247" i="5"/>
  <c r="DN306" i="5"/>
  <c r="DN281" i="5"/>
  <c r="DN236" i="5"/>
  <c r="DN257" i="5"/>
  <c r="DN258" i="5"/>
  <c r="DN250" i="5"/>
  <c r="DN268" i="5"/>
  <c r="DN274" i="5"/>
  <c r="DN277" i="5"/>
  <c r="DN249" i="5"/>
  <c r="DN394" i="5"/>
  <c r="DN252" i="5"/>
  <c r="DN307" i="5"/>
  <c r="DN267" i="5"/>
  <c r="DN271" i="5"/>
  <c r="DN251" i="5"/>
  <c r="DN256" i="5"/>
  <c r="DN260" i="5"/>
  <c r="DN264" i="5"/>
  <c r="DN273" i="5"/>
  <c r="DN284" i="5"/>
  <c r="DN259" i="5"/>
  <c r="DN262" i="5"/>
  <c r="DN263" i="5"/>
  <c r="DN275" i="5"/>
  <c r="DN245" i="5"/>
  <c r="DN357" i="5"/>
  <c r="DN248" i="5"/>
  <c r="DN308" i="5"/>
  <c r="DN269" i="5"/>
  <c r="DN309" i="5"/>
  <c r="DN244" i="5"/>
  <c r="DN379" i="5"/>
  <c r="DN261" i="5"/>
  <c r="DN310" i="5"/>
  <c r="DN253" i="5"/>
  <c r="DN311" i="5"/>
  <c r="DN312" i="5"/>
  <c r="DN452" i="5"/>
  <c r="DN276" i="5"/>
  <c r="DN246" i="5"/>
  <c r="DN272" i="5"/>
  <c r="DN270" i="5"/>
  <c r="DN313" i="5"/>
  <c r="DN314" i="5"/>
  <c r="DN315" i="5"/>
  <c r="DN358" i="5"/>
  <c r="DN279" i="5"/>
  <c r="DN283" i="5"/>
  <c r="DN316" i="5"/>
  <c r="DN359" i="5"/>
  <c r="DN317" i="5"/>
  <c r="DN318" i="5"/>
  <c r="DN360" i="5"/>
  <c r="DN319" i="5"/>
  <c r="DN320" i="5"/>
  <c r="DN321" i="5"/>
  <c r="DN322" i="5"/>
  <c r="DN323" i="5"/>
  <c r="DN324" i="5"/>
  <c r="DN325" i="5"/>
  <c r="DN326" i="5"/>
  <c r="DN327" i="5"/>
  <c r="DN328" i="5"/>
  <c r="DN329" i="5"/>
  <c r="DN330" i="5"/>
  <c r="DN331" i="5"/>
  <c r="DN332" i="5"/>
  <c r="DN333" i="5"/>
  <c r="DN334" i="5"/>
  <c r="DN335" i="5"/>
  <c r="DN336" i="5"/>
  <c r="DN337" i="5"/>
  <c r="DN338" i="5"/>
  <c r="DN339" i="5"/>
  <c r="DN340" i="5"/>
  <c r="DN341" i="5"/>
  <c r="DN342" i="5"/>
  <c r="DN343" i="5"/>
  <c r="DN344" i="5"/>
  <c r="DN345" i="5"/>
  <c r="DN346" i="5"/>
  <c r="DN347" i="5"/>
  <c r="DN348" i="5"/>
  <c r="DN349" i="5"/>
  <c r="DN350" i="5"/>
  <c r="DN351" i="5"/>
  <c r="DN352" i="5"/>
  <c r="DN353" i="5"/>
  <c r="DN380" i="5"/>
  <c r="DN381" i="5"/>
  <c r="DN382" i="5"/>
  <c r="DN383" i="5"/>
  <c r="DN354" i="5"/>
  <c r="DN355" i="5"/>
  <c r="DN356" i="5"/>
  <c r="DN361" i="5"/>
  <c r="DN362" i="5"/>
  <c r="DN366" i="5"/>
  <c r="DN367" i="5"/>
  <c r="DN368" i="5"/>
  <c r="DN369" i="5"/>
  <c r="DN370" i="5"/>
  <c r="DN371" i="5"/>
  <c r="DN395" i="5"/>
  <c r="DN372" i="5"/>
  <c r="DN373" i="5"/>
  <c r="DN396" i="5"/>
  <c r="DN374" i="5"/>
  <c r="DN375" i="5"/>
  <c r="DN376" i="5"/>
  <c r="DN377" i="5"/>
  <c r="DN397" i="5"/>
  <c r="DN398" i="5"/>
  <c r="DN399" i="5"/>
  <c r="DN400" i="5"/>
  <c r="DN384" i="5"/>
  <c r="DN401" i="5"/>
  <c r="DN402" i="5"/>
  <c r="DN403" i="5"/>
  <c r="DN385" i="5"/>
  <c r="DN386" i="5"/>
  <c r="DN387" i="5"/>
  <c r="DN388" i="5"/>
  <c r="DN404" i="5"/>
  <c r="DN389" i="5"/>
  <c r="DN390" i="5"/>
  <c r="DN405" i="5"/>
  <c r="DN391" i="5"/>
  <c r="DN406" i="5"/>
  <c r="DN407" i="5"/>
  <c r="DN408" i="5"/>
  <c r="DN392" i="5"/>
  <c r="DN409" i="5"/>
  <c r="DN393" i="5"/>
  <c r="DN410" i="5"/>
  <c r="DN363" i="5"/>
  <c r="DN364" i="5"/>
  <c r="DN411" i="5"/>
  <c r="DN412" i="5"/>
  <c r="DN413" i="5"/>
  <c r="DN365" i="5"/>
  <c r="DN414" i="5"/>
  <c r="DN415" i="5"/>
  <c r="DN416" i="5"/>
  <c r="DN417" i="5"/>
  <c r="DN418" i="5"/>
  <c r="DN419" i="5"/>
  <c r="DN420" i="5"/>
  <c r="DN421" i="5"/>
  <c r="DN422" i="5"/>
  <c r="DN423" i="5"/>
  <c r="DN424" i="5"/>
  <c r="DN425" i="5"/>
  <c r="DN426" i="5"/>
  <c r="DN427" i="5"/>
  <c r="DN428" i="5"/>
  <c r="DN429" i="5"/>
  <c r="DN430" i="5"/>
  <c r="DN431" i="5"/>
  <c r="DN432" i="5"/>
  <c r="DN433" i="5"/>
  <c r="DN434" i="5"/>
  <c r="DN435" i="5"/>
  <c r="DN436" i="5"/>
  <c r="DN437" i="5"/>
  <c r="DN438" i="5"/>
  <c r="DN439" i="5"/>
  <c r="DN453" i="5"/>
  <c r="DN440" i="5"/>
  <c r="DN441" i="5"/>
  <c r="DN442" i="5"/>
  <c r="DN443" i="5"/>
  <c r="DN454" i="5"/>
  <c r="DN444" i="5"/>
  <c r="DN445" i="5"/>
  <c r="DN446" i="5"/>
  <c r="DN447" i="5"/>
  <c r="DN455" i="5"/>
  <c r="DN456" i="5"/>
  <c r="DN457" i="5"/>
  <c r="DN448" i="5"/>
  <c r="DN490" i="5"/>
  <c r="DN458" i="5"/>
  <c r="DN449" i="5"/>
  <c r="DN450" i="5"/>
  <c r="DN459" i="5"/>
  <c r="DN460" i="5"/>
  <c r="DN461" i="5"/>
  <c r="DN462" i="5"/>
  <c r="DN463" i="5"/>
  <c r="DN464" i="5"/>
  <c r="DN465" i="5"/>
  <c r="DN491" i="5"/>
  <c r="DN466" i="5"/>
  <c r="DN467" i="5"/>
  <c r="DN468" i="5"/>
  <c r="DN469" i="5"/>
  <c r="DN470" i="5"/>
  <c r="DN471" i="5"/>
  <c r="DN472" i="5"/>
  <c r="DN473" i="5"/>
  <c r="DN474" i="5"/>
  <c r="DN475" i="5"/>
  <c r="DN476" i="5"/>
  <c r="DN477" i="5"/>
  <c r="DN478" i="5"/>
  <c r="DN479" i="5"/>
  <c r="DN451" i="5"/>
  <c r="DN480" i="5"/>
  <c r="DN481" i="5"/>
  <c r="DN482" i="5"/>
  <c r="DN483" i="5"/>
  <c r="DN484" i="5"/>
  <c r="DN485" i="5"/>
  <c r="DN486" i="5"/>
  <c r="DN487" i="5"/>
  <c r="DN488" i="5"/>
  <c r="DN492" i="5"/>
  <c r="DN493" i="5"/>
  <c r="DN494" i="5"/>
  <c r="DN533" i="5"/>
  <c r="DN489" i="5"/>
  <c r="DN534" i="5"/>
  <c r="DN495" i="5"/>
  <c r="DN496" i="5"/>
  <c r="DN497" i="5"/>
  <c r="DN498" i="5"/>
  <c r="DN535" i="5"/>
  <c r="DN536" i="5"/>
  <c r="DN537" i="5"/>
  <c r="DN538" i="5"/>
  <c r="DN539" i="5"/>
  <c r="DN540" i="5"/>
  <c r="DN541" i="5"/>
  <c r="DN542" i="5"/>
  <c r="DN543" i="5"/>
  <c r="DN544" i="5"/>
  <c r="DN545" i="5"/>
  <c r="DN546" i="5"/>
  <c r="DN547" i="5"/>
  <c r="DN548" i="5"/>
  <c r="DN549" i="5"/>
  <c r="DN550" i="5"/>
  <c r="DN551" i="5"/>
  <c r="DN552" i="5"/>
  <c r="DN553" i="5"/>
  <c r="DN554" i="5"/>
  <c r="DN557" i="5"/>
  <c r="DN556" i="5"/>
  <c r="DN555" i="5"/>
  <c r="DJ17" i="5"/>
  <c r="DJ30" i="5"/>
  <c r="DJ28" i="5"/>
  <c r="DJ499" i="5"/>
  <c r="DJ29" i="5"/>
  <c r="DJ31" i="5"/>
  <c r="DJ210" i="5"/>
  <c r="DJ500" i="5"/>
  <c r="DJ9" i="5"/>
  <c r="DJ501" i="5"/>
  <c r="DJ288" i="5"/>
  <c r="DJ8" i="5"/>
  <c r="DJ24" i="5"/>
  <c r="DJ502" i="5"/>
  <c r="DJ37" i="5"/>
  <c r="DJ503" i="5"/>
  <c r="DJ504" i="5"/>
  <c r="DJ48" i="5"/>
  <c r="DJ505" i="5"/>
  <c r="DJ506" i="5"/>
  <c r="DJ15" i="5"/>
  <c r="DJ36" i="5"/>
  <c r="DJ507" i="5"/>
  <c r="DJ508" i="5"/>
  <c r="DJ10" i="5"/>
  <c r="DJ509" i="5"/>
  <c r="DJ20" i="5"/>
  <c r="DJ44" i="5"/>
  <c r="DJ34" i="5"/>
  <c r="DJ33" i="5"/>
  <c r="DJ510" i="5"/>
  <c r="DJ511" i="5"/>
  <c r="DJ11" i="5"/>
  <c r="DJ41" i="5"/>
  <c r="DJ512" i="5"/>
  <c r="DJ43" i="5"/>
  <c r="DJ98" i="5"/>
  <c r="DJ16" i="5"/>
  <c r="DJ35" i="5"/>
  <c r="DJ513" i="5"/>
  <c r="DJ514" i="5"/>
  <c r="DJ12" i="5"/>
  <c r="DJ25" i="5"/>
  <c r="DJ21" i="5"/>
  <c r="DJ49" i="5"/>
  <c r="DJ22" i="5"/>
  <c r="DJ23" i="5"/>
  <c r="DJ289" i="5"/>
  <c r="DJ266" i="5"/>
  <c r="DJ182" i="5"/>
  <c r="DJ515" i="5"/>
  <c r="DJ128" i="5"/>
  <c r="DJ19" i="5"/>
  <c r="DJ108" i="5"/>
  <c r="DJ126" i="5"/>
  <c r="DJ290" i="5"/>
  <c r="DJ55" i="5"/>
  <c r="DJ18" i="5"/>
  <c r="DJ159" i="5"/>
  <c r="DJ516" i="5"/>
  <c r="DJ517" i="5"/>
  <c r="DJ518" i="5"/>
  <c r="DJ56" i="5"/>
  <c r="DJ519" i="5"/>
  <c r="DJ520" i="5"/>
  <c r="DJ13" i="5"/>
  <c r="DJ521" i="5"/>
  <c r="DJ32" i="5"/>
  <c r="DJ522" i="5"/>
  <c r="DJ26" i="5"/>
  <c r="DJ523" i="5"/>
  <c r="DJ27" i="5"/>
  <c r="DJ14" i="5"/>
  <c r="DJ99" i="5"/>
  <c r="DJ63" i="5"/>
  <c r="DJ52" i="5"/>
  <c r="DJ65" i="5"/>
  <c r="DJ69" i="5"/>
  <c r="DJ201" i="5"/>
  <c r="DJ53" i="5"/>
  <c r="DJ59" i="5"/>
  <c r="DJ50" i="5"/>
  <c r="DJ291" i="5"/>
  <c r="DJ104" i="5"/>
  <c r="DJ58" i="5"/>
  <c r="DJ87" i="5"/>
  <c r="DJ73" i="5"/>
  <c r="DJ40" i="5"/>
  <c r="DJ85" i="5"/>
  <c r="DJ76" i="5"/>
  <c r="DJ89" i="5"/>
  <c r="DJ75" i="5"/>
  <c r="DJ71" i="5"/>
  <c r="DJ64" i="5"/>
  <c r="DJ47" i="5"/>
  <c r="DJ45" i="5"/>
  <c r="DJ39" i="5"/>
  <c r="DJ68" i="5"/>
  <c r="DJ77" i="5"/>
  <c r="DJ292" i="5"/>
  <c r="DJ90" i="5"/>
  <c r="DJ46" i="5"/>
  <c r="DJ61" i="5"/>
  <c r="DJ51" i="5"/>
  <c r="DJ70" i="5"/>
  <c r="DJ38" i="5"/>
  <c r="DJ60" i="5"/>
  <c r="DJ140" i="5"/>
  <c r="DJ265" i="5"/>
  <c r="DJ66" i="5"/>
  <c r="DJ67" i="5"/>
  <c r="DJ286" i="5"/>
  <c r="DJ125" i="5"/>
  <c r="DJ102" i="5"/>
  <c r="DJ117" i="5"/>
  <c r="DJ216" i="5"/>
  <c r="DJ88" i="5"/>
  <c r="DJ285" i="5"/>
  <c r="DJ223" i="5"/>
  <c r="DJ96" i="5"/>
  <c r="DJ54" i="5"/>
  <c r="DJ118" i="5"/>
  <c r="DJ62" i="5"/>
  <c r="DJ42" i="5"/>
  <c r="DJ120" i="5"/>
  <c r="DJ79" i="5"/>
  <c r="DJ80" i="5"/>
  <c r="DJ81" i="5"/>
  <c r="DJ97" i="5"/>
  <c r="DJ95" i="5"/>
  <c r="DJ114" i="5"/>
  <c r="DJ110" i="5"/>
  <c r="DJ57" i="5"/>
  <c r="DJ119" i="5"/>
  <c r="DJ111" i="5"/>
  <c r="DJ293" i="5"/>
  <c r="DJ294" i="5"/>
  <c r="DJ84" i="5"/>
  <c r="DJ295" i="5"/>
  <c r="DJ94" i="5"/>
  <c r="DJ105" i="5"/>
  <c r="DJ170" i="5"/>
  <c r="DJ113" i="5"/>
  <c r="DJ112" i="5"/>
  <c r="DJ287" i="5"/>
  <c r="DJ296" i="5"/>
  <c r="DJ83" i="5"/>
  <c r="DJ92" i="5"/>
  <c r="DJ100" i="5"/>
  <c r="DJ106" i="5"/>
  <c r="DJ116" i="5"/>
  <c r="DJ74" i="5"/>
  <c r="DJ524" i="5"/>
  <c r="DJ78" i="5"/>
  <c r="DJ138" i="5"/>
  <c r="DJ192" i="5"/>
  <c r="DJ145" i="5"/>
  <c r="DJ109" i="5"/>
  <c r="DJ148" i="5"/>
  <c r="DJ86" i="5"/>
  <c r="DJ218" i="5"/>
  <c r="DJ190" i="5"/>
  <c r="DJ107" i="5"/>
  <c r="DJ191" i="5"/>
  <c r="DJ101" i="5"/>
  <c r="DJ134" i="5"/>
  <c r="DJ115" i="5"/>
  <c r="DJ93" i="5"/>
  <c r="DJ82" i="5"/>
  <c r="DJ131" i="5"/>
  <c r="DJ137" i="5"/>
  <c r="DJ91" i="5"/>
  <c r="DJ124" i="5"/>
  <c r="DJ103" i="5"/>
  <c r="DJ154" i="5"/>
  <c r="DJ146" i="5"/>
  <c r="DJ169" i="5"/>
  <c r="DJ122" i="5"/>
  <c r="DJ143" i="5"/>
  <c r="DJ139" i="5"/>
  <c r="DJ196" i="5"/>
  <c r="DJ135" i="5"/>
  <c r="DJ239" i="5"/>
  <c r="DJ149" i="5"/>
  <c r="DJ254" i="5"/>
  <c r="DJ207" i="5"/>
  <c r="DJ150" i="5"/>
  <c r="DJ155" i="5"/>
  <c r="DJ130" i="5"/>
  <c r="DJ127" i="5"/>
  <c r="DJ129" i="5"/>
  <c r="DJ121" i="5"/>
  <c r="DJ158" i="5"/>
  <c r="DJ142" i="5"/>
  <c r="DJ157" i="5"/>
  <c r="DJ144" i="5"/>
  <c r="DJ133" i="5"/>
  <c r="DJ151" i="5"/>
  <c r="DJ184" i="5"/>
  <c r="DJ297" i="5"/>
  <c r="DJ123" i="5"/>
  <c r="DJ141" i="5"/>
  <c r="DJ132" i="5"/>
  <c r="DJ298" i="5"/>
  <c r="DJ175" i="5"/>
  <c r="DJ203" i="5"/>
  <c r="DJ147" i="5"/>
  <c r="DJ153" i="5"/>
  <c r="DJ156" i="5"/>
  <c r="DJ136" i="5"/>
  <c r="DJ204" i="5"/>
  <c r="DJ194" i="5"/>
  <c r="DJ299" i="5"/>
  <c r="DJ212" i="5"/>
  <c r="DJ525" i="5"/>
  <c r="DJ300" i="5"/>
  <c r="DJ200" i="5"/>
  <c r="DJ152" i="5"/>
  <c r="DJ221" i="5"/>
  <c r="DJ188" i="5"/>
  <c r="DJ209" i="5"/>
  <c r="DJ177" i="5"/>
  <c r="DJ526" i="5"/>
  <c r="DJ527" i="5"/>
  <c r="DJ528" i="5"/>
  <c r="DJ529" i="5"/>
  <c r="DJ530" i="5"/>
  <c r="DJ531" i="5"/>
  <c r="DJ532" i="5"/>
  <c r="DJ214" i="5"/>
  <c r="DJ172" i="5"/>
  <c r="DJ301" i="5"/>
  <c r="DJ179" i="5"/>
  <c r="DJ195" i="5"/>
  <c r="DJ164" i="5"/>
  <c r="DJ178" i="5"/>
  <c r="DJ162" i="5"/>
  <c r="DJ161" i="5"/>
  <c r="DJ213" i="5"/>
  <c r="DJ232" i="5"/>
  <c r="DJ166" i="5"/>
  <c r="DJ208" i="5"/>
  <c r="DJ185" i="5"/>
  <c r="DJ199" i="5"/>
  <c r="DJ189" i="5"/>
  <c r="DJ230" i="5"/>
  <c r="DJ202" i="5"/>
  <c r="DJ302" i="5"/>
  <c r="DJ187" i="5"/>
  <c r="DJ278" i="5"/>
  <c r="DJ160" i="5"/>
  <c r="DJ240" i="5"/>
  <c r="DJ205" i="5"/>
  <c r="DJ183" i="5"/>
  <c r="DJ226" i="5"/>
  <c r="DJ181" i="5"/>
  <c r="DJ167" i="5"/>
  <c r="DJ211" i="5"/>
  <c r="DJ165" i="5"/>
  <c r="DJ176" i="5"/>
  <c r="DJ225" i="5"/>
  <c r="DJ255" i="5"/>
  <c r="DJ303" i="5"/>
  <c r="DJ171" i="5"/>
  <c r="DJ280" i="5"/>
  <c r="DJ227" i="5"/>
  <c r="DJ198" i="5"/>
  <c r="DJ163" i="5"/>
  <c r="DJ186" i="5"/>
  <c r="DJ180" i="5"/>
  <c r="DJ174" i="5"/>
  <c r="DJ173" i="5"/>
  <c r="DJ193" i="5"/>
  <c r="DJ206" i="5"/>
  <c r="DJ197" i="5"/>
  <c r="DJ168" i="5"/>
  <c r="DJ219" i="5"/>
  <c r="DJ234" i="5"/>
  <c r="DJ238" i="5"/>
  <c r="DJ215" i="5"/>
  <c r="DJ220" i="5"/>
  <c r="DJ224" i="5"/>
  <c r="DJ378" i="5"/>
  <c r="DJ237" i="5"/>
  <c r="DJ241" i="5"/>
  <c r="DJ242" i="5"/>
  <c r="DJ222" i="5"/>
  <c r="DJ304" i="5"/>
  <c r="DJ72" i="5"/>
  <c r="DJ228" i="5"/>
  <c r="DJ229" i="5"/>
  <c r="DJ231" i="5"/>
  <c r="DJ243" i="5"/>
  <c r="DJ235" i="5"/>
  <c r="DJ233" i="5"/>
  <c r="DJ282" i="5"/>
  <c r="DJ217" i="5"/>
  <c r="DJ305" i="5"/>
  <c r="DJ247" i="5"/>
  <c r="DJ306" i="5"/>
  <c r="DJ281" i="5"/>
  <c r="DJ236" i="5"/>
  <c r="DJ257" i="5"/>
  <c r="DJ258" i="5"/>
  <c r="DJ250" i="5"/>
  <c r="DJ268" i="5"/>
  <c r="DJ274" i="5"/>
  <c r="DJ277" i="5"/>
  <c r="DJ249" i="5"/>
  <c r="DJ394" i="5"/>
  <c r="DJ252" i="5"/>
  <c r="DJ307" i="5"/>
  <c r="DJ267" i="5"/>
  <c r="DJ271" i="5"/>
  <c r="DJ251" i="5"/>
  <c r="DJ256" i="5"/>
  <c r="DJ260" i="5"/>
  <c r="DJ264" i="5"/>
  <c r="DJ273" i="5"/>
  <c r="DJ284" i="5"/>
  <c r="DJ259" i="5"/>
  <c r="DJ262" i="5"/>
  <c r="DJ263" i="5"/>
  <c r="DJ275" i="5"/>
  <c r="DJ245" i="5"/>
  <c r="DJ357" i="5"/>
  <c r="DJ248" i="5"/>
  <c r="DJ308" i="5"/>
  <c r="DJ269" i="5"/>
  <c r="DJ309" i="5"/>
  <c r="DJ244" i="5"/>
  <c r="DJ379" i="5"/>
  <c r="DJ261" i="5"/>
  <c r="DJ310" i="5"/>
  <c r="DJ253" i="5"/>
  <c r="DJ311" i="5"/>
  <c r="DJ312" i="5"/>
  <c r="DJ452" i="5"/>
  <c r="DJ276" i="5"/>
  <c r="DJ246" i="5"/>
  <c r="DJ272" i="5"/>
  <c r="DJ270" i="5"/>
  <c r="DJ313" i="5"/>
  <c r="DJ314" i="5"/>
  <c r="DJ315" i="5"/>
  <c r="DJ358" i="5"/>
  <c r="DJ279" i="5"/>
  <c r="DJ283" i="5"/>
  <c r="DJ316" i="5"/>
  <c r="DJ359" i="5"/>
  <c r="DJ317" i="5"/>
  <c r="DJ318" i="5"/>
  <c r="DJ360" i="5"/>
  <c r="DJ319" i="5"/>
  <c r="DJ320" i="5"/>
  <c r="DJ321" i="5"/>
  <c r="DJ322" i="5"/>
  <c r="DJ323" i="5"/>
  <c r="DJ324" i="5"/>
  <c r="DJ325" i="5"/>
  <c r="DJ326" i="5"/>
  <c r="DJ327" i="5"/>
  <c r="DJ328" i="5"/>
  <c r="DJ329" i="5"/>
  <c r="DJ330" i="5"/>
  <c r="DJ331" i="5"/>
  <c r="DJ332" i="5"/>
  <c r="DJ333" i="5"/>
  <c r="DJ334" i="5"/>
  <c r="DJ335" i="5"/>
  <c r="DJ336" i="5"/>
  <c r="DJ337" i="5"/>
  <c r="DJ338" i="5"/>
  <c r="DJ339" i="5"/>
  <c r="DJ340" i="5"/>
  <c r="DJ341" i="5"/>
  <c r="DJ342" i="5"/>
  <c r="DJ343" i="5"/>
  <c r="DJ344" i="5"/>
  <c r="DJ345" i="5"/>
  <c r="DJ346" i="5"/>
  <c r="DJ347" i="5"/>
  <c r="DJ348" i="5"/>
  <c r="DJ349" i="5"/>
  <c r="DJ350" i="5"/>
  <c r="DJ351" i="5"/>
  <c r="DJ352" i="5"/>
  <c r="DJ353" i="5"/>
  <c r="DJ380" i="5"/>
  <c r="DJ381" i="5"/>
  <c r="DJ382" i="5"/>
  <c r="DJ383" i="5"/>
  <c r="DJ354" i="5"/>
  <c r="DJ355" i="5"/>
  <c r="DJ356" i="5"/>
  <c r="DJ361" i="5"/>
  <c r="DJ362" i="5"/>
  <c r="DJ366" i="5"/>
  <c r="DJ367" i="5"/>
  <c r="DJ368" i="5"/>
  <c r="DJ369" i="5"/>
  <c r="DJ370" i="5"/>
  <c r="DJ371" i="5"/>
  <c r="DJ395" i="5"/>
  <c r="DJ372" i="5"/>
  <c r="DJ373" i="5"/>
  <c r="DJ396" i="5"/>
  <c r="DJ374" i="5"/>
  <c r="DJ375" i="5"/>
  <c r="DJ376" i="5"/>
  <c r="DJ377" i="5"/>
  <c r="DJ397" i="5"/>
  <c r="DJ398" i="5"/>
  <c r="DJ399" i="5"/>
  <c r="DJ400" i="5"/>
  <c r="DJ384" i="5"/>
  <c r="DJ401" i="5"/>
  <c r="DJ402" i="5"/>
  <c r="DJ403" i="5"/>
  <c r="DJ385" i="5"/>
  <c r="DJ386" i="5"/>
  <c r="DJ387" i="5"/>
  <c r="DJ388" i="5"/>
  <c r="DJ404" i="5"/>
  <c r="DJ389" i="5"/>
  <c r="DJ390" i="5"/>
  <c r="DJ405" i="5"/>
  <c r="DJ391" i="5"/>
  <c r="DJ406" i="5"/>
  <c r="DJ407" i="5"/>
  <c r="DJ408" i="5"/>
  <c r="DJ392" i="5"/>
  <c r="DJ409" i="5"/>
  <c r="DJ393" i="5"/>
  <c r="DJ410" i="5"/>
  <c r="DJ363" i="5"/>
  <c r="DJ364" i="5"/>
  <c r="DJ411" i="5"/>
  <c r="DJ412" i="5"/>
  <c r="DJ413" i="5"/>
  <c r="DJ365" i="5"/>
  <c r="DJ414" i="5"/>
  <c r="DJ415" i="5"/>
  <c r="DJ416" i="5"/>
  <c r="DJ417" i="5"/>
  <c r="DJ418" i="5"/>
  <c r="DJ419" i="5"/>
  <c r="DJ420" i="5"/>
  <c r="DJ421" i="5"/>
  <c r="DJ422" i="5"/>
  <c r="DJ423" i="5"/>
  <c r="DJ424" i="5"/>
  <c r="DJ425" i="5"/>
  <c r="DJ426" i="5"/>
  <c r="DJ427" i="5"/>
  <c r="DJ428" i="5"/>
  <c r="DJ429" i="5"/>
  <c r="DJ430" i="5"/>
  <c r="DJ431" i="5"/>
  <c r="DJ432" i="5"/>
  <c r="DJ433" i="5"/>
  <c r="DJ434" i="5"/>
  <c r="DJ435" i="5"/>
  <c r="DJ436" i="5"/>
  <c r="DJ437" i="5"/>
  <c r="DJ438" i="5"/>
  <c r="DJ439" i="5"/>
  <c r="DJ453" i="5"/>
  <c r="DJ440" i="5"/>
  <c r="DJ441" i="5"/>
  <c r="DJ442" i="5"/>
  <c r="DJ443" i="5"/>
  <c r="DJ454" i="5"/>
  <c r="DJ444" i="5"/>
  <c r="DJ445" i="5"/>
  <c r="DJ446" i="5"/>
  <c r="DJ447" i="5"/>
  <c r="DJ455" i="5"/>
  <c r="DJ456" i="5"/>
  <c r="DJ457" i="5"/>
  <c r="DJ448" i="5"/>
  <c r="DJ490" i="5"/>
  <c r="DJ458" i="5"/>
  <c r="DJ449" i="5"/>
  <c r="DJ450" i="5"/>
  <c r="DJ459" i="5"/>
  <c r="DJ460" i="5"/>
  <c r="DJ461" i="5"/>
  <c r="DJ462" i="5"/>
  <c r="DJ463" i="5"/>
  <c r="DJ464" i="5"/>
  <c r="DJ465" i="5"/>
  <c r="DJ491" i="5"/>
  <c r="DJ466" i="5"/>
  <c r="DJ467" i="5"/>
  <c r="DJ468" i="5"/>
  <c r="DJ469" i="5"/>
  <c r="DJ470" i="5"/>
  <c r="DJ471" i="5"/>
  <c r="DJ472" i="5"/>
  <c r="DJ473" i="5"/>
  <c r="DJ474" i="5"/>
  <c r="DJ475" i="5"/>
  <c r="DJ476" i="5"/>
  <c r="DJ477" i="5"/>
  <c r="DJ478" i="5"/>
  <c r="DJ479" i="5"/>
  <c r="DJ451" i="5"/>
  <c r="DJ480" i="5"/>
  <c r="DJ481" i="5"/>
  <c r="DJ482" i="5"/>
  <c r="DJ483" i="5"/>
  <c r="DJ484" i="5"/>
  <c r="DJ485" i="5"/>
  <c r="DJ486" i="5"/>
  <c r="DJ487" i="5"/>
  <c r="DJ488" i="5"/>
  <c r="DJ492" i="5"/>
  <c r="DJ493" i="5"/>
  <c r="DJ494" i="5"/>
  <c r="DJ533" i="5"/>
  <c r="DJ489" i="5"/>
  <c r="DJ534" i="5"/>
  <c r="DJ495" i="5"/>
  <c r="DJ496" i="5"/>
  <c r="DJ497" i="5"/>
  <c r="DJ498" i="5"/>
  <c r="DJ535" i="5"/>
  <c r="DJ536" i="5"/>
  <c r="DJ537" i="5"/>
  <c r="DJ538" i="5"/>
  <c r="DJ539" i="5"/>
  <c r="DJ540" i="5"/>
  <c r="DJ541" i="5"/>
  <c r="DJ542" i="5"/>
  <c r="DJ543" i="5"/>
  <c r="DJ544" i="5"/>
  <c r="DJ545" i="5"/>
  <c r="DJ546" i="5"/>
  <c r="DJ547" i="5"/>
  <c r="DJ548" i="5"/>
  <c r="DJ549" i="5"/>
  <c r="DJ550" i="5"/>
  <c r="DJ551" i="5"/>
  <c r="DJ552" i="5"/>
  <c r="DJ553" i="5"/>
  <c r="DJ554" i="5"/>
  <c r="DJ557" i="5"/>
  <c r="DJ556" i="5"/>
  <c r="DJ555" i="5"/>
  <c r="DF17" i="5"/>
  <c r="DF30" i="5"/>
  <c r="DF28" i="5"/>
  <c r="DF499" i="5"/>
  <c r="DF29" i="5"/>
  <c r="DF31" i="5"/>
  <c r="DF210" i="5"/>
  <c r="DF500" i="5"/>
  <c r="DF9" i="5"/>
  <c r="DF501" i="5"/>
  <c r="DF288" i="5"/>
  <c r="DF8" i="5"/>
  <c r="DF24" i="5"/>
  <c r="DF502" i="5"/>
  <c r="DF37" i="5"/>
  <c r="DF503" i="5"/>
  <c r="DF504" i="5"/>
  <c r="DF48" i="5"/>
  <c r="DF505" i="5"/>
  <c r="DF506" i="5"/>
  <c r="DF15" i="5"/>
  <c r="DF36" i="5"/>
  <c r="DF507" i="5"/>
  <c r="DF508" i="5"/>
  <c r="DF10" i="5"/>
  <c r="DF509" i="5"/>
  <c r="DF20" i="5"/>
  <c r="DF44" i="5"/>
  <c r="DF34" i="5"/>
  <c r="DF33" i="5"/>
  <c r="DF510" i="5"/>
  <c r="DF511" i="5"/>
  <c r="DF11" i="5"/>
  <c r="DF41" i="5"/>
  <c r="DF512" i="5"/>
  <c r="DF43" i="5"/>
  <c r="DF98" i="5"/>
  <c r="DF16" i="5"/>
  <c r="DF35" i="5"/>
  <c r="DF513" i="5"/>
  <c r="DF514" i="5"/>
  <c r="DF12" i="5"/>
  <c r="DF25" i="5"/>
  <c r="DF21" i="5"/>
  <c r="DF49" i="5"/>
  <c r="DF22" i="5"/>
  <c r="DF23" i="5"/>
  <c r="DF289" i="5"/>
  <c r="DF266" i="5"/>
  <c r="DF182" i="5"/>
  <c r="DF515" i="5"/>
  <c r="DF128" i="5"/>
  <c r="DF19" i="5"/>
  <c r="DF108" i="5"/>
  <c r="DF126" i="5"/>
  <c r="DF290" i="5"/>
  <c r="DF55" i="5"/>
  <c r="DF18" i="5"/>
  <c r="DF159" i="5"/>
  <c r="DF516" i="5"/>
  <c r="DF517" i="5"/>
  <c r="DF518" i="5"/>
  <c r="DF56" i="5"/>
  <c r="DF519" i="5"/>
  <c r="DF520" i="5"/>
  <c r="DF13" i="5"/>
  <c r="DF521" i="5"/>
  <c r="DF32" i="5"/>
  <c r="DF522" i="5"/>
  <c r="DF26" i="5"/>
  <c r="DF523" i="5"/>
  <c r="DF27" i="5"/>
  <c r="DF14" i="5"/>
  <c r="DF99" i="5"/>
  <c r="DF63" i="5"/>
  <c r="DF52" i="5"/>
  <c r="DF65" i="5"/>
  <c r="DF69" i="5"/>
  <c r="DF201" i="5"/>
  <c r="DF53" i="5"/>
  <c r="DF59" i="5"/>
  <c r="DF50" i="5"/>
  <c r="DF291" i="5"/>
  <c r="DF104" i="5"/>
  <c r="DF58" i="5"/>
  <c r="DF87" i="5"/>
  <c r="DF73" i="5"/>
  <c r="DF40" i="5"/>
  <c r="DF85" i="5"/>
  <c r="DF76" i="5"/>
  <c r="DF89" i="5"/>
  <c r="DF75" i="5"/>
  <c r="DF71" i="5"/>
  <c r="DF64" i="5"/>
  <c r="DF47" i="5"/>
  <c r="DF45" i="5"/>
  <c r="DF39" i="5"/>
  <c r="DF68" i="5"/>
  <c r="DF77" i="5"/>
  <c r="DF292" i="5"/>
  <c r="DF90" i="5"/>
  <c r="DF46" i="5"/>
  <c r="DF61" i="5"/>
  <c r="DF51" i="5"/>
  <c r="DF70" i="5"/>
  <c r="DF38" i="5"/>
  <c r="DF60" i="5"/>
  <c r="DF140" i="5"/>
  <c r="DF265" i="5"/>
  <c r="DF66" i="5"/>
  <c r="DF67" i="5"/>
  <c r="DF286" i="5"/>
  <c r="DF125" i="5"/>
  <c r="DF102" i="5"/>
  <c r="DF117" i="5"/>
  <c r="DF216" i="5"/>
  <c r="DF88" i="5"/>
  <c r="DF285" i="5"/>
  <c r="DF223" i="5"/>
  <c r="DF96" i="5"/>
  <c r="DF54" i="5"/>
  <c r="DF118" i="5"/>
  <c r="DF62" i="5"/>
  <c r="DF42" i="5"/>
  <c r="DF120" i="5"/>
  <c r="DF79" i="5"/>
  <c r="DF80" i="5"/>
  <c r="DF81" i="5"/>
  <c r="DF97" i="5"/>
  <c r="DF95" i="5"/>
  <c r="DF114" i="5"/>
  <c r="DF110" i="5"/>
  <c r="DF57" i="5"/>
  <c r="DF119" i="5"/>
  <c r="DF111" i="5"/>
  <c r="DF293" i="5"/>
  <c r="DF294" i="5"/>
  <c r="DF84" i="5"/>
  <c r="DF295" i="5"/>
  <c r="DF94" i="5"/>
  <c r="DF105" i="5"/>
  <c r="DF170" i="5"/>
  <c r="DF113" i="5"/>
  <c r="DF112" i="5"/>
  <c r="DF287" i="5"/>
  <c r="DF296" i="5"/>
  <c r="DF83" i="5"/>
  <c r="DF92" i="5"/>
  <c r="DF100" i="5"/>
  <c r="DF106" i="5"/>
  <c r="DF116" i="5"/>
  <c r="DF74" i="5"/>
  <c r="DF524" i="5"/>
  <c r="DF78" i="5"/>
  <c r="DF138" i="5"/>
  <c r="DF192" i="5"/>
  <c r="DF145" i="5"/>
  <c r="DF109" i="5"/>
  <c r="DF148" i="5"/>
  <c r="DF86" i="5"/>
  <c r="DF218" i="5"/>
  <c r="DF190" i="5"/>
  <c r="DF107" i="5"/>
  <c r="DF191" i="5"/>
  <c r="DF101" i="5"/>
  <c r="DF134" i="5"/>
  <c r="DF115" i="5"/>
  <c r="DF93" i="5"/>
  <c r="DF82" i="5"/>
  <c r="DF131" i="5"/>
  <c r="DF137" i="5"/>
  <c r="DF91" i="5"/>
  <c r="DF124" i="5"/>
  <c r="DF103" i="5"/>
  <c r="DF154" i="5"/>
  <c r="DF146" i="5"/>
  <c r="DF169" i="5"/>
  <c r="DF122" i="5"/>
  <c r="DF143" i="5"/>
  <c r="DF139" i="5"/>
  <c r="DF196" i="5"/>
  <c r="DF135" i="5"/>
  <c r="DF239" i="5"/>
  <c r="DF149" i="5"/>
  <c r="DF254" i="5"/>
  <c r="DF207" i="5"/>
  <c r="DF150" i="5"/>
  <c r="DF155" i="5"/>
  <c r="DF130" i="5"/>
  <c r="DF127" i="5"/>
  <c r="DF129" i="5"/>
  <c r="DF121" i="5"/>
  <c r="DF158" i="5"/>
  <c r="DF142" i="5"/>
  <c r="DF157" i="5"/>
  <c r="DF144" i="5"/>
  <c r="DF133" i="5"/>
  <c r="DF151" i="5"/>
  <c r="DF184" i="5"/>
  <c r="DF297" i="5"/>
  <c r="DF123" i="5"/>
  <c r="DF141" i="5"/>
  <c r="DF132" i="5"/>
  <c r="DF298" i="5"/>
  <c r="DF175" i="5"/>
  <c r="DF203" i="5"/>
  <c r="DF147" i="5"/>
  <c r="DF153" i="5"/>
  <c r="DF156" i="5"/>
  <c r="DF136" i="5"/>
  <c r="DF204" i="5"/>
  <c r="DF194" i="5"/>
  <c r="DF299" i="5"/>
  <c r="DF212" i="5"/>
  <c r="DF525" i="5"/>
  <c r="DF300" i="5"/>
  <c r="DF200" i="5"/>
  <c r="DF152" i="5"/>
  <c r="DF221" i="5"/>
  <c r="DF188" i="5"/>
  <c r="DF209" i="5"/>
  <c r="DF177" i="5"/>
  <c r="DF526" i="5"/>
  <c r="DF527" i="5"/>
  <c r="DF528" i="5"/>
  <c r="DF529" i="5"/>
  <c r="DF530" i="5"/>
  <c r="DF531" i="5"/>
  <c r="DF532" i="5"/>
  <c r="DF214" i="5"/>
  <c r="DF172" i="5"/>
  <c r="DF301" i="5"/>
  <c r="DF179" i="5"/>
  <c r="DF195" i="5"/>
  <c r="DF164" i="5"/>
  <c r="DF178" i="5"/>
  <c r="DF162" i="5"/>
  <c r="DF161" i="5"/>
  <c r="DF213" i="5"/>
  <c r="DF232" i="5"/>
  <c r="DF166" i="5"/>
  <c r="DF208" i="5"/>
  <c r="DF185" i="5"/>
  <c r="DF199" i="5"/>
  <c r="DF189" i="5"/>
  <c r="DF230" i="5"/>
  <c r="DF202" i="5"/>
  <c r="DF302" i="5"/>
  <c r="DF187" i="5"/>
  <c r="DF278" i="5"/>
  <c r="DF160" i="5"/>
  <c r="DF240" i="5"/>
  <c r="DF205" i="5"/>
  <c r="DF183" i="5"/>
  <c r="DF226" i="5"/>
  <c r="DF181" i="5"/>
  <c r="DF167" i="5"/>
  <c r="DF211" i="5"/>
  <c r="DF165" i="5"/>
  <c r="DF176" i="5"/>
  <c r="DF225" i="5"/>
  <c r="DF255" i="5"/>
  <c r="DF303" i="5"/>
  <c r="DF171" i="5"/>
  <c r="DF280" i="5"/>
  <c r="DF227" i="5"/>
  <c r="DF198" i="5"/>
  <c r="DF163" i="5"/>
  <c r="DF186" i="5"/>
  <c r="DF180" i="5"/>
  <c r="DF174" i="5"/>
  <c r="DF173" i="5"/>
  <c r="DF193" i="5"/>
  <c r="DF206" i="5"/>
  <c r="DF197" i="5"/>
  <c r="DF168" i="5"/>
  <c r="DF219" i="5"/>
  <c r="DF234" i="5"/>
  <c r="DF238" i="5"/>
  <c r="DF215" i="5"/>
  <c r="DF220" i="5"/>
  <c r="DF224" i="5"/>
  <c r="DF378" i="5"/>
  <c r="DF237" i="5"/>
  <c r="DF241" i="5"/>
  <c r="DF242" i="5"/>
  <c r="DF222" i="5"/>
  <c r="DF304" i="5"/>
  <c r="DF72" i="5"/>
  <c r="DF228" i="5"/>
  <c r="DF229" i="5"/>
  <c r="DF231" i="5"/>
  <c r="DF243" i="5"/>
  <c r="DF235" i="5"/>
  <c r="DF233" i="5"/>
  <c r="DF282" i="5"/>
  <c r="DF217" i="5"/>
  <c r="DF305" i="5"/>
  <c r="DF247" i="5"/>
  <c r="DF306" i="5"/>
  <c r="DF281" i="5"/>
  <c r="DF236" i="5"/>
  <c r="DF257" i="5"/>
  <c r="DF258" i="5"/>
  <c r="DF250" i="5"/>
  <c r="DF268" i="5"/>
  <c r="DF274" i="5"/>
  <c r="DF277" i="5"/>
  <c r="DF249" i="5"/>
  <c r="DF394" i="5"/>
  <c r="DF252" i="5"/>
  <c r="DF307" i="5"/>
  <c r="DF267" i="5"/>
  <c r="DF271" i="5"/>
  <c r="DF251" i="5"/>
  <c r="DF256" i="5"/>
  <c r="DF260" i="5"/>
  <c r="DF264" i="5"/>
  <c r="DF273" i="5"/>
  <c r="DF284" i="5"/>
  <c r="DF259" i="5"/>
  <c r="DF262" i="5"/>
  <c r="DF263" i="5"/>
  <c r="DF275" i="5"/>
  <c r="DF245" i="5"/>
  <c r="DF357" i="5"/>
  <c r="DF248" i="5"/>
  <c r="DF308" i="5"/>
  <c r="DF269" i="5"/>
  <c r="DF309" i="5"/>
  <c r="DF244" i="5"/>
  <c r="DF379" i="5"/>
  <c r="DF261" i="5"/>
  <c r="DF310" i="5"/>
  <c r="DF253" i="5"/>
  <c r="DF311" i="5"/>
  <c r="DF312" i="5"/>
  <c r="DF452" i="5"/>
  <c r="DF276" i="5"/>
  <c r="DF246" i="5"/>
  <c r="DF272" i="5"/>
  <c r="DF270" i="5"/>
  <c r="DF313" i="5"/>
  <c r="DF314" i="5"/>
  <c r="DF315" i="5"/>
  <c r="DF358" i="5"/>
  <c r="DF279" i="5"/>
  <c r="DF283" i="5"/>
  <c r="DF316" i="5"/>
  <c r="DF359" i="5"/>
  <c r="DF317" i="5"/>
  <c r="DF318" i="5"/>
  <c r="DF360" i="5"/>
  <c r="DF319" i="5"/>
  <c r="DF320" i="5"/>
  <c r="DF321" i="5"/>
  <c r="DF322" i="5"/>
  <c r="DF323" i="5"/>
  <c r="DF324" i="5"/>
  <c r="DF325" i="5"/>
  <c r="DF326" i="5"/>
  <c r="DF327" i="5"/>
  <c r="DF328" i="5"/>
  <c r="DF329" i="5"/>
  <c r="DF330" i="5"/>
  <c r="DF331" i="5"/>
  <c r="DF332" i="5"/>
  <c r="DF333" i="5"/>
  <c r="DF334" i="5"/>
  <c r="DF335" i="5"/>
  <c r="DF336" i="5"/>
  <c r="DF337" i="5"/>
  <c r="DF338" i="5"/>
  <c r="DF339" i="5"/>
  <c r="DF340" i="5"/>
  <c r="DF341" i="5"/>
  <c r="DF342" i="5"/>
  <c r="DF343" i="5"/>
  <c r="DF344" i="5"/>
  <c r="DF345" i="5"/>
  <c r="DF346" i="5"/>
  <c r="DF347" i="5"/>
  <c r="DF348" i="5"/>
  <c r="DF349" i="5"/>
  <c r="DF350" i="5"/>
  <c r="DF351" i="5"/>
  <c r="DF352" i="5"/>
  <c r="DF353" i="5"/>
  <c r="DF380" i="5"/>
  <c r="DF381" i="5"/>
  <c r="DF382" i="5"/>
  <c r="DF383" i="5"/>
  <c r="DF354" i="5"/>
  <c r="DF355" i="5"/>
  <c r="DF356" i="5"/>
  <c r="DF361" i="5"/>
  <c r="DF362" i="5"/>
  <c r="DF366" i="5"/>
  <c r="DF367" i="5"/>
  <c r="DF368" i="5"/>
  <c r="DF369" i="5"/>
  <c r="DF370" i="5"/>
  <c r="DF371" i="5"/>
  <c r="DF395" i="5"/>
  <c r="DF372" i="5"/>
  <c r="DF373" i="5"/>
  <c r="DF396" i="5"/>
  <c r="DF374" i="5"/>
  <c r="DF375" i="5"/>
  <c r="DF376" i="5"/>
  <c r="DF377" i="5"/>
  <c r="DF397" i="5"/>
  <c r="DF398" i="5"/>
  <c r="DF399" i="5"/>
  <c r="DF400" i="5"/>
  <c r="DF384" i="5"/>
  <c r="DF401" i="5"/>
  <c r="DF402" i="5"/>
  <c r="DF403" i="5"/>
  <c r="DF385" i="5"/>
  <c r="DF386" i="5"/>
  <c r="DF387" i="5"/>
  <c r="DF388" i="5"/>
  <c r="DF404" i="5"/>
  <c r="DF389" i="5"/>
  <c r="DF390" i="5"/>
  <c r="DF405" i="5"/>
  <c r="DF391" i="5"/>
  <c r="DF406" i="5"/>
  <c r="DF407" i="5"/>
  <c r="DF408" i="5"/>
  <c r="DF392" i="5"/>
  <c r="DF409" i="5"/>
  <c r="DF393" i="5"/>
  <c r="DF410" i="5"/>
  <c r="DF363" i="5"/>
  <c r="DF364" i="5"/>
  <c r="DF411" i="5"/>
  <c r="DF412" i="5"/>
  <c r="DF413" i="5"/>
  <c r="DF365" i="5"/>
  <c r="DF414" i="5"/>
  <c r="DF415" i="5"/>
  <c r="DF416" i="5"/>
  <c r="DF417" i="5"/>
  <c r="DF418" i="5"/>
  <c r="DF419" i="5"/>
  <c r="DF420" i="5"/>
  <c r="DF421" i="5"/>
  <c r="DF422" i="5"/>
  <c r="DF423" i="5"/>
  <c r="DF424" i="5"/>
  <c r="DF425" i="5"/>
  <c r="DF426" i="5"/>
  <c r="DF427" i="5"/>
  <c r="DF428" i="5"/>
  <c r="DF429" i="5"/>
  <c r="DF430" i="5"/>
  <c r="DF431" i="5"/>
  <c r="DF432" i="5"/>
  <c r="DF433" i="5"/>
  <c r="DF434" i="5"/>
  <c r="DF435" i="5"/>
  <c r="DF436" i="5"/>
  <c r="DF437" i="5"/>
  <c r="DF438" i="5"/>
  <c r="DF439" i="5"/>
  <c r="DF453" i="5"/>
  <c r="DF440" i="5"/>
  <c r="DF441" i="5"/>
  <c r="DF442" i="5"/>
  <c r="DF443" i="5"/>
  <c r="DF454" i="5"/>
  <c r="DF444" i="5"/>
  <c r="DF445" i="5"/>
  <c r="DF446" i="5"/>
  <c r="DF447" i="5"/>
  <c r="DF455" i="5"/>
  <c r="DF456" i="5"/>
  <c r="DF457" i="5"/>
  <c r="DF448" i="5"/>
  <c r="DF490" i="5"/>
  <c r="DF458" i="5"/>
  <c r="DF449" i="5"/>
  <c r="DF450" i="5"/>
  <c r="DF459" i="5"/>
  <c r="DF460" i="5"/>
  <c r="DF461" i="5"/>
  <c r="DF462" i="5"/>
  <c r="DF463" i="5"/>
  <c r="DF464" i="5"/>
  <c r="DF465" i="5"/>
  <c r="DF491" i="5"/>
  <c r="DF466" i="5"/>
  <c r="DF467" i="5"/>
  <c r="DF468" i="5"/>
  <c r="DF469" i="5"/>
  <c r="DF470" i="5"/>
  <c r="DF471" i="5"/>
  <c r="DF472" i="5"/>
  <c r="DF473" i="5"/>
  <c r="DF474" i="5"/>
  <c r="DF475" i="5"/>
  <c r="DF476" i="5"/>
  <c r="DF477" i="5"/>
  <c r="DF478" i="5"/>
  <c r="DF479" i="5"/>
  <c r="DF451" i="5"/>
  <c r="DF480" i="5"/>
  <c r="DF481" i="5"/>
  <c r="DF482" i="5"/>
  <c r="DF483" i="5"/>
  <c r="DF484" i="5"/>
  <c r="DF485" i="5"/>
  <c r="DF486" i="5"/>
  <c r="DF487" i="5"/>
  <c r="DF488" i="5"/>
  <c r="DF492" i="5"/>
  <c r="DF493" i="5"/>
  <c r="DF494" i="5"/>
  <c r="DF533" i="5"/>
  <c r="DF489" i="5"/>
  <c r="DF534" i="5"/>
  <c r="DF495" i="5"/>
  <c r="DF496" i="5"/>
  <c r="DF497" i="5"/>
  <c r="DF498" i="5"/>
  <c r="DF535" i="5"/>
  <c r="DF536" i="5"/>
  <c r="DF537" i="5"/>
  <c r="DF538" i="5"/>
  <c r="DF539" i="5"/>
  <c r="DF540" i="5"/>
  <c r="DF541" i="5"/>
  <c r="DF542" i="5"/>
  <c r="DF543" i="5"/>
  <c r="DF544" i="5"/>
  <c r="DF545" i="5"/>
  <c r="DF546" i="5"/>
  <c r="DF547" i="5"/>
  <c r="DF548" i="5"/>
  <c r="DF549" i="5"/>
  <c r="DF550" i="5"/>
  <c r="DF551" i="5"/>
  <c r="DF552" i="5"/>
  <c r="DF553" i="5"/>
  <c r="DF554" i="5"/>
  <c r="DF557" i="5"/>
  <c r="DF556" i="5"/>
  <c r="DF555" i="5"/>
  <c r="DB17" i="5" l="1"/>
  <c r="DB30" i="5"/>
  <c r="DB28" i="5"/>
  <c r="DB499" i="5"/>
  <c r="DB29" i="5"/>
  <c r="DB31" i="5"/>
  <c r="DB210" i="5"/>
  <c r="DB500" i="5"/>
  <c r="DB9" i="5"/>
  <c r="DB501" i="5"/>
  <c r="DB288" i="5"/>
  <c r="DB8" i="5"/>
  <c r="DB24" i="5"/>
  <c r="DB502" i="5"/>
  <c r="DB37" i="5"/>
  <c r="DB503" i="5"/>
  <c r="DB504" i="5"/>
  <c r="DB48" i="5"/>
  <c r="DB505" i="5"/>
  <c r="DB506" i="5"/>
  <c r="DB15" i="5"/>
  <c r="DB36" i="5"/>
  <c r="DB507" i="5"/>
  <c r="DB508" i="5"/>
  <c r="DB10" i="5"/>
  <c r="DB509" i="5"/>
  <c r="DB20" i="5"/>
  <c r="DB44" i="5"/>
  <c r="DB34" i="5"/>
  <c r="DB33" i="5"/>
  <c r="DB510" i="5"/>
  <c r="DB511" i="5"/>
  <c r="DB11" i="5"/>
  <c r="DB41" i="5"/>
  <c r="DB512" i="5"/>
  <c r="DB43" i="5"/>
  <c r="DB98" i="5"/>
  <c r="DB16" i="5"/>
  <c r="DB35" i="5"/>
  <c r="DB513" i="5"/>
  <c r="DB514" i="5"/>
  <c r="DB12" i="5"/>
  <c r="DB25" i="5"/>
  <c r="DB21" i="5"/>
  <c r="DB49" i="5"/>
  <c r="DB22" i="5"/>
  <c r="DB23" i="5"/>
  <c r="DB289" i="5"/>
  <c r="DB266" i="5"/>
  <c r="DB182" i="5"/>
  <c r="DB515" i="5"/>
  <c r="DB128" i="5"/>
  <c r="DB19" i="5"/>
  <c r="DB108" i="5"/>
  <c r="DB126" i="5"/>
  <c r="DB290" i="5"/>
  <c r="DB55" i="5"/>
  <c r="DB18" i="5"/>
  <c r="DB159" i="5"/>
  <c r="DB516" i="5"/>
  <c r="DB517" i="5"/>
  <c r="DB518" i="5"/>
  <c r="DB56" i="5"/>
  <c r="DB519" i="5"/>
  <c r="DB520" i="5"/>
  <c r="DB13" i="5"/>
  <c r="DB521" i="5"/>
  <c r="DB32" i="5"/>
  <c r="DB522" i="5"/>
  <c r="DB26" i="5"/>
  <c r="DB523" i="5"/>
  <c r="DB27" i="5"/>
  <c r="DB14" i="5"/>
  <c r="DB99" i="5"/>
  <c r="DB63" i="5"/>
  <c r="DB52" i="5"/>
  <c r="DB65" i="5"/>
  <c r="DB69" i="5"/>
  <c r="DB201" i="5"/>
  <c r="DB53" i="5"/>
  <c r="DB59" i="5"/>
  <c r="DB50" i="5"/>
  <c r="DB291" i="5"/>
  <c r="DB104" i="5"/>
  <c r="DB58" i="5"/>
  <c r="DB87" i="5"/>
  <c r="DB73" i="5"/>
  <c r="DB40" i="5"/>
  <c r="DB85" i="5"/>
  <c r="DB76" i="5"/>
  <c r="DB89" i="5"/>
  <c r="DB75" i="5"/>
  <c r="DB71" i="5"/>
  <c r="DB64" i="5"/>
  <c r="DB47" i="5"/>
  <c r="DB45" i="5"/>
  <c r="DB39" i="5"/>
  <c r="DB68" i="5"/>
  <c r="DB77" i="5"/>
  <c r="DB292" i="5"/>
  <c r="DB90" i="5"/>
  <c r="DB46" i="5"/>
  <c r="DB61" i="5"/>
  <c r="DB51" i="5"/>
  <c r="DB70" i="5"/>
  <c r="DB38" i="5"/>
  <c r="DB60" i="5"/>
  <c r="DB140" i="5"/>
  <c r="DB265" i="5"/>
  <c r="DB66" i="5"/>
  <c r="DB67" i="5"/>
  <c r="DB286" i="5"/>
  <c r="DB125" i="5"/>
  <c r="DB102" i="5"/>
  <c r="DB117" i="5"/>
  <c r="DB216" i="5"/>
  <c r="DB88" i="5"/>
  <c r="DB285" i="5"/>
  <c r="DB223" i="5"/>
  <c r="DB96" i="5"/>
  <c r="DB54" i="5"/>
  <c r="DB118" i="5"/>
  <c r="DB62" i="5"/>
  <c r="DB42" i="5"/>
  <c r="DB120" i="5"/>
  <c r="DB79" i="5"/>
  <c r="DB80" i="5"/>
  <c r="DB81" i="5"/>
  <c r="DB97" i="5"/>
  <c r="DB95" i="5"/>
  <c r="DB114" i="5"/>
  <c r="DB110" i="5"/>
  <c r="DB57" i="5"/>
  <c r="DB119" i="5"/>
  <c r="DB111" i="5"/>
  <c r="DB293" i="5"/>
  <c r="DB294" i="5"/>
  <c r="DB84" i="5"/>
  <c r="DB295" i="5"/>
  <c r="DB94" i="5"/>
  <c r="DB105" i="5"/>
  <c r="DB170" i="5"/>
  <c r="DB113" i="5"/>
  <c r="DB112" i="5"/>
  <c r="DB287" i="5"/>
  <c r="DB296" i="5"/>
  <c r="DB83" i="5"/>
  <c r="DB92" i="5"/>
  <c r="DB100" i="5"/>
  <c r="DB106" i="5"/>
  <c r="DB116" i="5"/>
  <c r="DB74" i="5"/>
  <c r="DB524" i="5"/>
  <c r="DB78" i="5"/>
  <c r="DB138" i="5"/>
  <c r="DB192" i="5"/>
  <c r="DB145" i="5"/>
  <c r="DB109" i="5"/>
  <c r="DB148" i="5"/>
  <c r="DB86" i="5"/>
  <c r="DB218" i="5"/>
  <c r="DB190" i="5"/>
  <c r="DB107" i="5"/>
  <c r="DB191" i="5"/>
  <c r="DB101" i="5"/>
  <c r="DB134" i="5"/>
  <c r="DB115" i="5"/>
  <c r="DB93" i="5"/>
  <c r="DB82" i="5"/>
  <c r="DB131" i="5"/>
  <c r="DB137" i="5"/>
  <c r="DB91" i="5"/>
  <c r="DB124" i="5"/>
  <c r="DB103" i="5"/>
  <c r="DB154" i="5"/>
  <c r="DB146" i="5"/>
  <c r="DB169" i="5"/>
  <c r="DB122" i="5"/>
  <c r="DB143" i="5"/>
  <c r="DB139" i="5"/>
  <c r="DB196" i="5"/>
  <c r="DB135" i="5"/>
  <c r="DB239" i="5"/>
  <c r="DB149" i="5"/>
  <c r="DB254" i="5"/>
  <c r="DB207" i="5"/>
  <c r="DB150" i="5"/>
  <c r="DB155" i="5"/>
  <c r="DB130" i="5"/>
  <c r="DB127" i="5"/>
  <c r="DB129" i="5"/>
  <c r="DB121" i="5"/>
  <c r="DB158" i="5"/>
  <c r="DB142" i="5"/>
  <c r="DB157" i="5"/>
  <c r="DB144" i="5"/>
  <c r="DB133" i="5"/>
  <c r="DB151" i="5"/>
  <c r="DB184" i="5"/>
  <c r="DB297" i="5"/>
  <c r="DB123" i="5"/>
  <c r="DB141" i="5"/>
  <c r="DB132" i="5"/>
  <c r="DB298" i="5"/>
  <c r="DB175" i="5"/>
  <c r="DB203" i="5"/>
  <c r="DB147" i="5"/>
  <c r="DB153" i="5"/>
  <c r="DB156" i="5"/>
  <c r="DB136" i="5"/>
  <c r="DB204" i="5"/>
  <c r="DB194" i="5"/>
  <c r="DB299" i="5"/>
  <c r="DB212" i="5"/>
  <c r="DB525" i="5"/>
  <c r="DB300" i="5"/>
  <c r="DB200" i="5"/>
  <c r="DB152" i="5"/>
  <c r="DB221" i="5"/>
  <c r="DB188" i="5"/>
  <c r="DB209" i="5"/>
  <c r="DB177" i="5"/>
  <c r="DB526" i="5"/>
  <c r="DB527" i="5"/>
  <c r="DB528" i="5"/>
  <c r="DB529" i="5"/>
  <c r="DB530" i="5"/>
  <c r="DB531" i="5"/>
  <c r="DB532" i="5"/>
  <c r="DB214" i="5"/>
  <c r="DB172" i="5"/>
  <c r="DB301" i="5"/>
  <c r="DB179" i="5"/>
  <c r="DB195" i="5"/>
  <c r="DB164" i="5"/>
  <c r="DB178" i="5"/>
  <c r="DB162" i="5"/>
  <c r="DB161" i="5"/>
  <c r="DB213" i="5"/>
  <c r="DB232" i="5"/>
  <c r="DB166" i="5"/>
  <c r="DB208" i="5"/>
  <c r="DB185" i="5"/>
  <c r="DB199" i="5"/>
  <c r="DB189" i="5"/>
  <c r="DB230" i="5"/>
  <c r="DB202" i="5"/>
  <c r="DB302" i="5"/>
  <c r="DB187" i="5"/>
  <c r="DB278" i="5"/>
  <c r="DB160" i="5"/>
  <c r="DB240" i="5"/>
  <c r="DB205" i="5"/>
  <c r="DB183" i="5"/>
  <c r="DB226" i="5"/>
  <c r="DB181" i="5"/>
  <c r="DB167" i="5"/>
  <c r="DB211" i="5"/>
  <c r="DB165" i="5"/>
  <c r="DB176" i="5"/>
  <c r="DB225" i="5"/>
  <c r="DB255" i="5"/>
  <c r="DB303" i="5"/>
  <c r="DB171" i="5"/>
  <c r="DB280" i="5"/>
  <c r="DB227" i="5"/>
  <c r="DB198" i="5"/>
  <c r="DB163" i="5"/>
  <c r="DB186" i="5"/>
  <c r="DB180" i="5"/>
  <c r="DB174" i="5"/>
  <c r="DB173" i="5"/>
  <c r="DB193" i="5"/>
  <c r="DB206" i="5"/>
  <c r="DB197" i="5"/>
  <c r="DB168" i="5"/>
  <c r="DB219" i="5"/>
  <c r="DB234" i="5"/>
  <c r="DB238" i="5"/>
  <c r="DB215" i="5"/>
  <c r="DB220" i="5"/>
  <c r="DB224" i="5"/>
  <c r="DB378" i="5"/>
  <c r="DB237" i="5"/>
  <c r="DB241" i="5"/>
  <c r="DB242" i="5"/>
  <c r="DB222" i="5"/>
  <c r="DB304" i="5"/>
  <c r="DB72" i="5"/>
  <c r="DB228" i="5"/>
  <c r="DB229" i="5"/>
  <c r="DB231" i="5"/>
  <c r="DB243" i="5"/>
  <c r="DB235" i="5"/>
  <c r="DB233" i="5"/>
  <c r="DB282" i="5"/>
  <c r="DB217" i="5"/>
  <c r="DB305" i="5"/>
  <c r="DB247" i="5"/>
  <c r="DB306" i="5"/>
  <c r="DB281" i="5"/>
  <c r="DB236" i="5"/>
  <c r="DB257" i="5"/>
  <c r="DB258" i="5"/>
  <c r="DB250" i="5"/>
  <c r="DB268" i="5"/>
  <c r="DB274" i="5"/>
  <c r="DB277" i="5"/>
  <c r="DB249" i="5"/>
  <c r="DB394" i="5"/>
  <c r="DB252" i="5"/>
  <c r="DB307" i="5"/>
  <c r="DB267" i="5"/>
  <c r="DB271" i="5"/>
  <c r="DB251" i="5"/>
  <c r="DB256" i="5"/>
  <c r="DB260" i="5"/>
  <c r="DB264" i="5"/>
  <c r="DB273" i="5"/>
  <c r="DB284" i="5"/>
  <c r="DB259" i="5"/>
  <c r="DB262" i="5"/>
  <c r="DB263" i="5"/>
  <c r="DB275" i="5"/>
  <c r="DB245" i="5"/>
  <c r="DB357" i="5"/>
  <c r="DB248" i="5"/>
  <c r="DB308" i="5"/>
  <c r="DB269" i="5"/>
  <c r="DB309" i="5"/>
  <c r="DB244" i="5"/>
  <c r="DB379" i="5"/>
  <c r="DB261" i="5"/>
  <c r="DB310" i="5"/>
  <c r="DB253" i="5"/>
  <c r="DB311" i="5"/>
  <c r="DB312" i="5"/>
  <c r="DB452" i="5"/>
  <c r="DB276" i="5"/>
  <c r="DB246" i="5"/>
  <c r="DB272" i="5"/>
  <c r="DB270" i="5"/>
  <c r="DB313" i="5"/>
  <c r="DB314" i="5"/>
  <c r="DB315" i="5"/>
  <c r="DB358" i="5"/>
  <c r="DB279" i="5"/>
  <c r="DB283" i="5"/>
  <c r="DB316" i="5"/>
  <c r="DB359" i="5"/>
  <c r="DB317" i="5"/>
  <c r="DB318" i="5"/>
  <c r="DB360" i="5"/>
  <c r="DB319" i="5"/>
  <c r="DB320" i="5"/>
  <c r="DB321" i="5"/>
  <c r="DB322" i="5"/>
  <c r="DB323" i="5"/>
  <c r="DB324" i="5"/>
  <c r="DB325" i="5"/>
  <c r="DB326" i="5"/>
  <c r="DB327" i="5"/>
  <c r="DB328" i="5"/>
  <c r="DB329" i="5"/>
  <c r="DB330" i="5"/>
  <c r="DB331" i="5"/>
  <c r="DB332" i="5"/>
  <c r="DB333" i="5"/>
  <c r="DB334" i="5"/>
  <c r="DB335" i="5"/>
  <c r="DB336" i="5"/>
  <c r="DB337" i="5"/>
  <c r="DB338" i="5"/>
  <c r="DB339" i="5"/>
  <c r="DB340" i="5"/>
  <c r="DB341" i="5"/>
  <c r="DB342" i="5"/>
  <c r="DB343" i="5"/>
  <c r="DB344" i="5"/>
  <c r="DB345" i="5"/>
  <c r="DB346" i="5"/>
  <c r="DB347" i="5"/>
  <c r="DB348" i="5"/>
  <c r="DB349" i="5"/>
  <c r="DB350" i="5"/>
  <c r="DB351" i="5"/>
  <c r="DB352" i="5"/>
  <c r="DB353" i="5"/>
  <c r="DB380" i="5"/>
  <c r="DB381" i="5"/>
  <c r="DB382" i="5"/>
  <c r="DB383" i="5"/>
  <c r="DB354" i="5"/>
  <c r="DB355" i="5"/>
  <c r="DB356" i="5"/>
  <c r="DB361" i="5"/>
  <c r="DB362" i="5"/>
  <c r="DB366" i="5"/>
  <c r="DB367" i="5"/>
  <c r="DB368" i="5"/>
  <c r="DB369" i="5"/>
  <c r="DB370" i="5"/>
  <c r="DB371" i="5"/>
  <c r="DB395" i="5"/>
  <c r="DB372" i="5"/>
  <c r="DB373" i="5"/>
  <c r="DB396" i="5"/>
  <c r="DB374" i="5"/>
  <c r="DB375" i="5"/>
  <c r="DB376" i="5"/>
  <c r="DB377" i="5"/>
  <c r="DB397" i="5"/>
  <c r="DB398" i="5"/>
  <c r="DB399" i="5"/>
  <c r="DB400" i="5"/>
  <c r="DB384" i="5"/>
  <c r="DB401" i="5"/>
  <c r="DB402" i="5"/>
  <c r="DB403" i="5"/>
  <c r="DB385" i="5"/>
  <c r="DB386" i="5"/>
  <c r="DB387" i="5"/>
  <c r="DB388" i="5"/>
  <c r="DB404" i="5"/>
  <c r="DB389" i="5"/>
  <c r="DB390" i="5"/>
  <c r="DB405" i="5"/>
  <c r="DB391" i="5"/>
  <c r="DB406" i="5"/>
  <c r="DB407" i="5"/>
  <c r="DB408" i="5"/>
  <c r="DB392" i="5"/>
  <c r="DB409" i="5"/>
  <c r="DB393" i="5"/>
  <c r="DB410" i="5"/>
  <c r="DB363" i="5"/>
  <c r="DB364" i="5"/>
  <c r="DB411" i="5"/>
  <c r="DB412" i="5"/>
  <c r="DB413" i="5"/>
  <c r="DB365" i="5"/>
  <c r="DB414" i="5"/>
  <c r="DB415" i="5"/>
  <c r="DB416" i="5"/>
  <c r="DB417" i="5"/>
  <c r="DB418" i="5"/>
  <c r="DB419" i="5"/>
  <c r="DB420" i="5"/>
  <c r="DB421" i="5"/>
  <c r="DB422" i="5"/>
  <c r="DB423" i="5"/>
  <c r="DB424" i="5"/>
  <c r="DB425" i="5"/>
  <c r="DB426" i="5"/>
  <c r="DB427" i="5"/>
  <c r="DB428" i="5"/>
  <c r="DB429" i="5"/>
  <c r="DB430" i="5"/>
  <c r="DB431" i="5"/>
  <c r="DB432" i="5"/>
  <c r="DB433" i="5"/>
  <c r="DB434" i="5"/>
  <c r="DB435" i="5"/>
  <c r="DB436" i="5"/>
  <c r="DB437" i="5"/>
  <c r="DB438" i="5"/>
  <c r="DB439" i="5"/>
  <c r="DB453" i="5"/>
  <c r="DB440" i="5"/>
  <c r="DB441" i="5"/>
  <c r="DB442" i="5"/>
  <c r="DB443" i="5"/>
  <c r="DB454" i="5"/>
  <c r="DB444" i="5"/>
  <c r="DB445" i="5"/>
  <c r="DB446" i="5"/>
  <c r="DB447" i="5"/>
  <c r="DB455" i="5"/>
  <c r="DB456" i="5"/>
  <c r="DB457" i="5"/>
  <c r="DB448" i="5"/>
  <c r="DB490" i="5"/>
  <c r="DB458" i="5"/>
  <c r="DB449" i="5"/>
  <c r="DB450" i="5"/>
  <c r="DB459" i="5"/>
  <c r="DB460" i="5"/>
  <c r="DB461" i="5"/>
  <c r="DB462" i="5"/>
  <c r="DB463" i="5"/>
  <c r="DB464" i="5"/>
  <c r="DB465" i="5"/>
  <c r="DB491" i="5"/>
  <c r="DB466" i="5"/>
  <c r="DB467" i="5"/>
  <c r="DB468" i="5"/>
  <c r="DB469" i="5"/>
  <c r="DB470" i="5"/>
  <c r="DB471" i="5"/>
  <c r="DB472" i="5"/>
  <c r="DB473" i="5"/>
  <c r="DB474" i="5"/>
  <c r="DB475" i="5"/>
  <c r="DB476" i="5"/>
  <c r="DB477" i="5"/>
  <c r="DB478" i="5"/>
  <c r="DB479" i="5"/>
  <c r="DB451" i="5"/>
  <c r="DB480" i="5"/>
  <c r="DB481" i="5"/>
  <c r="DB482" i="5"/>
  <c r="DB483" i="5"/>
  <c r="DB484" i="5"/>
  <c r="DB485" i="5"/>
  <c r="DB486" i="5"/>
  <c r="DB487" i="5"/>
  <c r="DB488" i="5"/>
  <c r="DB492" i="5"/>
  <c r="DB493" i="5"/>
  <c r="DB494" i="5"/>
  <c r="DB533" i="5"/>
  <c r="DB489" i="5"/>
  <c r="DB534" i="5"/>
  <c r="DB495" i="5"/>
  <c r="DB496" i="5"/>
  <c r="DB497" i="5"/>
  <c r="DB498" i="5"/>
  <c r="DB535" i="5"/>
  <c r="DB536" i="5"/>
  <c r="DB537" i="5"/>
  <c r="DB538" i="5"/>
  <c r="DB539" i="5"/>
  <c r="DB540" i="5"/>
  <c r="DB541" i="5"/>
  <c r="DB542" i="5"/>
  <c r="DB543" i="5"/>
  <c r="DB544" i="5"/>
  <c r="DB545" i="5"/>
  <c r="DB546" i="5"/>
  <c r="DB547" i="5"/>
  <c r="DB548" i="5"/>
  <c r="DB549" i="5"/>
  <c r="DB550" i="5"/>
  <c r="DB551" i="5"/>
  <c r="DB552" i="5"/>
  <c r="DB553" i="5"/>
  <c r="DB554" i="5"/>
  <c r="DB557" i="5"/>
  <c r="DB556" i="5"/>
  <c r="DB555" i="5"/>
  <c r="CX17" i="5"/>
  <c r="CX30" i="5"/>
  <c r="CX28" i="5"/>
  <c r="CX499" i="5"/>
  <c r="CX29" i="5"/>
  <c r="CX31" i="5"/>
  <c r="CX210" i="5"/>
  <c r="CX500" i="5"/>
  <c r="CX9" i="5"/>
  <c r="CX501" i="5"/>
  <c r="CX288" i="5"/>
  <c r="CX8" i="5"/>
  <c r="CX24" i="5"/>
  <c r="CX502" i="5"/>
  <c r="CX37" i="5"/>
  <c r="CX503" i="5"/>
  <c r="CX504" i="5"/>
  <c r="CX48" i="5"/>
  <c r="CX505" i="5"/>
  <c r="CX506" i="5"/>
  <c r="CX15" i="5"/>
  <c r="CX36" i="5"/>
  <c r="CX507" i="5"/>
  <c r="CX508" i="5"/>
  <c r="CX10" i="5"/>
  <c r="CX509" i="5"/>
  <c r="CX20" i="5"/>
  <c r="CX44" i="5"/>
  <c r="CX34" i="5"/>
  <c r="CX33" i="5"/>
  <c r="CX510" i="5"/>
  <c r="CX511" i="5"/>
  <c r="CX11" i="5"/>
  <c r="CX41" i="5"/>
  <c r="CX512" i="5"/>
  <c r="CX43" i="5"/>
  <c r="CX98" i="5"/>
  <c r="CX16" i="5"/>
  <c r="CX35" i="5"/>
  <c r="CX513" i="5"/>
  <c r="CX514" i="5"/>
  <c r="CX12" i="5"/>
  <c r="CX25" i="5"/>
  <c r="CX21" i="5"/>
  <c r="CX49" i="5"/>
  <c r="CX22" i="5"/>
  <c r="CX23" i="5"/>
  <c r="CX289" i="5"/>
  <c r="CX266" i="5"/>
  <c r="CX182" i="5"/>
  <c r="CX515" i="5"/>
  <c r="CX128" i="5"/>
  <c r="CX19" i="5"/>
  <c r="CX108" i="5"/>
  <c r="CX126" i="5"/>
  <c r="CX290" i="5"/>
  <c r="CX55" i="5"/>
  <c r="CX18" i="5"/>
  <c r="CX159" i="5"/>
  <c r="CX516" i="5"/>
  <c r="CX517" i="5"/>
  <c r="CX518" i="5"/>
  <c r="CX56" i="5"/>
  <c r="CX519" i="5"/>
  <c r="CX520" i="5"/>
  <c r="CX13" i="5"/>
  <c r="CX521" i="5"/>
  <c r="CX32" i="5"/>
  <c r="CX522" i="5"/>
  <c r="CX26" i="5"/>
  <c r="CX523" i="5"/>
  <c r="CX27" i="5"/>
  <c r="CX14" i="5"/>
  <c r="CX99" i="5"/>
  <c r="CX63" i="5"/>
  <c r="CX52" i="5"/>
  <c r="CX65" i="5"/>
  <c r="CX69" i="5"/>
  <c r="CX201" i="5"/>
  <c r="CX53" i="5"/>
  <c r="CX59" i="5"/>
  <c r="CX50" i="5"/>
  <c r="CX291" i="5"/>
  <c r="CX104" i="5"/>
  <c r="CX58" i="5"/>
  <c r="CX87" i="5"/>
  <c r="CX73" i="5"/>
  <c r="CX40" i="5"/>
  <c r="CX85" i="5"/>
  <c r="CX76" i="5"/>
  <c r="CX89" i="5"/>
  <c r="CX75" i="5"/>
  <c r="CX71" i="5"/>
  <c r="CX64" i="5"/>
  <c r="CX47" i="5"/>
  <c r="CX45" i="5"/>
  <c r="CX39" i="5"/>
  <c r="CX68" i="5"/>
  <c r="CX77" i="5"/>
  <c r="CX292" i="5"/>
  <c r="CX90" i="5"/>
  <c r="CX46" i="5"/>
  <c r="CX61" i="5"/>
  <c r="CX51" i="5"/>
  <c r="CX70" i="5"/>
  <c r="CX38" i="5"/>
  <c r="CX60" i="5"/>
  <c r="CX140" i="5"/>
  <c r="CX265" i="5"/>
  <c r="CX66" i="5"/>
  <c r="CX67" i="5"/>
  <c r="CX286" i="5"/>
  <c r="CX125" i="5"/>
  <c r="CX102" i="5"/>
  <c r="CX117" i="5"/>
  <c r="CX216" i="5"/>
  <c r="CX88" i="5"/>
  <c r="CX285" i="5"/>
  <c r="CX223" i="5"/>
  <c r="CX96" i="5"/>
  <c r="CX54" i="5"/>
  <c r="CX118" i="5"/>
  <c r="CX62" i="5"/>
  <c r="CX42" i="5"/>
  <c r="CX120" i="5"/>
  <c r="CX79" i="5"/>
  <c r="CX80" i="5"/>
  <c r="CX81" i="5"/>
  <c r="CX97" i="5"/>
  <c r="CX95" i="5"/>
  <c r="CX114" i="5"/>
  <c r="CX110" i="5"/>
  <c r="CX57" i="5"/>
  <c r="CX119" i="5"/>
  <c r="CX111" i="5"/>
  <c r="CX293" i="5"/>
  <c r="CX294" i="5"/>
  <c r="CX84" i="5"/>
  <c r="CX295" i="5"/>
  <c r="CX94" i="5"/>
  <c r="CX105" i="5"/>
  <c r="CX170" i="5"/>
  <c r="CX113" i="5"/>
  <c r="CX112" i="5"/>
  <c r="CX287" i="5"/>
  <c r="CX296" i="5"/>
  <c r="CX83" i="5"/>
  <c r="CX92" i="5"/>
  <c r="CX100" i="5"/>
  <c r="CX106" i="5"/>
  <c r="CX116" i="5"/>
  <c r="CX74" i="5"/>
  <c r="CX524" i="5"/>
  <c r="CX78" i="5"/>
  <c r="CX138" i="5"/>
  <c r="CX192" i="5"/>
  <c r="CX145" i="5"/>
  <c r="CX109" i="5"/>
  <c r="CX148" i="5"/>
  <c r="CX86" i="5"/>
  <c r="CX218" i="5"/>
  <c r="CX190" i="5"/>
  <c r="CX107" i="5"/>
  <c r="CX191" i="5"/>
  <c r="CX101" i="5"/>
  <c r="CX134" i="5"/>
  <c r="CX115" i="5"/>
  <c r="CX93" i="5"/>
  <c r="CX82" i="5"/>
  <c r="CX131" i="5"/>
  <c r="CX137" i="5"/>
  <c r="CX91" i="5"/>
  <c r="CX124" i="5"/>
  <c r="CX103" i="5"/>
  <c r="CX154" i="5"/>
  <c r="CX146" i="5"/>
  <c r="CX169" i="5"/>
  <c r="CX122" i="5"/>
  <c r="CX143" i="5"/>
  <c r="CX139" i="5"/>
  <c r="CX196" i="5"/>
  <c r="CX135" i="5"/>
  <c r="CX239" i="5"/>
  <c r="CX149" i="5"/>
  <c r="CX254" i="5"/>
  <c r="CX207" i="5"/>
  <c r="CX150" i="5"/>
  <c r="CX155" i="5"/>
  <c r="CX130" i="5"/>
  <c r="CX127" i="5"/>
  <c r="CX129" i="5"/>
  <c r="CX121" i="5"/>
  <c r="CX158" i="5"/>
  <c r="CX142" i="5"/>
  <c r="CX157" i="5"/>
  <c r="CX144" i="5"/>
  <c r="CX133" i="5"/>
  <c r="CX151" i="5"/>
  <c r="CX184" i="5"/>
  <c r="CX297" i="5"/>
  <c r="CX123" i="5"/>
  <c r="CX141" i="5"/>
  <c r="CX132" i="5"/>
  <c r="CX298" i="5"/>
  <c r="CX175" i="5"/>
  <c r="CX203" i="5"/>
  <c r="CX147" i="5"/>
  <c r="CX153" i="5"/>
  <c r="CX156" i="5"/>
  <c r="CX136" i="5"/>
  <c r="CX204" i="5"/>
  <c r="CX194" i="5"/>
  <c r="CX299" i="5"/>
  <c r="CX212" i="5"/>
  <c r="CX525" i="5"/>
  <c r="CX300" i="5"/>
  <c r="CX200" i="5"/>
  <c r="CX152" i="5"/>
  <c r="CX221" i="5"/>
  <c r="CX188" i="5"/>
  <c r="CX209" i="5"/>
  <c r="CX177" i="5"/>
  <c r="CX526" i="5"/>
  <c r="CX527" i="5"/>
  <c r="CX528" i="5"/>
  <c r="CX529" i="5"/>
  <c r="CX530" i="5"/>
  <c r="CX531" i="5"/>
  <c r="CX532" i="5"/>
  <c r="CX214" i="5"/>
  <c r="CX172" i="5"/>
  <c r="CX301" i="5"/>
  <c r="CX179" i="5"/>
  <c r="CX195" i="5"/>
  <c r="CX164" i="5"/>
  <c r="CX178" i="5"/>
  <c r="CX162" i="5"/>
  <c r="CX161" i="5"/>
  <c r="CX213" i="5"/>
  <c r="CX232" i="5"/>
  <c r="CX166" i="5"/>
  <c r="CX208" i="5"/>
  <c r="CX185" i="5"/>
  <c r="CX199" i="5"/>
  <c r="CX189" i="5"/>
  <c r="CX230" i="5"/>
  <c r="CX202" i="5"/>
  <c r="CX302" i="5"/>
  <c r="CX187" i="5"/>
  <c r="CX278" i="5"/>
  <c r="CX160" i="5"/>
  <c r="CX240" i="5"/>
  <c r="CX205" i="5"/>
  <c r="CX183" i="5"/>
  <c r="CX226" i="5"/>
  <c r="CX181" i="5"/>
  <c r="CX167" i="5"/>
  <c r="CX211" i="5"/>
  <c r="CX165" i="5"/>
  <c r="CX176" i="5"/>
  <c r="CX225" i="5"/>
  <c r="CX255" i="5"/>
  <c r="CX303" i="5"/>
  <c r="CX171" i="5"/>
  <c r="CX280" i="5"/>
  <c r="CX227" i="5"/>
  <c r="CX198" i="5"/>
  <c r="CX163" i="5"/>
  <c r="CX186" i="5"/>
  <c r="CX180" i="5"/>
  <c r="CX174" i="5"/>
  <c r="CX173" i="5"/>
  <c r="CX193" i="5"/>
  <c r="CX206" i="5"/>
  <c r="CX197" i="5"/>
  <c r="CX168" i="5"/>
  <c r="CX219" i="5"/>
  <c r="CX234" i="5"/>
  <c r="CX238" i="5"/>
  <c r="CX215" i="5"/>
  <c r="CX220" i="5"/>
  <c r="CX224" i="5"/>
  <c r="CX378" i="5"/>
  <c r="CX237" i="5"/>
  <c r="CX241" i="5"/>
  <c r="CX242" i="5"/>
  <c r="CX222" i="5"/>
  <c r="CX304" i="5"/>
  <c r="CX72" i="5"/>
  <c r="CX228" i="5"/>
  <c r="CX229" i="5"/>
  <c r="CX231" i="5"/>
  <c r="CX243" i="5"/>
  <c r="CX235" i="5"/>
  <c r="CX233" i="5"/>
  <c r="CX282" i="5"/>
  <c r="CX217" i="5"/>
  <c r="CX305" i="5"/>
  <c r="CX247" i="5"/>
  <c r="CX306" i="5"/>
  <c r="CX281" i="5"/>
  <c r="CX236" i="5"/>
  <c r="CX257" i="5"/>
  <c r="CX258" i="5"/>
  <c r="CX250" i="5"/>
  <c r="CX268" i="5"/>
  <c r="CX274" i="5"/>
  <c r="CX277" i="5"/>
  <c r="CX249" i="5"/>
  <c r="CX394" i="5"/>
  <c r="CX252" i="5"/>
  <c r="CX307" i="5"/>
  <c r="CX267" i="5"/>
  <c r="CX271" i="5"/>
  <c r="CX251" i="5"/>
  <c r="CX256" i="5"/>
  <c r="CX260" i="5"/>
  <c r="CX264" i="5"/>
  <c r="CX273" i="5"/>
  <c r="CX284" i="5"/>
  <c r="CX259" i="5"/>
  <c r="CX262" i="5"/>
  <c r="CX263" i="5"/>
  <c r="CX275" i="5"/>
  <c r="CX245" i="5"/>
  <c r="CX357" i="5"/>
  <c r="CX248" i="5"/>
  <c r="CX308" i="5"/>
  <c r="CX269" i="5"/>
  <c r="CX309" i="5"/>
  <c r="CX244" i="5"/>
  <c r="CX379" i="5"/>
  <c r="CX261" i="5"/>
  <c r="CX310" i="5"/>
  <c r="CX253" i="5"/>
  <c r="CX311" i="5"/>
  <c r="CX312" i="5"/>
  <c r="CX452" i="5"/>
  <c r="CX276" i="5"/>
  <c r="CX246" i="5"/>
  <c r="CX272" i="5"/>
  <c r="CX270" i="5"/>
  <c r="CX313" i="5"/>
  <c r="CX314" i="5"/>
  <c r="CX315" i="5"/>
  <c r="CX358" i="5"/>
  <c r="CX279" i="5"/>
  <c r="CX283" i="5"/>
  <c r="CX316" i="5"/>
  <c r="CX359" i="5"/>
  <c r="CX317" i="5"/>
  <c r="CX318" i="5"/>
  <c r="CX360" i="5"/>
  <c r="CX319" i="5"/>
  <c r="CX320" i="5"/>
  <c r="CX321" i="5"/>
  <c r="CX322" i="5"/>
  <c r="CX323" i="5"/>
  <c r="CX324" i="5"/>
  <c r="CX325" i="5"/>
  <c r="CX326" i="5"/>
  <c r="CX327" i="5"/>
  <c r="CX328" i="5"/>
  <c r="CX329" i="5"/>
  <c r="CX330" i="5"/>
  <c r="CX331" i="5"/>
  <c r="CX332" i="5"/>
  <c r="CX333" i="5"/>
  <c r="CX334" i="5"/>
  <c r="CX335" i="5"/>
  <c r="CX336" i="5"/>
  <c r="CX337" i="5"/>
  <c r="CX338" i="5"/>
  <c r="CX339" i="5"/>
  <c r="CX340" i="5"/>
  <c r="CX341" i="5"/>
  <c r="CX342" i="5"/>
  <c r="CX343" i="5"/>
  <c r="CX344" i="5"/>
  <c r="CX345" i="5"/>
  <c r="CX346" i="5"/>
  <c r="CX347" i="5"/>
  <c r="CX348" i="5"/>
  <c r="CX349" i="5"/>
  <c r="CX350" i="5"/>
  <c r="CX351" i="5"/>
  <c r="CX352" i="5"/>
  <c r="CX353" i="5"/>
  <c r="CX380" i="5"/>
  <c r="CX381" i="5"/>
  <c r="CX382" i="5"/>
  <c r="CX383" i="5"/>
  <c r="CX354" i="5"/>
  <c r="CX355" i="5"/>
  <c r="CX356" i="5"/>
  <c r="CX361" i="5"/>
  <c r="CX362" i="5"/>
  <c r="CX366" i="5"/>
  <c r="CX367" i="5"/>
  <c r="CX368" i="5"/>
  <c r="CX369" i="5"/>
  <c r="CX370" i="5"/>
  <c r="CX371" i="5"/>
  <c r="CX395" i="5"/>
  <c r="CX372" i="5"/>
  <c r="CX373" i="5"/>
  <c r="CX396" i="5"/>
  <c r="CX374" i="5"/>
  <c r="CX375" i="5"/>
  <c r="CX376" i="5"/>
  <c r="CX377" i="5"/>
  <c r="CX397" i="5"/>
  <c r="CX398" i="5"/>
  <c r="CX399" i="5"/>
  <c r="CX400" i="5"/>
  <c r="CX384" i="5"/>
  <c r="CX401" i="5"/>
  <c r="CX402" i="5"/>
  <c r="CX403" i="5"/>
  <c r="CX385" i="5"/>
  <c r="CX386" i="5"/>
  <c r="CX387" i="5"/>
  <c r="CX388" i="5"/>
  <c r="CX404" i="5"/>
  <c r="CX389" i="5"/>
  <c r="CX390" i="5"/>
  <c r="CX405" i="5"/>
  <c r="CX391" i="5"/>
  <c r="CX406" i="5"/>
  <c r="CX407" i="5"/>
  <c r="CX408" i="5"/>
  <c r="CX392" i="5"/>
  <c r="CX409" i="5"/>
  <c r="CX393" i="5"/>
  <c r="CX410" i="5"/>
  <c r="CX363" i="5"/>
  <c r="CX364" i="5"/>
  <c r="CX411" i="5"/>
  <c r="CX412" i="5"/>
  <c r="CX413" i="5"/>
  <c r="CX365" i="5"/>
  <c r="CX414" i="5"/>
  <c r="CX415" i="5"/>
  <c r="CX416" i="5"/>
  <c r="CX417" i="5"/>
  <c r="CX418" i="5"/>
  <c r="CX419" i="5"/>
  <c r="CX420" i="5"/>
  <c r="CX421" i="5"/>
  <c r="CX422" i="5"/>
  <c r="CX423" i="5"/>
  <c r="CX424" i="5"/>
  <c r="CX425" i="5"/>
  <c r="CX426" i="5"/>
  <c r="CX427" i="5"/>
  <c r="CX428" i="5"/>
  <c r="CX429" i="5"/>
  <c r="CX430" i="5"/>
  <c r="CX431" i="5"/>
  <c r="CX432" i="5"/>
  <c r="CX433" i="5"/>
  <c r="CX434" i="5"/>
  <c r="CX435" i="5"/>
  <c r="CX436" i="5"/>
  <c r="CX437" i="5"/>
  <c r="CX438" i="5"/>
  <c r="CX439" i="5"/>
  <c r="CX453" i="5"/>
  <c r="CX440" i="5"/>
  <c r="CX441" i="5"/>
  <c r="CX442" i="5"/>
  <c r="CX443" i="5"/>
  <c r="CX454" i="5"/>
  <c r="CX444" i="5"/>
  <c r="CX445" i="5"/>
  <c r="CX446" i="5"/>
  <c r="CX447" i="5"/>
  <c r="CX455" i="5"/>
  <c r="CX456" i="5"/>
  <c r="CX457" i="5"/>
  <c r="CX448" i="5"/>
  <c r="CX490" i="5"/>
  <c r="CX458" i="5"/>
  <c r="CX449" i="5"/>
  <c r="CX450" i="5"/>
  <c r="CX459" i="5"/>
  <c r="CX460" i="5"/>
  <c r="CX461" i="5"/>
  <c r="CX462" i="5"/>
  <c r="CX463" i="5"/>
  <c r="CX464" i="5"/>
  <c r="CX465" i="5"/>
  <c r="CX491" i="5"/>
  <c r="CX466" i="5"/>
  <c r="CX467" i="5"/>
  <c r="CX468" i="5"/>
  <c r="CX469" i="5"/>
  <c r="CX470" i="5"/>
  <c r="CX471" i="5"/>
  <c r="CX472" i="5"/>
  <c r="CX473" i="5"/>
  <c r="CX474" i="5"/>
  <c r="CX475" i="5"/>
  <c r="CX476" i="5"/>
  <c r="CX477" i="5"/>
  <c r="CX478" i="5"/>
  <c r="CX479" i="5"/>
  <c r="CX451" i="5"/>
  <c r="CX480" i="5"/>
  <c r="CX481" i="5"/>
  <c r="CX482" i="5"/>
  <c r="CX483" i="5"/>
  <c r="CX484" i="5"/>
  <c r="CX485" i="5"/>
  <c r="CX486" i="5"/>
  <c r="CX487" i="5"/>
  <c r="CX488" i="5"/>
  <c r="CX492" i="5"/>
  <c r="CX493" i="5"/>
  <c r="CX494" i="5"/>
  <c r="CX533" i="5"/>
  <c r="CX489" i="5"/>
  <c r="CX534" i="5"/>
  <c r="CX495" i="5"/>
  <c r="CX496" i="5"/>
  <c r="CX497" i="5"/>
  <c r="CX498" i="5"/>
  <c r="CX535" i="5"/>
  <c r="CX536" i="5"/>
  <c r="CX537" i="5"/>
  <c r="CX538" i="5"/>
  <c r="CX539" i="5"/>
  <c r="CX540" i="5"/>
  <c r="CX541" i="5"/>
  <c r="CX542" i="5"/>
  <c r="CX543" i="5"/>
  <c r="CX544" i="5"/>
  <c r="CX545" i="5"/>
  <c r="CX546" i="5"/>
  <c r="CX547" i="5"/>
  <c r="CX548" i="5"/>
  <c r="CX549" i="5"/>
  <c r="CX550" i="5"/>
  <c r="CX551" i="5"/>
  <c r="CX552" i="5"/>
  <c r="CX553" i="5"/>
  <c r="CX554" i="5"/>
  <c r="CX557" i="5"/>
  <c r="CX556" i="5"/>
  <c r="CX555" i="5"/>
  <c r="CT17" i="5"/>
  <c r="CT30" i="5"/>
  <c r="CT28" i="5"/>
  <c r="CT499" i="5"/>
  <c r="CT29" i="5"/>
  <c r="CT31" i="5"/>
  <c r="CT210" i="5"/>
  <c r="CT500" i="5"/>
  <c r="CT9" i="5"/>
  <c r="CT501" i="5"/>
  <c r="CT288" i="5"/>
  <c r="CT8" i="5"/>
  <c r="CT24" i="5"/>
  <c r="CT502" i="5"/>
  <c r="CT37" i="5"/>
  <c r="CT503" i="5"/>
  <c r="CT504" i="5"/>
  <c r="CT48" i="5"/>
  <c r="CT505" i="5"/>
  <c r="CT506" i="5"/>
  <c r="CT15" i="5"/>
  <c r="CT36" i="5"/>
  <c r="CT507" i="5"/>
  <c r="CT508" i="5"/>
  <c r="CT10" i="5"/>
  <c r="CT509" i="5"/>
  <c r="CT20" i="5"/>
  <c r="CT44" i="5"/>
  <c r="CT34" i="5"/>
  <c r="CT33" i="5"/>
  <c r="CT510" i="5"/>
  <c r="CT511" i="5"/>
  <c r="CT11" i="5"/>
  <c r="CT41" i="5"/>
  <c r="CT512" i="5"/>
  <c r="CT43" i="5"/>
  <c r="CT98" i="5"/>
  <c r="CT16" i="5"/>
  <c r="CT35" i="5"/>
  <c r="CT513" i="5"/>
  <c r="CT514" i="5"/>
  <c r="CT12" i="5"/>
  <c r="CT25" i="5"/>
  <c r="CT21" i="5"/>
  <c r="CT49" i="5"/>
  <c r="CT22" i="5"/>
  <c r="CT23" i="5"/>
  <c r="CT289" i="5"/>
  <c r="CT266" i="5"/>
  <c r="CT182" i="5"/>
  <c r="CT515" i="5"/>
  <c r="CT128" i="5"/>
  <c r="CT19" i="5"/>
  <c r="CT108" i="5"/>
  <c r="CT126" i="5"/>
  <c r="CT290" i="5"/>
  <c r="CT55" i="5"/>
  <c r="CT18" i="5"/>
  <c r="CT159" i="5"/>
  <c r="CT516" i="5"/>
  <c r="CT517" i="5"/>
  <c r="CT518" i="5"/>
  <c r="CT56" i="5"/>
  <c r="CT519" i="5"/>
  <c r="CT520" i="5"/>
  <c r="CT13" i="5"/>
  <c r="CT521" i="5"/>
  <c r="CT32" i="5"/>
  <c r="CT522" i="5"/>
  <c r="CT26" i="5"/>
  <c r="CT523" i="5"/>
  <c r="CT27" i="5"/>
  <c r="CT14" i="5"/>
  <c r="CT99" i="5"/>
  <c r="CT63" i="5"/>
  <c r="CT52" i="5"/>
  <c r="CT65" i="5"/>
  <c r="CT69" i="5"/>
  <c r="CT201" i="5"/>
  <c r="CT53" i="5"/>
  <c r="CT59" i="5"/>
  <c r="CT50" i="5"/>
  <c r="CT291" i="5"/>
  <c r="CT104" i="5"/>
  <c r="CT58" i="5"/>
  <c r="CT87" i="5"/>
  <c r="CT73" i="5"/>
  <c r="CT40" i="5"/>
  <c r="CT85" i="5"/>
  <c r="CT76" i="5"/>
  <c r="CT89" i="5"/>
  <c r="CT75" i="5"/>
  <c r="CT71" i="5"/>
  <c r="CT64" i="5"/>
  <c r="CT47" i="5"/>
  <c r="CT45" i="5"/>
  <c r="CT39" i="5"/>
  <c r="CT68" i="5"/>
  <c r="CT77" i="5"/>
  <c r="CT292" i="5"/>
  <c r="CT90" i="5"/>
  <c r="CT46" i="5"/>
  <c r="CT61" i="5"/>
  <c r="CT51" i="5"/>
  <c r="CT70" i="5"/>
  <c r="CT38" i="5"/>
  <c r="CT60" i="5"/>
  <c r="CT140" i="5"/>
  <c r="CT265" i="5"/>
  <c r="CT66" i="5"/>
  <c r="CT67" i="5"/>
  <c r="CT286" i="5"/>
  <c r="CT125" i="5"/>
  <c r="CT102" i="5"/>
  <c r="CT117" i="5"/>
  <c r="CT216" i="5"/>
  <c r="CT88" i="5"/>
  <c r="CT285" i="5"/>
  <c r="CT223" i="5"/>
  <c r="CT96" i="5"/>
  <c r="CT54" i="5"/>
  <c r="CT118" i="5"/>
  <c r="CT62" i="5"/>
  <c r="CT42" i="5"/>
  <c r="CT120" i="5"/>
  <c r="CT79" i="5"/>
  <c r="CT80" i="5"/>
  <c r="CT81" i="5"/>
  <c r="CT97" i="5"/>
  <c r="CT95" i="5"/>
  <c r="CT114" i="5"/>
  <c r="CT110" i="5"/>
  <c r="CT57" i="5"/>
  <c r="CT119" i="5"/>
  <c r="CT111" i="5"/>
  <c r="CT293" i="5"/>
  <c r="CT294" i="5"/>
  <c r="CT84" i="5"/>
  <c r="CT295" i="5"/>
  <c r="CT94" i="5"/>
  <c r="CT105" i="5"/>
  <c r="CT170" i="5"/>
  <c r="CT113" i="5"/>
  <c r="CT112" i="5"/>
  <c r="CT287" i="5"/>
  <c r="CT296" i="5"/>
  <c r="CT83" i="5"/>
  <c r="CT92" i="5"/>
  <c r="CT100" i="5"/>
  <c r="CT106" i="5"/>
  <c r="CT116" i="5"/>
  <c r="CT74" i="5"/>
  <c r="CT524" i="5"/>
  <c r="CT78" i="5"/>
  <c r="CT138" i="5"/>
  <c r="CT192" i="5"/>
  <c r="CT145" i="5"/>
  <c r="CT109" i="5"/>
  <c r="CT148" i="5"/>
  <c r="CT86" i="5"/>
  <c r="CT218" i="5"/>
  <c r="CT190" i="5"/>
  <c r="CT107" i="5"/>
  <c r="CT191" i="5"/>
  <c r="CT101" i="5"/>
  <c r="CT134" i="5"/>
  <c r="CT115" i="5"/>
  <c r="CT93" i="5"/>
  <c r="CT82" i="5"/>
  <c r="CT131" i="5"/>
  <c r="CT137" i="5"/>
  <c r="CT91" i="5"/>
  <c r="CT124" i="5"/>
  <c r="CT103" i="5"/>
  <c r="CT154" i="5"/>
  <c r="CT146" i="5"/>
  <c r="CT169" i="5"/>
  <c r="CT122" i="5"/>
  <c r="CT143" i="5"/>
  <c r="CT139" i="5"/>
  <c r="CT196" i="5"/>
  <c r="CT135" i="5"/>
  <c r="CT239" i="5"/>
  <c r="CT149" i="5"/>
  <c r="CT254" i="5"/>
  <c r="CT207" i="5"/>
  <c r="CT150" i="5"/>
  <c r="CT155" i="5"/>
  <c r="CT130" i="5"/>
  <c r="CT127" i="5"/>
  <c r="CT129" i="5"/>
  <c r="CT121" i="5"/>
  <c r="CT158" i="5"/>
  <c r="CT142" i="5"/>
  <c r="CT157" i="5"/>
  <c r="CT144" i="5"/>
  <c r="CT133" i="5"/>
  <c r="CT151" i="5"/>
  <c r="CT184" i="5"/>
  <c r="CT297" i="5"/>
  <c r="CT123" i="5"/>
  <c r="CT141" i="5"/>
  <c r="CT132" i="5"/>
  <c r="CT298" i="5"/>
  <c r="CT175" i="5"/>
  <c r="CT203" i="5"/>
  <c r="CT147" i="5"/>
  <c r="CT153" i="5"/>
  <c r="CT156" i="5"/>
  <c r="CT136" i="5"/>
  <c r="CT204" i="5"/>
  <c r="CT194" i="5"/>
  <c r="CT299" i="5"/>
  <c r="CT212" i="5"/>
  <c r="CT525" i="5"/>
  <c r="CT300" i="5"/>
  <c r="CT200" i="5"/>
  <c r="CT152" i="5"/>
  <c r="CT221" i="5"/>
  <c r="CT188" i="5"/>
  <c r="CT209" i="5"/>
  <c r="CT177" i="5"/>
  <c r="CT526" i="5"/>
  <c r="CT527" i="5"/>
  <c r="CT528" i="5"/>
  <c r="CT529" i="5"/>
  <c r="CT530" i="5"/>
  <c r="CT531" i="5"/>
  <c r="CT532" i="5"/>
  <c r="CT214" i="5"/>
  <c r="CT172" i="5"/>
  <c r="CT301" i="5"/>
  <c r="CT179" i="5"/>
  <c r="CT195" i="5"/>
  <c r="CT164" i="5"/>
  <c r="CT178" i="5"/>
  <c r="CT162" i="5"/>
  <c r="CT161" i="5"/>
  <c r="CT213" i="5"/>
  <c r="CT232" i="5"/>
  <c r="CT166" i="5"/>
  <c r="CT208" i="5"/>
  <c r="CT185" i="5"/>
  <c r="CT199" i="5"/>
  <c r="CT189" i="5"/>
  <c r="CT230" i="5"/>
  <c r="CT202" i="5"/>
  <c r="CT302" i="5"/>
  <c r="CT187" i="5"/>
  <c r="CT278" i="5"/>
  <c r="CT160" i="5"/>
  <c r="CT240" i="5"/>
  <c r="CT205" i="5"/>
  <c r="CT183" i="5"/>
  <c r="CT226" i="5"/>
  <c r="CT181" i="5"/>
  <c r="CT167" i="5"/>
  <c r="CT211" i="5"/>
  <c r="CT165" i="5"/>
  <c r="CT176" i="5"/>
  <c r="CT225" i="5"/>
  <c r="CT255" i="5"/>
  <c r="CT303" i="5"/>
  <c r="CT171" i="5"/>
  <c r="CT280" i="5"/>
  <c r="CT227" i="5"/>
  <c r="CT198" i="5"/>
  <c r="CT163" i="5"/>
  <c r="CT186" i="5"/>
  <c r="CT180" i="5"/>
  <c r="CT174" i="5"/>
  <c r="CT173" i="5"/>
  <c r="CT193" i="5"/>
  <c r="CT206" i="5"/>
  <c r="CT197" i="5"/>
  <c r="CT168" i="5"/>
  <c r="CT219" i="5"/>
  <c r="CT234" i="5"/>
  <c r="CT238" i="5"/>
  <c r="CT215" i="5"/>
  <c r="CT220" i="5"/>
  <c r="CT224" i="5"/>
  <c r="CT378" i="5"/>
  <c r="CT237" i="5"/>
  <c r="CT241" i="5"/>
  <c r="CT242" i="5"/>
  <c r="CT222" i="5"/>
  <c r="CT304" i="5"/>
  <c r="CT72" i="5"/>
  <c r="CT228" i="5"/>
  <c r="CT229" i="5"/>
  <c r="CT231" i="5"/>
  <c r="CT243" i="5"/>
  <c r="CT235" i="5"/>
  <c r="CT233" i="5"/>
  <c r="CT282" i="5"/>
  <c r="CT217" i="5"/>
  <c r="CT305" i="5"/>
  <c r="CT247" i="5"/>
  <c r="CT306" i="5"/>
  <c r="CT281" i="5"/>
  <c r="CT236" i="5"/>
  <c r="CT257" i="5"/>
  <c r="CT258" i="5"/>
  <c r="CT250" i="5"/>
  <c r="CT268" i="5"/>
  <c r="CT274" i="5"/>
  <c r="CT277" i="5"/>
  <c r="CT249" i="5"/>
  <c r="CT394" i="5"/>
  <c r="CT252" i="5"/>
  <c r="CT307" i="5"/>
  <c r="CT267" i="5"/>
  <c r="CT271" i="5"/>
  <c r="CT251" i="5"/>
  <c r="CT256" i="5"/>
  <c r="CT260" i="5"/>
  <c r="CT264" i="5"/>
  <c r="CT273" i="5"/>
  <c r="CT284" i="5"/>
  <c r="CT259" i="5"/>
  <c r="CT262" i="5"/>
  <c r="CT263" i="5"/>
  <c r="CT275" i="5"/>
  <c r="CT245" i="5"/>
  <c r="CT357" i="5"/>
  <c r="CT248" i="5"/>
  <c r="CT308" i="5"/>
  <c r="CT269" i="5"/>
  <c r="CT309" i="5"/>
  <c r="CT244" i="5"/>
  <c r="CT379" i="5"/>
  <c r="CT261" i="5"/>
  <c r="CT310" i="5"/>
  <c r="CT253" i="5"/>
  <c r="CT311" i="5"/>
  <c r="CT312" i="5"/>
  <c r="CT452" i="5"/>
  <c r="CT276" i="5"/>
  <c r="CT246" i="5"/>
  <c r="CT272" i="5"/>
  <c r="CT270" i="5"/>
  <c r="CT313" i="5"/>
  <c r="CT314" i="5"/>
  <c r="CT315" i="5"/>
  <c r="CT358" i="5"/>
  <c r="CT279" i="5"/>
  <c r="CT283" i="5"/>
  <c r="CT316" i="5"/>
  <c r="CT359" i="5"/>
  <c r="CT317" i="5"/>
  <c r="CT318" i="5"/>
  <c r="CT360" i="5"/>
  <c r="CT319" i="5"/>
  <c r="CT320" i="5"/>
  <c r="CT321" i="5"/>
  <c r="CT322" i="5"/>
  <c r="CT323" i="5"/>
  <c r="CT324" i="5"/>
  <c r="CT325" i="5"/>
  <c r="CT326" i="5"/>
  <c r="CT327" i="5"/>
  <c r="CT328" i="5"/>
  <c r="CT329" i="5"/>
  <c r="CT330" i="5"/>
  <c r="CT331" i="5"/>
  <c r="CT332" i="5"/>
  <c r="CT333" i="5"/>
  <c r="CT334" i="5"/>
  <c r="CT335" i="5"/>
  <c r="CT336" i="5"/>
  <c r="CT337" i="5"/>
  <c r="CT338" i="5"/>
  <c r="CT339" i="5"/>
  <c r="CT340" i="5"/>
  <c r="CT341" i="5"/>
  <c r="CT342" i="5"/>
  <c r="CT343" i="5"/>
  <c r="CT344" i="5"/>
  <c r="CT345" i="5"/>
  <c r="CT346" i="5"/>
  <c r="CT347" i="5"/>
  <c r="CT348" i="5"/>
  <c r="CT349" i="5"/>
  <c r="CT350" i="5"/>
  <c r="CT351" i="5"/>
  <c r="CT352" i="5"/>
  <c r="CT353" i="5"/>
  <c r="CT380" i="5"/>
  <c r="CT381" i="5"/>
  <c r="CT382" i="5"/>
  <c r="CT383" i="5"/>
  <c r="CT354" i="5"/>
  <c r="CT355" i="5"/>
  <c r="CT356" i="5"/>
  <c r="CT361" i="5"/>
  <c r="CT362" i="5"/>
  <c r="CT366" i="5"/>
  <c r="CT367" i="5"/>
  <c r="CT368" i="5"/>
  <c r="CT369" i="5"/>
  <c r="CT370" i="5"/>
  <c r="CT371" i="5"/>
  <c r="CT395" i="5"/>
  <c r="CT372" i="5"/>
  <c r="CT373" i="5"/>
  <c r="CT396" i="5"/>
  <c r="CT374" i="5"/>
  <c r="CT375" i="5"/>
  <c r="CT376" i="5"/>
  <c r="CT377" i="5"/>
  <c r="CT397" i="5"/>
  <c r="CT398" i="5"/>
  <c r="CT399" i="5"/>
  <c r="CT400" i="5"/>
  <c r="CT384" i="5"/>
  <c r="CT401" i="5"/>
  <c r="CT402" i="5"/>
  <c r="CT403" i="5"/>
  <c r="CT385" i="5"/>
  <c r="CT386" i="5"/>
  <c r="CT387" i="5"/>
  <c r="CT388" i="5"/>
  <c r="CT404" i="5"/>
  <c r="CT389" i="5"/>
  <c r="CT390" i="5"/>
  <c r="CT405" i="5"/>
  <c r="CT391" i="5"/>
  <c r="CT406" i="5"/>
  <c r="CT407" i="5"/>
  <c r="CT408" i="5"/>
  <c r="CT392" i="5"/>
  <c r="CT409" i="5"/>
  <c r="CT393" i="5"/>
  <c r="CT410" i="5"/>
  <c r="CT363" i="5"/>
  <c r="CT364" i="5"/>
  <c r="CT411" i="5"/>
  <c r="CT412" i="5"/>
  <c r="CT413" i="5"/>
  <c r="CT365" i="5"/>
  <c r="CT414" i="5"/>
  <c r="CT415" i="5"/>
  <c r="CT416" i="5"/>
  <c r="CT417" i="5"/>
  <c r="CT418" i="5"/>
  <c r="CT419" i="5"/>
  <c r="CT420" i="5"/>
  <c r="CT421" i="5"/>
  <c r="CT422" i="5"/>
  <c r="CT423" i="5"/>
  <c r="CT424" i="5"/>
  <c r="CT425" i="5"/>
  <c r="CT426" i="5"/>
  <c r="CT427" i="5"/>
  <c r="CT428" i="5"/>
  <c r="CT429" i="5"/>
  <c r="CT430" i="5"/>
  <c r="CT431" i="5"/>
  <c r="CT432" i="5"/>
  <c r="CT433" i="5"/>
  <c r="CT434" i="5"/>
  <c r="CT435" i="5"/>
  <c r="CT436" i="5"/>
  <c r="CT437" i="5"/>
  <c r="CT438" i="5"/>
  <c r="CT439" i="5"/>
  <c r="CT453" i="5"/>
  <c r="CT440" i="5"/>
  <c r="CT441" i="5"/>
  <c r="CT442" i="5"/>
  <c r="CT443" i="5"/>
  <c r="CT454" i="5"/>
  <c r="CT444" i="5"/>
  <c r="CT445" i="5"/>
  <c r="CT446" i="5"/>
  <c r="CT447" i="5"/>
  <c r="CT455" i="5"/>
  <c r="CT456" i="5"/>
  <c r="CT457" i="5"/>
  <c r="CT448" i="5"/>
  <c r="CT490" i="5"/>
  <c r="CT458" i="5"/>
  <c r="CT449" i="5"/>
  <c r="CT450" i="5"/>
  <c r="CT459" i="5"/>
  <c r="CT460" i="5"/>
  <c r="CT461" i="5"/>
  <c r="CT462" i="5"/>
  <c r="CT463" i="5"/>
  <c r="CT464" i="5"/>
  <c r="CT465" i="5"/>
  <c r="CT491" i="5"/>
  <c r="CT466" i="5"/>
  <c r="CT467" i="5"/>
  <c r="CT468" i="5"/>
  <c r="CT469" i="5"/>
  <c r="CT470" i="5"/>
  <c r="CT471" i="5"/>
  <c r="CT472" i="5"/>
  <c r="CT473" i="5"/>
  <c r="CT474" i="5"/>
  <c r="CT475" i="5"/>
  <c r="CT476" i="5"/>
  <c r="CT477" i="5"/>
  <c r="CT478" i="5"/>
  <c r="CT479" i="5"/>
  <c r="CT451" i="5"/>
  <c r="CT480" i="5"/>
  <c r="CT481" i="5"/>
  <c r="CT482" i="5"/>
  <c r="CT483" i="5"/>
  <c r="CT484" i="5"/>
  <c r="CT485" i="5"/>
  <c r="CT486" i="5"/>
  <c r="CT487" i="5"/>
  <c r="CT488" i="5"/>
  <c r="CT492" i="5"/>
  <c r="CT493" i="5"/>
  <c r="CT494" i="5"/>
  <c r="CT533" i="5"/>
  <c r="CT489" i="5"/>
  <c r="CT534" i="5"/>
  <c r="CT495" i="5"/>
  <c r="CT496" i="5"/>
  <c r="CT497" i="5"/>
  <c r="CT498" i="5"/>
  <c r="CT535" i="5"/>
  <c r="CT536" i="5"/>
  <c r="CT537" i="5"/>
  <c r="CT538" i="5"/>
  <c r="CT539" i="5"/>
  <c r="CT540" i="5"/>
  <c r="CT541" i="5"/>
  <c r="CT542" i="5"/>
  <c r="CT543" i="5"/>
  <c r="CT544" i="5"/>
  <c r="CT545" i="5"/>
  <c r="CT546" i="5"/>
  <c r="CT547" i="5"/>
  <c r="CT548" i="5"/>
  <c r="CT549" i="5"/>
  <c r="CT550" i="5"/>
  <c r="CT551" i="5"/>
  <c r="CT552" i="5"/>
  <c r="CT553" i="5"/>
  <c r="CT554" i="5"/>
  <c r="CT557" i="5"/>
  <c r="CT556" i="5"/>
  <c r="CT555" i="5"/>
  <c r="CP17" i="5"/>
  <c r="CP30" i="5"/>
  <c r="CP28" i="5"/>
  <c r="CP499" i="5"/>
  <c r="CP29" i="5"/>
  <c r="CP31" i="5"/>
  <c r="CP210" i="5"/>
  <c r="CP500" i="5"/>
  <c r="CP9" i="5"/>
  <c r="CP501" i="5"/>
  <c r="CP288" i="5"/>
  <c r="CP8" i="5"/>
  <c r="CP24" i="5"/>
  <c r="CP502" i="5"/>
  <c r="CP37" i="5"/>
  <c r="CP503" i="5"/>
  <c r="CP504" i="5"/>
  <c r="CP48" i="5"/>
  <c r="CP505" i="5"/>
  <c r="CP506" i="5"/>
  <c r="CP15" i="5"/>
  <c r="CP36" i="5"/>
  <c r="CP507" i="5"/>
  <c r="CP508" i="5"/>
  <c r="CP10" i="5"/>
  <c r="CP509" i="5"/>
  <c r="CP20" i="5"/>
  <c r="CP44" i="5"/>
  <c r="CP34" i="5"/>
  <c r="CP33" i="5"/>
  <c r="CP510" i="5"/>
  <c r="CP511" i="5"/>
  <c r="CP11" i="5"/>
  <c r="CP41" i="5"/>
  <c r="CP512" i="5"/>
  <c r="CP43" i="5"/>
  <c r="CP98" i="5"/>
  <c r="CP16" i="5"/>
  <c r="CP35" i="5"/>
  <c r="CP513" i="5"/>
  <c r="CP514" i="5"/>
  <c r="CP12" i="5"/>
  <c r="CP25" i="5"/>
  <c r="CP21" i="5"/>
  <c r="CP49" i="5"/>
  <c r="CP22" i="5"/>
  <c r="CP23" i="5"/>
  <c r="CP289" i="5"/>
  <c r="CP266" i="5"/>
  <c r="CP182" i="5"/>
  <c r="CP515" i="5"/>
  <c r="CP128" i="5"/>
  <c r="CP19" i="5"/>
  <c r="CP108" i="5"/>
  <c r="CP126" i="5"/>
  <c r="CP290" i="5"/>
  <c r="CP55" i="5"/>
  <c r="CP18" i="5"/>
  <c r="CP159" i="5"/>
  <c r="CP516" i="5"/>
  <c r="CP517" i="5"/>
  <c r="CP518" i="5"/>
  <c r="CP56" i="5"/>
  <c r="CP519" i="5"/>
  <c r="CP520" i="5"/>
  <c r="CP13" i="5"/>
  <c r="CP521" i="5"/>
  <c r="CP32" i="5"/>
  <c r="CP522" i="5"/>
  <c r="CP26" i="5"/>
  <c r="CP523" i="5"/>
  <c r="CP27" i="5"/>
  <c r="CP14" i="5"/>
  <c r="CP99" i="5"/>
  <c r="CP63" i="5"/>
  <c r="CP52" i="5"/>
  <c r="CP65" i="5"/>
  <c r="CP69" i="5"/>
  <c r="CP201" i="5"/>
  <c r="CP53" i="5"/>
  <c r="CP59" i="5"/>
  <c r="CP50" i="5"/>
  <c r="CP291" i="5"/>
  <c r="CP104" i="5"/>
  <c r="CP58" i="5"/>
  <c r="CP87" i="5"/>
  <c r="CP73" i="5"/>
  <c r="CP40" i="5"/>
  <c r="CP85" i="5"/>
  <c r="CP76" i="5"/>
  <c r="CP89" i="5"/>
  <c r="CP75" i="5"/>
  <c r="CP71" i="5"/>
  <c r="CP64" i="5"/>
  <c r="CP47" i="5"/>
  <c r="CP45" i="5"/>
  <c r="CP39" i="5"/>
  <c r="CP68" i="5"/>
  <c r="CP77" i="5"/>
  <c r="CP292" i="5"/>
  <c r="CP90" i="5"/>
  <c r="CP46" i="5"/>
  <c r="CP61" i="5"/>
  <c r="CP51" i="5"/>
  <c r="CP70" i="5"/>
  <c r="CP38" i="5"/>
  <c r="CP60" i="5"/>
  <c r="CP140" i="5"/>
  <c r="CP265" i="5"/>
  <c r="CP66" i="5"/>
  <c r="CP67" i="5"/>
  <c r="CP286" i="5"/>
  <c r="CP125" i="5"/>
  <c r="CP102" i="5"/>
  <c r="CP117" i="5"/>
  <c r="CP216" i="5"/>
  <c r="CP88" i="5"/>
  <c r="CP285" i="5"/>
  <c r="CP223" i="5"/>
  <c r="CP96" i="5"/>
  <c r="CP54" i="5"/>
  <c r="CP118" i="5"/>
  <c r="CP62" i="5"/>
  <c r="CP42" i="5"/>
  <c r="CP120" i="5"/>
  <c r="CP79" i="5"/>
  <c r="CP80" i="5"/>
  <c r="CP81" i="5"/>
  <c r="CP97" i="5"/>
  <c r="CP95" i="5"/>
  <c r="CP114" i="5"/>
  <c r="CP110" i="5"/>
  <c r="CP57" i="5"/>
  <c r="CP119" i="5"/>
  <c r="CP111" i="5"/>
  <c r="CP293" i="5"/>
  <c r="CP294" i="5"/>
  <c r="CP84" i="5"/>
  <c r="CP295" i="5"/>
  <c r="CP94" i="5"/>
  <c r="CP105" i="5"/>
  <c r="CP170" i="5"/>
  <c r="CP113" i="5"/>
  <c r="CP112" i="5"/>
  <c r="CP287" i="5"/>
  <c r="CP296" i="5"/>
  <c r="CP83" i="5"/>
  <c r="CP92" i="5"/>
  <c r="CP100" i="5"/>
  <c r="CP106" i="5"/>
  <c r="CP116" i="5"/>
  <c r="CP74" i="5"/>
  <c r="CP524" i="5"/>
  <c r="CP78" i="5"/>
  <c r="CP138" i="5"/>
  <c r="CP192" i="5"/>
  <c r="CP145" i="5"/>
  <c r="CP109" i="5"/>
  <c r="CP148" i="5"/>
  <c r="CP86" i="5"/>
  <c r="CP218" i="5"/>
  <c r="CP190" i="5"/>
  <c r="CP107" i="5"/>
  <c r="CP191" i="5"/>
  <c r="CP101" i="5"/>
  <c r="CP134" i="5"/>
  <c r="CP115" i="5"/>
  <c r="CP93" i="5"/>
  <c r="CP82" i="5"/>
  <c r="CP131" i="5"/>
  <c r="CP137" i="5"/>
  <c r="CP91" i="5"/>
  <c r="CP124" i="5"/>
  <c r="CP103" i="5"/>
  <c r="CP154" i="5"/>
  <c r="CP146" i="5"/>
  <c r="CP169" i="5"/>
  <c r="CP122" i="5"/>
  <c r="CP143" i="5"/>
  <c r="CP139" i="5"/>
  <c r="CP196" i="5"/>
  <c r="CP135" i="5"/>
  <c r="CP239" i="5"/>
  <c r="CP149" i="5"/>
  <c r="CP254" i="5"/>
  <c r="CP207" i="5"/>
  <c r="CP150" i="5"/>
  <c r="CP155" i="5"/>
  <c r="CP130" i="5"/>
  <c r="CP127" i="5"/>
  <c r="CP129" i="5"/>
  <c r="CP121" i="5"/>
  <c r="CP158" i="5"/>
  <c r="CP142" i="5"/>
  <c r="CP157" i="5"/>
  <c r="CP144" i="5"/>
  <c r="CP133" i="5"/>
  <c r="CP151" i="5"/>
  <c r="CP184" i="5"/>
  <c r="CP297" i="5"/>
  <c r="CP123" i="5"/>
  <c r="CP141" i="5"/>
  <c r="CP132" i="5"/>
  <c r="CP298" i="5"/>
  <c r="CP175" i="5"/>
  <c r="CP203" i="5"/>
  <c r="CP147" i="5"/>
  <c r="CP153" i="5"/>
  <c r="CP156" i="5"/>
  <c r="CP136" i="5"/>
  <c r="CP204" i="5"/>
  <c r="CP194" i="5"/>
  <c r="CP299" i="5"/>
  <c r="CP212" i="5"/>
  <c r="CP525" i="5"/>
  <c r="CP300" i="5"/>
  <c r="CP200" i="5"/>
  <c r="CP152" i="5"/>
  <c r="CP221" i="5"/>
  <c r="CP188" i="5"/>
  <c r="CP209" i="5"/>
  <c r="CP177" i="5"/>
  <c r="CP526" i="5"/>
  <c r="CP527" i="5"/>
  <c r="CP528" i="5"/>
  <c r="CP529" i="5"/>
  <c r="CP530" i="5"/>
  <c r="CP531" i="5"/>
  <c r="CP532" i="5"/>
  <c r="CP214" i="5"/>
  <c r="CP172" i="5"/>
  <c r="CP301" i="5"/>
  <c r="CP179" i="5"/>
  <c r="CP195" i="5"/>
  <c r="CP164" i="5"/>
  <c r="CP178" i="5"/>
  <c r="CP162" i="5"/>
  <c r="CP161" i="5"/>
  <c r="CP213" i="5"/>
  <c r="CP232" i="5"/>
  <c r="CP166" i="5"/>
  <c r="CP208" i="5"/>
  <c r="CP185" i="5"/>
  <c r="CP199" i="5"/>
  <c r="CP189" i="5"/>
  <c r="CP230" i="5"/>
  <c r="CP202" i="5"/>
  <c r="CP302" i="5"/>
  <c r="CP187" i="5"/>
  <c r="CP278" i="5"/>
  <c r="CP160" i="5"/>
  <c r="CP240" i="5"/>
  <c r="CP205" i="5"/>
  <c r="CP183" i="5"/>
  <c r="CP226" i="5"/>
  <c r="CP181" i="5"/>
  <c r="CP167" i="5"/>
  <c r="CP211" i="5"/>
  <c r="CP165" i="5"/>
  <c r="CP176" i="5"/>
  <c r="CP225" i="5"/>
  <c r="CP255" i="5"/>
  <c r="CP303" i="5"/>
  <c r="CP171" i="5"/>
  <c r="CP280" i="5"/>
  <c r="CP227" i="5"/>
  <c r="CP198" i="5"/>
  <c r="CP163" i="5"/>
  <c r="CP186" i="5"/>
  <c r="CP180" i="5"/>
  <c r="CP174" i="5"/>
  <c r="CP173" i="5"/>
  <c r="CP193" i="5"/>
  <c r="CP206" i="5"/>
  <c r="CP197" i="5"/>
  <c r="CP168" i="5"/>
  <c r="CP219" i="5"/>
  <c r="CP234" i="5"/>
  <c r="CP238" i="5"/>
  <c r="CP215" i="5"/>
  <c r="CP220" i="5"/>
  <c r="CP224" i="5"/>
  <c r="CP378" i="5"/>
  <c r="CP237" i="5"/>
  <c r="CP241" i="5"/>
  <c r="CP242" i="5"/>
  <c r="CP222" i="5"/>
  <c r="CP304" i="5"/>
  <c r="CP72" i="5"/>
  <c r="CP228" i="5"/>
  <c r="CP229" i="5"/>
  <c r="CP231" i="5"/>
  <c r="CP243" i="5"/>
  <c r="CP235" i="5"/>
  <c r="CP233" i="5"/>
  <c r="CP282" i="5"/>
  <c r="CP217" i="5"/>
  <c r="CP305" i="5"/>
  <c r="CP247" i="5"/>
  <c r="CP306" i="5"/>
  <c r="CP281" i="5"/>
  <c r="CP236" i="5"/>
  <c r="CP257" i="5"/>
  <c r="CP258" i="5"/>
  <c r="CP250" i="5"/>
  <c r="CP268" i="5"/>
  <c r="CP274" i="5"/>
  <c r="CP277" i="5"/>
  <c r="CP249" i="5"/>
  <c r="CP394" i="5"/>
  <c r="CP252" i="5"/>
  <c r="CP307" i="5"/>
  <c r="CP267" i="5"/>
  <c r="CP271" i="5"/>
  <c r="CP251" i="5"/>
  <c r="CP256" i="5"/>
  <c r="CP260" i="5"/>
  <c r="CP264" i="5"/>
  <c r="CP273" i="5"/>
  <c r="CP284" i="5"/>
  <c r="CP259" i="5"/>
  <c r="CP262" i="5"/>
  <c r="CP263" i="5"/>
  <c r="CP275" i="5"/>
  <c r="CP245" i="5"/>
  <c r="CP357" i="5"/>
  <c r="CP248" i="5"/>
  <c r="CP308" i="5"/>
  <c r="CP269" i="5"/>
  <c r="CP309" i="5"/>
  <c r="CP244" i="5"/>
  <c r="CP379" i="5"/>
  <c r="CP261" i="5"/>
  <c r="CP310" i="5"/>
  <c r="CP253" i="5"/>
  <c r="CP311" i="5"/>
  <c r="CP312" i="5"/>
  <c r="CP452" i="5"/>
  <c r="CP276" i="5"/>
  <c r="CP246" i="5"/>
  <c r="CP272" i="5"/>
  <c r="CP270" i="5"/>
  <c r="CP313" i="5"/>
  <c r="CP314" i="5"/>
  <c r="CP315" i="5"/>
  <c r="CP358" i="5"/>
  <c r="CP279" i="5"/>
  <c r="CP283" i="5"/>
  <c r="CP316" i="5"/>
  <c r="CP359" i="5"/>
  <c r="CP317" i="5"/>
  <c r="CP318" i="5"/>
  <c r="CP360" i="5"/>
  <c r="CP319" i="5"/>
  <c r="CP320" i="5"/>
  <c r="CP321" i="5"/>
  <c r="CP322" i="5"/>
  <c r="CP323" i="5"/>
  <c r="CP324" i="5"/>
  <c r="CP325" i="5"/>
  <c r="CP326" i="5"/>
  <c r="CP327" i="5"/>
  <c r="CP328" i="5"/>
  <c r="CP329" i="5"/>
  <c r="CP330" i="5"/>
  <c r="CP331" i="5"/>
  <c r="CP332" i="5"/>
  <c r="CP333" i="5"/>
  <c r="CP334" i="5"/>
  <c r="CP335" i="5"/>
  <c r="CP336" i="5"/>
  <c r="CP337" i="5"/>
  <c r="CP338" i="5"/>
  <c r="CP339" i="5"/>
  <c r="CP340" i="5"/>
  <c r="CP341" i="5"/>
  <c r="CP342" i="5"/>
  <c r="CP343" i="5"/>
  <c r="CP344" i="5"/>
  <c r="CP345" i="5"/>
  <c r="CP346" i="5"/>
  <c r="CP347" i="5"/>
  <c r="CP348" i="5"/>
  <c r="CP349" i="5"/>
  <c r="CP350" i="5"/>
  <c r="CP351" i="5"/>
  <c r="CP352" i="5"/>
  <c r="CP353" i="5"/>
  <c r="CP380" i="5"/>
  <c r="CP381" i="5"/>
  <c r="CP382" i="5"/>
  <c r="CP383" i="5"/>
  <c r="CP354" i="5"/>
  <c r="CP355" i="5"/>
  <c r="CP356" i="5"/>
  <c r="CP361" i="5"/>
  <c r="CP362" i="5"/>
  <c r="CP366" i="5"/>
  <c r="CP367" i="5"/>
  <c r="CP368" i="5"/>
  <c r="CP369" i="5"/>
  <c r="CP370" i="5"/>
  <c r="CP371" i="5"/>
  <c r="CP395" i="5"/>
  <c r="CP372" i="5"/>
  <c r="CP373" i="5"/>
  <c r="CP396" i="5"/>
  <c r="CP374" i="5"/>
  <c r="CP375" i="5"/>
  <c r="CP376" i="5"/>
  <c r="CP377" i="5"/>
  <c r="CP397" i="5"/>
  <c r="CP398" i="5"/>
  <c r="CP399" i="5"/>
  <c r="CP400" i="5"/>
  <c r="CP384" i="5"/>
  <c r="CP401" i="5"/>
  <c r="CP402" i="5"/>
  <c r="CP403" i="5"/>
  <c r="CP385" i="5"/>
  <c r="CP386" i="5"/>
  <c r="CP387" i="5"/>
  <c r="CP388" i="5"/>
  <c r="CP404" i="5"/>
  <c r="CP389" i="5"/>
  <c r="CP390" i="5"/>
  <c r="CP405" i="5"/>
  <c r="CP391" i="5"/>
  <c r="CP406" i="5"/>
  <c r="CP407" i="5"/>
  <c r="CP408" i="5"/>
  <c r="CP392" i="5"/>
  <c r="CP409" i="5"/>
  <c r="CP393" i="5"/>
  <c r="CP410" i="5"/>
  <c r="CP363" i="5"/>
  <c r="CP364" i="5"/>
  <c r="CP411" i="5"/>
  <c r="CP412" i="5"/>
  <c r="CP413" i="5"/>
  <c r="CP365" i="5"/>
  <c r="CP414" i="5"/>
  <c r="CP415" i="5"/>
  <c r="CP416" i="5"/>
  <c r="CP417" i="5"/>
  <c r="CP418" i="5"/>
  <c r="CP419" i="5"/>
  <c r="CP420" i="5"/>
  <c r="CP421" i="5"/>
  <c r="CP422" i="5"/>
  <c r="CP423" i="5"/>
  <c r="CP424" i="5"/>
  <c r="CP425" i="5"/>
  <c r="CP426" i="5"/>
  <c r="CP427" i="5"/>
  <c r="CP428" i="5"/>
  <c r="CP429" i="5"/>
  <c r="CP430" i="5"/>
  <c r="CP431" i="5"/>
  <c r="CP432" i="5"/>
  <c r="CP433" i="5"/>
  <c r="CP434" i="5"/>
  <c r="CP435" i="5"/>
  <c r="CP436" i="5"/>
  <c r="CP437" i="5"/>
  <c r="CP438" i="5"/>
  <c r="CP439" i="5"/>
  <c r="CP453" i="5"/>
  <c r="CP440" i="5"/>
  <c r="CP441" i="5"/>
  <c r="CP442" i="5"/>
  <c r="CP443" i="5"/>
  <c r="CP454" i="5"/>
  <c r="CP444" i="5"/>
  <c r="CP445" i="5"/>
  <c r="CP446" i="5"/>
  <c r="CP447" i="5"/>
  <c r="CP455" i="5"/>
  <c r="CP456" i="5"/>
  <c r="CP457" i="5"/>
  <c r="CP448" i="5"/>
  <c r="CP490" i="5"/>
  <c r="CP458" i="5"/>
  <c r="CP449" i="5"/>
  <c r="CP450" i="5"/>
  <c r="CP459" i="5"/>
  <c r="CP460" i="5"/>
  <c r="CP461" i="5"/>
  <c r="CP462" i="5"/>
  <c r="CP463" i="5"/>
  <c r="CP464" i="5"/>
  <c r="CP465" i="5"/>
  <c r="CP491" i="5"/>
  <c r="CP466" i="5"/>
  <c r="CP467" i="5"/>
  <c r="CP468" i="5"/>
  <c r="CP469" i="5"/>
  <c r="CP470" i="5"/>
  <c r="CP471" i="5"/>
  <c r="CP472" i="5"/>
  <c r="CP473" i="5"/>
  <c r="CP474" i="5"/>
  <c r="CP475" i="5"/>
  <c r="CP476" i="5"/>
  <c r="CP477" i="5"/>
  <c r="CP478" i="5"/>
  <c r="CP479" i="5"/>
  <c r="CP451" i="5"/>
  <c r="CP480" i="5"/>
  <c r="CP481" i="5"/>
  <c r="CP482" i="5"/>
  <c r="CP483" i="5"/>
  <c r="CP484" i="5"/>
  <c r="CP485" i="5"/>
  <c r="CP486" i="5"/>
  <c r="CP487" i="5"/>
  <c r="CP488" i="5"/>
  <c r="CP492" i="5"/>
  <c r="CP493" i="5"/>
  <c r="CP494" i="5"/>
  <c r="CP533" i="5"/>
  <c r="CP489" i="5"/>
  <c r="CP534" i="5"/>
  <c r="CP495" i="5"/>
  <c r="CP496" i="5"/>
  <c r="CP497" i="5"/>
  <c r="CP498" i="5"/>
  <c r="CP535" i="5"/>
  <c r="CP536" i="5"/>
  <c r="CP537" i="5"/>
  <c r="CP538" i="5"/>
  <c r="CP539" i="5"/>
  <c r="CP540" i="5"/>
  <c r="CP541" i="5"/>
  <c r="CP542" i="5"/>
  <c r="CP543" i="5"/>
  <c r="CP544" i="5"/>
  <c r="CP545" i="5"/>
  <c r="CP546" i="5"/>
  <c r="CP547" i="5"/>
  <c r="CP548" i="5"/>
  <c r="CP549" i="5"/>
  <c r="CP550" i="5"/>
  <c r="CP551" i="5"/>
  <c r="CP552" i="5"/>
  <c r="CP553" i="5"/>
  <c r="CP554" i="5"/>
  <c r="CP557" i="5"/>
  <c r="CP556" i="5"/>
  <c r="CP555" i="5"/>
  <c r="CL17" i="5"/>
  <c r="CL30" i="5"/>
  <c r="CL28" i="5"/>
  <c r="CL499" i="5"/>
  <c r="CL29" i="5"/>
  <c r="CL31" i="5"/>
  <c r="CL210" i="5"/>
  <c r="CL500" i="5"/>
  <c r="CL9" i="5"/>
  <c r="CL501" i="5"/>
  <c r="CL288" i="5"/>
  <c r="CL8" i="5"/>
  <c r="CL24" i="5"/>
  <c r="CL502" i="5"/>
  <c r="CL37" i="5"/>
  <c r="CL503" i="5"/>
  <c r="CL504" i="5"/>
  <c r="CL48" i="5"/>
  <c r="CL505" i="5"/>
  <c r="CL506" i="5"/>
  <c r="CL15" i="5"/>
  <c r="CL36" i="5"/>
  <c r="CL507" i="5"/>
  <c r="CL508" i="5"/>
  <c r="CL10" i="5"/>
  <c r="CL509" i="5"/>
  <c r="CL20" i="5"/>
  <c r="CL44" i="5"/>
  <c r="CL34" i="5"/>
  <c r="CL33" i="5"/>
  <c r="CL510" i="5"/>
  <c r="CL511" i="5"/>
  <c r="CL11" i="5"/>
  <c r="CL41" i="5"/>
  <c r="CL512" i="5"/>
  <c r="CL43" i="5"/>
  <c r="CL98" i="5"/>
  <c r="CL16" i="5"/>
  <c r="CL35" i="5"/>
  <c r="CL513" i="5"/>
  <c r="CL514" i="5"/>
  <c r="CL12" i="5"/>
  <c r="CL25" i="5"/>
  <c r="CL21" i="5"/>
  <c r="CL49" i="5"/>
  <c r="CL22" i="5"/>
  <c r="CL23" i="5"/>
  <c r="CL289" i="5"/>
  <c r="CL266" i="5"/>
  <c r="CL182" i="5"/>
  <c r="CL515" i="5"/>
  <c r="CL128" i="5"/>
  <c r="CL19" i="5"/>
  <c r="CL108" i="5"/>
  <c r="CL126" i="5"/>
  <c r="CL290" i="5"/>
  <c r="CL55" i="5"/>
  <c r="CL18" i="5"/>
  <c r="CL159" i="5"/>
  <c r="CL516" i="5"/>
  <c r="CL517" i="5"/>
  <c r="CL518" i="5"/>
  <c r="CL56" i="5"/>
  <c r="CL519" i="5"/>
  <c r="CL520" i="5"/>
  <c r="CL13" i="5"/>
  <c r="CL521" i="5"/>
  <c r="CL32" i="5"/>
  <c r="CL522" i="5"/>
  <c r="CL26" i="5"/>
  <c r="CL523" i="5"/>
  <c r="CL27" i="5"/>
  <c r="CL14" i="5"/>
  <c r="CL99" i="5"/>
  <c r="CL63" i="5"/>
  <c r="CL52" i="5"/>
  <c r="CL65" i="5"/>
  <c r="CL69" i="5"/>
  <c r="CL201" i="5"/>
  <c r="CL53" i="5"/>
  <c r="CL59" i="5"/>
  <c r="CL50" i="5"/>
  <c r="CL291" i="5"/>
  <c r="CL104" i="5"/>
  <c r="CL58" i="5"/>
  <c r="CL87" i="5"/>
  <c r="CL73" i="5"/>
  <c r="CL40" i="5"/>
  <c r="CL85" i="5"/>
  <c r="CL76" i="5"/>
  <c r="CL89" i="5"/>
  <c r="CL75" i="5"/>
  <c r="CL71" i="5"/>
  <c r="CL64" i="5"/>
  <c r="CL47" i="5"/>
  <c r="CL45" i="5"/>
  <c r="CL39" i="5"/>
  <c r="CL68" i="5"/>
  <c r="CL77" i="5"/>
  <c r="CL292" i="5"/>
  <c r="CL90" i="5"/>
  <c r="CL46" i="5"/>
  <c r="CL61" i="5"/>
  <c r="CL51" i="5"/>
  <c r="CL70" i="5"/>
  <c r="CL38" i="5"/>
  <c r="CL60" i="5"/>
  <c r="CL140" i="5"/>
  <c r="CL265" i="5"/>
  <c r="CL66" i="5"/>
  <c r="CL67" i="5"/>
  <c r="CL286" i="5"/>
  <c r="CL125" i="5"/>
  <c r="CL102" i="5"/>
  <c r="CL117" i="5"/>
  <c r="CL216" i="5"/>
  <c r="CL88" i="5"/>
  <c r="CL285" i="5"/>
  <c r="CL223" i="5"/>
  <c r="CL96" i="5"/>
  <c r="CL54" i="5"/>
  <c r="CL118" i="5"/>
  <c r="CL62" i="5"/>
  <c r="CL42" i="5"/>
  <c r="CL120" i="5"/>
  <c r="CL79" i="5"/>
  <c r="CL80" i="5"/>
  <c r="CL81" i="5"/>
  <c r="CL97" i="5"/>
  <c r="CL95" i="5"/>
  <c r="CL114" i="5"/>
  <c r="CL110" i="5"/>
  <c r="CL57" i="5"/>
  <c r="CL119" i="5"/>
  <c r="CL111" i="5"/>
  <c r="CL293" i="5"/>
  <c r="CL294" i="5"/>
  <c r="CL84" i="5"/>
  <c r="CL295" i="5"/>
  <c r="CL94" i="5"/>
  <c r="CL105" i="5"/>
  <c r="CL170" i="5"/>
  <c r="CL113" i="5"/>
  <c r="CL112" i="5"/>
  <c r="CL287" i="5"/>
  <c r="CL296" i="5"/>
  <c r="CL83" i="5"/>
  <c r="CL92" i="5"/>
  <c r="CL100" i="5"/>
  <c r="CL106" i="5"/>
  <c r="CL116" i="5"/>
  <c r="CL74" i="5"/>
  <c r="CL524" i="5"/>
  <c r="CL78" i="5"/>
  <c r="CL138" i="5"/>
  <c r="CL192" i="5"/>
  <c r="CL145" i="5"/>
  <c r="CL109" i="5"/>
  <c r="CL148" i="5"/>
  <c r="CL86" i="5"/>
  <c r="CL218" i="5"/>
  <c r="CL190" i="5"/>
  <c r="CL107" i="5"/>
  <c r="CL191" i="5"/>
  <c r="CL101" i="5"/>
  <c r="CL134" i="5"/>
  <c r="CL115" i="5"/>
  <c r="CL93" i="5"/>
  <c r="CL82" i="5"/>
  <c r="CL131" i="5"/>
  <c r="CL137" i="5"/>
  <c r="CL91" i="5"/>
  <c r="CL124" i="5"/>
  <c r="CL103" i="5"/>
  <c r="CL154" i="5"/>
  <c r="CL146" i="5"/>
  <c r="CL169" i="5"/>
  <c r="CL122" i="5"/>
  <c r="CL143" i="5"/>
  <c r="CL139" i="5"/>
  <c r="CL196" i="5"/>
  <c r="CL135" i="5"/>
  <c r="CL239" i="5"/>
  <c r="CL149" i="5"/>
  <c r="CL254" i="5"/>
  <c r="CL207" i="5"/>
  <c r="CL150" i="5"/>
  <c r="CL155" i="5"/>
  <c r="CL130" i="5"/>
  <c r="CL127" i="5"/>
  <c r="CL129" i="5"/>
  <c r="CL121" i="5"/>
  <c r="CL158" i="5"/>
  <c r="CL142" i="5"/>
  <c r="CL157" i="5"/>
  <c r="CL144" i="5"/>
  <c r="CL133" i="5"/>
  <c r="CL151" i="5"/>
  <c r="CL184" i="5"/>
  <c r="CL297" i="5"/>
  <c r="CL123" i="5"/>
  <c r="CL141" i="5"/>
  <c r="CL132" i="5"/>
  <c r="CL298" i="5"/>
  <c r="CL175" i="5"/>
  <c r="CL203" i="5"/>
  <c r="CL147" i="5"/>
  <c r="CL153" i="5"/>
  <c r="CL156" i="5"/>
  <c r="CL136" i="5"/>
  <c r="CL204" i="5"/>
  <c r="CL194" i="5"/>
  <c r="CL299" i="5"/>
  <c r="CL212" i="5"/>
  <c r="CL525" i="5"/>
  <c r="CL300" i="5"/>
  <c r="CL200" i="5"/>
  <c r="CL152" i="5"/>
  <c r="CL221" i="5"/>
  <c r="CL188" i="5"/>
  <c r="CL209" i="5"/>
  <c r="CL177" i="5"/>
  <c r="CL526" i="5"/>
  <c r="CL527" i="5"/>
  <c r="CL528" i="5"/>
  <c r="CL529" i="5"/>
  <c r="CL530" i="5"/>
  <c r="CL531" i="5"/>
  <c r="CL532" i="5"/>
  <c r="CL214" i="5"/>
  <c r="CL172" i="5"/>
  <c r="CL301" i="5"/>
  <c r="CL179" i="5"/>
  <c r="CL195" i="5"/>
  <c r="CL164" i="5"/>
  <c r="CL178" i="5"/>
  <c r="CL162" i="5"/>
  <c r="CL161" i="5"/>
  <c r="CL213" i="5"/>
  <c r="CL232" i="5"/>
  <c r="CL166" i="5"/>
  <c r="CL208" i="5"/>
  <c r="CL185" i="5"/>
  <c r="CL199" i="5"/>
  <c r="CL189" i="5"/>
  <c r="CL230" i="5"/>
  <c r="CL202" i="5"/>
  <c r="CL302" i="5"/>
  <c r="CL187" i="5"/>
  <c r="CL278" i="5"/>
  <c r="CL160" i="5"/>
  <c r="CL240" i="5"/>
  <c r="CL205" i="5"/>
  <c r="CL183" i="5"/>
  <c r="CL226" i="5"/>
  <c r="CL181" i="5"/>
  <c r="CL167" i="5"/>
  <c r="CL211" i="5"/>
  <c r="CL165" i="5"/>
  <c r="CL176" i="5"/>
  <c r="CL225" i="5"/>
  <c r="CL255" i="5"/>
  <c r="CL303" i="5"/>
  <c r="CL171" i="5"/>
  <c r="CL280" i="5"/>
  <c r="CL227" i="5"/>
  <c r="CL198" i="5"/>
  <c r="CL163" i="5"/>
  <c r="CL186" i="5"/>
  <c r="CL180" i="5"/>
  <c r="CL174" i="5"/>
  <c r="CL173" i="5"/>
  <c r="CL193" i="5"/>
  <c r="CL206" i="5"/>
  <c r="CL197" i="5"/>
  <c r="CL168" i="5"/>
  <c r="CL219" i="5"/>
  <c r="CL234" i="5"/>
  <c r="CL238" i="5"/>
  <c r="CL215" i="5"/>
  <c r="CL220" i="5"/>
  <c r="CL224" i="5"/>
  <c r="CL378" i="5"/>
  <c r="CL237" i="5"/>
  <c r="CL241" i="5"/>
  <c r="CL242" i="5"/>
  <c r="CL222" i="5"/>
  <c r="CL304" i="5"/>
  <c r="CL72" i="5"/>
  <c r="CL228" i="5"/>
  <c r="CL229" i="5"/>
  <c r="CL231" i="5"/>
  <c r="CL243" i="5"/>
  <c r="CL235" i="5"/>
  <c r="CL233" i="5"/>
  <c r="CL282" i="5"/>
  <c r="CL217" i="5"/>
  <c r="CL305" i="5"/>
  <c r="CL247" i="5"/>
  <c r="CL306" i="5"/>
  <c r="CL281" i="5"/>
  <c r="CL236" i="5"/>
  <c r="CL257" i="5"/>
  <c r="CL258" i="5"/>
  <c r="CL250" i="5"/>
  <c r="CL268" i="5"/>
  <c r="CL274" i="5"/>
  <c r="CL277" i="5"/>
  <c r="CL249" i="5"/>
  <c r="CL394" i="5"/>
  <c r="CL252" i="5"/>
  <c r="CL307" i="5"/>
  <c r="CL267" i="5"/>
  <c r="CL271" i="5"/>
  <c r="CL251" i="5"/>
  <c r="CL256" i="5"/>
  <c r="CL260" i="5"/>
  <c r="CL264" i="5"/>
  <c r="CL273" i="5"/>
  <c r="CL284" i="5"/>
  <c r="CL259" i="5"/>
  <c r="CL262" i="5"/>
  <c r="CL263" i="5"/>
  <c r="CL275" i="5"/>
  <c r="CL245" i="5"/>
  <c r="CL357" i="5"/>
  <c r="CL248" i="5"/>
  <c r="CL308" i="5"/>
  <c r="CL269" i="5"/>
  <c r="CL309" i="5"/>
  <c r="CL244" i="5"/>
  <c r="CL379" i="5"/>
  <c r="CL261" i="5"/>
  <c r="CL310" i="5"/>
  <c r="CL253" i="5"/>
  <c r="CL311" i="5"/>
  <c r="CL312" i="5"/>
  <c r="CL452" i="5"/>
  <c r="CL276" i="5"/>
  <c r="CL246" i="5"/>
  <c r="CL272" i="5"/>
  <c r="CL270" i="5"/>
  <c r="CL313" i="5"/>
  <c r="CL314" i="5"/>
  <c r="CL315" i="5"/>
  <c r="CL358" i="5"/>
  <c r="CL279" i="5"/>
  <c r="CL283" i="5"/>
  <c r="CL316" i="5"/>
  <c r="CL359" i="5"/>
  <c r="CL317" i="5"/>
  <c r="CL318" i="5"/>
  <c r="CL360" i="5"/>
  <c r="CL319" i="5"/>
  <c r="CL320" i="5"/>
  <c r="CL321" i="5"/>
  <c r="CL322" i="5"/>
  <c r="CL323" i="5"/>
  <c r="CL324" i="5"/>
  <c r="CL325" i="5"/>
  <c r="CL326" i="5"/>
  <c r="CL327" i="5"/>
  <c r="CL328" i="5"/>
  <c r="CL329" i="5"/>
  <c r="CL330" i="5"/>
  <c r="CL331" i="5"/>
  <c r="CL332" i="5"/>
  <c r="CL333" i="5"/>
  <c r="CL334" i="5"/>
  <c r="CL335" i="5"/>
  <c r="CL336" i="5"/>
  <c r="CL337" i="5"/>
  <c r="CL338" i="5"/>
  <c r="CL339" i="5"/>
  <c r="CL340" i="5"/>
  <c r="CL341" i="5"/>
  <c r="CL342" i="5"/>
  <c r="CL343" i="5"/>
  <c r="CL344" i="5"/>
  <c r="CL345" i="5"/>
  <c r="CL346" i="5"/>
  <c r="CL347" i="5"/>
  <c r="CL348" i="5"/>
  <c r="CL349" i="5"/>
  <c r="CL350" i="5"/>
  <c r="CL351" i="5"/>
  <c r="CL352" i="5"/>
  <c r="CL353" i="5"/>
  <c r="CL380" i="5"/>
  <c r="CL381" i="5"/>
  <c r="CL382" i="5"/>
  <c r="CL383" i="5"/>
  <c r="CL354" i="5"/>
  <c r="CL355" i="5"/>
  <c r="CL356" i="5"/>
  <c r="CL361" i="5"/>
  <c r="CL362" i="5"/>
  <c r="CL366" i="5"/>
  <c r="CL367" i="5"/>
  <c r="CL368" i="5"/>
  <c r="CL369" i="5"/>
  <c r="CL370" i="5"/>
  <c r="CL371" i="5"/>
  <c r="CL395" i="5"/>
  <c r="CL372" i="5"/>
  <c r="CL373" i="5"/>
  <c r="CL396" i="5"/>
  <c r="CL374" i="5"/>
  <c r="CL375" i="5"/>
  <c r="CL376" i="5"/>
  <c r="CL377" i="5"/>
  <c r="CL397" i="5"/>
  <c r="CL398" i="5"/>
  <c r="CL399" i="5"/>
  <c r="CL400" i="5"/>
  <c r="CL384" i="5"/>
  <c r="CL401" i="5"/>
  <c r="CL402" i="5"/>
  <c r="CL403" i="5"/>
  <c r="CL385" i="5"/>
  <c r="CL386" i="5"/>
  <c r="CL387" i="5"/>
  <c r="CL388" i="5"/>
  <c r="CL404" i="5"/>
  <c r="CL389" i="5"/>
  <c r="CL390" i="5"/>
  <c r="CL405" i="5"/>
  <c r="CL391" i="5"/>
  <c r="CL406" i="5"/>
  <c r="CL407" i="5"/>
  <c r="CL408" i="5"/>
  <c r="CL392" i="5"/>
  <c r="CL409" i="5"/>
  <c r="CL393" i="5"/>
  <c r="CL410" i="5"/>
  <c r="CL363" i="5"/>
  <c r="CL364" i="5"/>
  <c r="CL411" i="5"/>
  <c r="CL412" i="5"/>
  <c r="CL413" i="5"/>
  <c r="CL365" i="5"/>
  <c r="CL414" i="5"/>
  <c r="CL415" i="5"/>
  <c r="CL416" i="5"/>
  <c r="CL417" i="5"/>
  <c r="CL418" i="5"/>
  <c r="CL419" i="5"/>
  <c r="CL420" i="5"/>
  <c r="CL421" i="5"/>
  <c r="CL422" i="5"/>
  <c r="CL423" i="5"/>
  <c r="CL424" i="5"/>
  <c r="CL425" i="5"/>
  <c r="CL426" i="5"/>
  <c r="CL427" i="5"/>
  <c r="CL428" i="5"/>
  <c r="CL429" i="5"/>
  <c r="CL430" i="5"/>
  <c r="CL431" i="5"/>
  <c r="CL432" i="5"/>
  <c r="CL433" i="5"/>
  <c r="CL434" i="5"/>
  <c r="CL435" i="5"/>
  <c r="CL436" i="5"/>
  <c r="CL437" i="5"/>
  <c r="CL438" i="5"/>
  <c r="CL439" i="5"/>
  <c r="CL453" i="5"/>
  <c r="CL440" i="5"/>
  <c r="CL441" i="5"/>
  <c r="CL442" i="5"/>
  <c r="CL443" i="5"/>
  <c r="CL454" i="5"/>
  <c r="CL444" i="5"/>
  <c r="CL445" i="5"/>
  <c r="CL446" i="5"/>
  <c r="CL447" i="5"/>
  <c r="CL455" i="5"/>
  <c r="CL456" i="5"/>
  <c r="CL457" i="5"/>
  <c r="CL448" i="5"/>
  <c r="CL490" i="5"/>
  <c r="CL458" i="5"/>
  <c r="CL449" i="5"/>
  <c r="CL450" i="5"/>
  <c r="CL459" i="5"/>
  <c r="CL460" i="5"/>
  <c r="CL461" i="5"/>
  <c r="CL462" i="5"/>
  <c r="CL463" i="5"/>
  <c r="CL464" i="5"/>
  <c r="CL465" i="5"/>
  <c r="CL491" i="5"/>
  <c r="CL466" i="5"/>
  <c r="CL467" i="5"/>
  <c r="CL468" i="5"/>
  <c r="CL469" i="5"/>
  <c r="CL470" i="5"/>
  <c r="CL471" i="5"/>
  <c r="CL472" i="5"/>
  <c r="CL473" i="5"/>
  <c r="CL474" i="5"/>
  <c r="CL475" i="5"/>
  <c r="CL476" i="5"/>
  <c r="CL477" i="5"/>
  <c r="CL478" i="5"/>
  <c r="CL479" i="5"/>
  <c r="CL451" i="5"/>
  <c r="CL480" i="5"/>
  <c r="CL481" i="5"/>
  <c r="CL482" i="5"/>
  <c r="CL483" i="5"/>
  <c r="CL484" i="5"/>
  <c r="CL485" i="5"/>
  <c r="CL486" i="5"/>
  <c r="CL487" i="5"/>
  <c r="CL488" i="5"/>
  <c r="CL492" i="5"/>
  <c r="CL493" i="5"/>
  <c r="CL494" i="5"/>
  <c r="CL533" i="5"/>
  <c r="CL489" i="5"/>
  <c r="CL534" i="5"/>
  <c r="CL495" i="5"/>
  <c r="CL496" i="5"/>
  <c r="CL497" i="5"/>
  <c r="CL498" i="5"/>
  <c r="CL535" i="5"/>
  <c r="CL536" i="5"/>
  <c r="CL537" i="5"/>
  <c r="CL538" i="5"/>
  <c r="CL539" i="5"/>
  <c r="CL540" i="5"/>
  <c r="CL541" i="5"/>
  <c r="CL542" i="5"/>
  <c r="CL543" i="5"/>
  <c r="CL544" i="5"/>
  <c r="CL545" i="5"/>
  <c r="CL546" i="5"/>
  <c r="CL547" i="5"/>
  <c r="CL548" i="5"/>
  <c r="CL549" i="5"/>
  <c r="CL550" i="5"/>
  <c r="CL551" i="5"/>
  <c r="CL552" i="5"/>
  <c r="CL553" i="5"/>
  <c r="CL554" i="5"/>
  <c r="CL557" i="5"/>
  <c r="CL556" i="5"/>
  <c r="CL555" i="5"/>
  <c r="CH17" i="5"/>
  <c r="CH30" i="5"/>
  <c r="CH28" i="5"/>
  <c r="CH499" i="5"/>
  <c r="CH29" i="5"/>
  <c r="CH31" i="5"/>
  <c r="CH210" i="5"/>
  <c r="CH500" i="5"/>
  <c r="CH9" i="5"/>
  <c r="CH501" i="5"/>
  <c r="CH288" i="5"/>
  <c r="CH8" i="5"/>
  <c r="CH24" i="5"/>
  <c r="CH502" i="5"/>
  <c r="CH37" i="5"/>
  <c r="CH503" i="5"/>
  <c r="CH504" i="5"/>
  <c r="CH48" i="5"/>
  <c r="CH505" i="5"/>
  <c r="CH506" i="5"/>
  <c r="CH15" i="5"/>
  <c r="CH36" i="5"/>
  <c r="CH507" i="5"/>
  <c r="CH508" i="5"/>
  <c r="CH10" i="5"/>
  <c r="CH509" i="5"/>
  <c r="CH20" i="5"/>
  <c r="CH44" i="5"/>
  <c r="CH34" i="5"/>
  <c r="CH33" i="5"/>
  <c r="CH510" i="5"/>
  <c r="CH511" i="5"/>
  <c r="CH11" i="5"/>
  <c r="CH41" i="5"/>
  <c r="CH512" i="5"/>
  <c r="CH43" i="5"/>
  <c r="CH98" i="5"/>
  <c r="CH16" i="5"/>
  <c r="CH35" i="5"/>
  <c r="CH513" i="5"/>
  <c r="CH514" i="5"/>
  <c r="CH12" i="5"/>
  <c r="CH25" i="5"/>
  <c r="CH21" i="5"/>
  <c r="CH49" i="5"/>
  <c r="CH22" i="5"/>
  <c r="CH23" i="5"/>
  <c r="CH289" i="5"/>
  <c r="CH266" i="5"/>
  <c r="CH182" i="5"/>
  <c r="CH515" i="5"/>
  <c r="CH128" i="5"/>
  <c r="CH19" i="5"/>
  <c r="CH108" i="5"/>
  <c r="CH126" i="5"/>
  <c r="CH290" i="5"/>
  <c r="CH55" i="5"/>
  <c r="CH18" i="5"/>
  <c r="CH159" i="5"/>
  <c r="CH516" i="5"/>
  <c r="CH517" i="5"/>
  <c r="CH518" i="5"/>
  <c r="CH56" i="5"/>
  <c r="CH519" i="5"/>
  <c r="CH520" i="5"/>
  <c r="CH13" i="5"/>
  <c r="CH521" i="5"/>
  <c r="CH32" i="5"/>
  <c r="CH522" i="5"/>
  <c r="CH26" i="5"/>
  <c r="CH523" i="5"/>
  <c r="CH27" i="5"/>
  <c r="CH14" i="5"/>
  <c r="CH99" i="5"/>
  <c r="CH63" i="5"/>
  <c r="CH52" i="5"/>
  <c r="CH65" i="5"/>
  <c r="CH69" i="5"/>
  <c r="CH201" i="5"/>
  <c r="CH53" i="5"/>
  <c r="CH59" i="5"/>
  <c r="CH50" i="5"/>
  <c r="CH291" i="5"/>
  <c r="CH104" i="5"/>
  <c r="CH58" i="5"/>
  <c r="CH87" i="5"/>
  <c r="CH73" i="5"/>
  <c r="CH40" i="5"/>
  <c r="CH85" i="5"/>
  <c r="CH76" i="5"/>
  <c r="CH89" i="5"/>
  <c r="CH75" i="5"/>
  <c r="CH71" i="5"/>
  <c r="CH64" i="5"/>
  <c r="CH47" i="5"/>
  <c r="CH45" i="5"/>
  <c r="CH39" i="5"/>
  <c r="CH68" i="5"/>
  <c r="CH77" i="5"/>
  <c r="CH292" i="5"/>
  <c r="CH90" i="5"/>
  <c r="CH46" i="5"/>
  <c r="CH61" i="5"/>
  <c r="CH51" i="5"/>
  <c r="CH70" i="5"/>
  <c r="CH38" i="5"/>
  <c r="CH60" i="5"/>
  <c r="CH140" i="5"/>
  <c r="CH265" i="5"/>
  <c r="CH66" i="5"/>
  <c r="CH67" i="5"/>
  <c r="CH286" i="5"/>
  <c r="CH125" i="5"/>
  <c r="CH102" i="5"/>
  <c r="CH117" i="5"/>
  <c r="CH216" i="5"/>
  <c r="CH88" i="5"/>
  <c r="CH285" i="5"/>
  <c r="CH223" i="5"/>
  <c r="CH96" i="5"/>
  <c r="CH54" i="5"/>
  <c r="CH118" i="5"/>
  <c r="CH62" i="5"/>
  <c r="CH42" i="5"/>
  <c r="CH120" i="5"/>
  <c r="CH79" i="5"/>
  <c r="CH80" i="5"/>
  <c r="CH81" i="5"/>
  <c r="CH97" i="5"/>
  <c r="CH95" i="5"/>
  <c r="CH114" i="5"/>
  <c r="CH110" i="5"/>
  <c r="CH57" i="5"/>
  <c r="CH119" i="5"/>
  <c r="CH111" i="5"/>
  <c r="CH293" i="5"/>
  <c r="CH294" i="5"/>
  <c r="CH84" i="5"/>
  <c r="CH295" i="5"/>
  <c r="CH94" i="5"/>
  <c r="CH105" i="5"/>
  <c r="CH170" i="5"/>
  <c r="CH113" i="5"/>
  <c r="CH112" i="5"/>
  <c r="CH287" i="5"/>
  <c r="CH296" i="5"/>
  <c r="CH83" i="5"/>
  <c r="CH92" i="5"/>
  <c r="CH100" i="5"/>
  <c r="CH106" i="5"/>
  <c r="CH116" i="5"/>
  <c r="CH74" i="5"/>
  <c r="CH524" i="5"/>
  <c r="CH78" i="5"/>
  <c r="CH138" i="5"/>
  <c r="CH192" i="5"/>
  <c r="CH145" i="5"/>
  <c r="CH109" i="5"/>
  <c r="CH148" i="5"/>
  <c r="CH86" i="5"/>
  <c r="CH218" i="5"/>
  <c r="CH190" i="5"/>
  <c r="CH107" i="5"/>
  <c r="CH191" i="5"/>
  <c r="CH101" i="5"/>
  <c r="CH134" i="5"/>
  <c r="CH115" i="5"/>
  <c r="CH93" i="5"/>
  <c r="CH82" i="5"/>
  <c r="CH131" i="5"/>
  <c r="CH137" i="5"/>
  <c r="CH91" i="5"/>
  <c r="CH124" i="5"/>
  <c r="CH103" i="5"/>
  <c r="CH154" i="5"/>
  <c r="CH146" i="5"/>
  <c r="CH169" i="5"/>
  <c r="CH122" i="5"/>
  <c r="CH143" i="5"/>
  <c r="CH139" i="5"/>
  <c r="CH196" i="5"/>
  <c r="CH135" i="5"/>
  <c r="CH239" i="5"/>
  <c r="CH149" i="5"/>
  <c r="CH254" i="5"/>
  <c r="CH207" i="5"/>
  <c r="CH150" i="5"/>
  <c r="CH155" i="5"/>
  <c r="CH130" i="5"/>
  <c r="CH127" i="5"/>
  <c r="CH129" i="5"/>
  <c r="CH121" i="5"/>
  <c r="CH158" i="5"/>
  <c r="CH142" i="5"/>
  <c r="CH157" i="5"/>
  <c r="CH144" i="5"/>
  <c r="CH133" i="5"/>
  <c r="CH151" i="5"/>
  <c r="CH184" i="5"/>
  <c r="CH297" i="5"/>
  <c r="CH123" i="5"/>
  <c r="CH141" i="5"/>
  <c r="CH132" i="5"/>
  <c r="CH298" i="5"/>
  <c r="CH175" i="5"/>
  <c r="CH203" i="5"/>
  <c r="CH147" i="5"/>
  <c r="CH153" i="5"/>
  <c r="CH156" i="5"/>
  <c r="CH136" i="5"/>
  <c r="CH204" i="5"/>
  <c r="CH194" i="5"/>
  <c r="CH299" i="5"/>
  <c r="CH212" i="5"/>
  <c r="CH525" i="5"/>
  <c r="CH300" i="5"/>
  <c r="CH200" i="5"/>
  <c r="CH152" i="5"/>
  <c r="CH221" i="5"/>
  <c r="CH188" i="5"/>
  <c r="CH209" i="5"/>
  <c r="CH177" i="5"/>
  <c r="CH526" i="5"/>
  <c r="CH527" i="5"/>
  <c r="CH528" i="5"/>
  <c r="CH529" i="5"/>
  <c r="CH530" i="5"/>
  <c r="CH531" i="5"/>
  <c r="CH532" i="5"/>
  <c r="CH214" i="5"/>
  <c r="CH172" i="5"/>
  <c r="CH301" i="5"/>
  <c r="CH179" i="5"/>
  <c r="CH195" i="5"/>
  <c r="CH164" i="5"/>
  <c r="CH178" i="5"/>
  <c r="CH162" i="5"/>
  <c r="CH161" i="5"/>
  <c r="CH213" i="5"/>
  <c r="CH232" i="5"/>
  <c r="CH166" i="5"/>
  <c r="CH208" i="5"/>
  <c r="CH185" i="5"/>
  <c r="CH199" i="5"/>
  <c r="CH189" i="5"/>
  <c r="CH230" i="5"/>
  <c r="CH202" i="5"/>
  <c r="CH302" i="5"/>
  <c r="CH187" i="5"/>
  <c r="CH278" i="5"/>
  <c r="CH160" i="5"/>
  <c r="CH240" i="5"/>
  <c r="CH205" i="5"/>
  <c r="CH183" i="5"/>
  <c r="CH226" i="5"/>
  <c r="CH181" i="5"/>
  <c r="CH167" i="5"/>
  <c r="CH211" i="5"/>
  <c r="CH165" i="5"/>
  <c r="CH176" i="5"/>
  <c r="CH225" i="5"/>
  <c r="CH255" i="5"/>
  <c r="CH303" i="5"/>
  <c r="CH171" i="5"/>
  <c r="CH280" i="5"/>
  <c r="CH227" i="5"/>
  <c r="CH198" i="5"/>
  <c r="CH163" i="5"/>
  <c r="CH186" i="5"/>
  <c r="CH180" i="5"/>
  <c r="CH174" i="5"/>
  <c r="CH173" i="5"/>
  <c r="CH193" i="5"/>
  <c r="CH206" i="5"/>
  <c r="CH197" i="5"/>
  <c r="CH168" i="5"/>
  <c r="CH219" i="5"/>
  <c r="CH234" i="5"/>
  <c r="CH238" i="5"/>
  <c r="CH215" i="5"/>
  <c r="CH220" i="5"/>
  <c r="CH224" i="5"/>
  <c r="CH378" i="5"/>
  <c r="CH237" i="5"/>
  <c r="CH241" i="5"/>
  <c r="CH242" i="5"/>
  <c r="CH222" i="5"/>
  <c r="CH304" i="5"/>
  <c r="CH72" i="5"/>
  <c r="CH228" i="5"/>
  <c r="CH229" i="5"/>
  <c r="CH231" i="5"/>
  <c r="CH243" i="5"/>
  <c r="CH235" i="5"/>
  <c r="CH233" i="5"/>
  <c r="CH282" i="5"/>
  <c r="CH217" i="5"/>
  <c r="CH305" i="5"/>
  <c r="CH247" i="5"/>
  <c r="CH306" i="5"/>
  <c r="CH281" i="5"/>
  <c r="CH236" i="5"/>
  <c r="CH257" i="5"/>
  <c r="CH258" i="5"/>
  <c r="CH250" i="5"/>
  <c r="CH268" i="5"/>
  <c r="CH274" i="5"/>
  <c r="CH277" i="5"/>
  <c r="CH249" i="5"/>
  <c r="CH394" i="5"/>
  <c r="CH252" i="5"/>
  <c r="CH307" i="5"/>
  <c r="CH267" i="5"/>
  <c r="CH271" i="5"/>
  <c r="CH251" i="5"/>
  <c r="CH256" i="5"/>
  <c r="CH260" i="5"/>
  <c r="CH264" i="5"/>
  <c r="CH273" i="5"/>
  <c r="CH284" i="5"/>
  <c r="CH259" i="5"/>
  <c r="CH262" i="5"/>
  <c r="CH263" i="5"/>
  <c r="CH275" i="5"/>
  <c r="CH245" i="5"/>
  <c r="CH357" i="5"/>
  <c r="CH248" i="5"/>
  <c r="CH308" i="5"/>
  <c r="CH269" i="5"/>
  <c r="CH309" i="5"/>
  <c r="CH244" i="5"/>
  <c r="CH379" i="5"/>
  <c r="CH261" i="5"/>
  <c r="CH310" i="5"/>
  <c r="CH253" i="5"/>
  <c r="CH311" i="5"/>
  <c r="CH312" i="5"/>
  <c r="CH452" i="5"/>
  <c r="CH276" i="5"/>
  <c r="CH246" i="5"/>
  <c r="CH272" i="5"/>
  <c r="CH270" i="5"/>
  <c r="CH313" i="5"/>
  <c r="CH314" i="5"/>
  <c r="CH315" i="5"/>
  <c r="CH358" i="5"/>
  <c r="CH279" i="5"/>
  <c r="CH283" i="5"/>
  <c r="CH316" i="5"/>
  <c r="CH359" i="5"/>
  <c r="CH317" i="5"/>
  <c r="CH318" i="5"/>
  <c r="CH360" i="5"/>
  <c r="CH319" i="5"/>
  <c r="CH320" i="5"/>
  <c r="CH321" i="5"/>
  <c r="CH322" i="5"/>
  <c r="CH323" i="5"/>
  <c r="CH324" i="5"/>
  <c r="CH325" i="5"/>
  <c r="CH326" i="5"/>
  <c r="CH327" i="5"/>
  <c r="CH328" i="5"/>
  <c r="CH329" i="5"/>
  <c r="CH330" i="5"/>
  <c r="CH331" i="5"/>
  <c r="CH332" i="5"/>
  <c r="CH333" i="5"/>
  <c r="CH334" i="5"/>
  <c r="CH335" i="5"/>
  <c r="CH336" i="5"/>
  <c r="CH337" i="5"/>
  <c r="CH338" i="5"/>
  <c r="CH339" i="5"/>
  <c r="CH340" i="5"/>
  <c r="CH341" i="5"/>
  <c r="CH342" i="5"/>
  <c r="CH343" i="5"/>
  <c r="CH344" i="5"/>
  <c r="CH345" i="5"/>
  <c r="CH346" i="5"/>
  <c r="CH347" i="5"/>
  <c r="CH348" i="5"/>
  <c r="CH349" i="5"/>
  <c r="CH350" i="5"/>
  <c r="CH351" i="5"/>
  <c r="CH352" i="5"/>
  <c r="CH353" i="5"/>
  <c r="CH380" i="5"/>
  <c r="CH381" i="5"/>
  <c r="CH382" i="5"/>
  <c r="CH383" i="5"/>
  <c r="CH354" i="5"/>
  <c r="CH355" i="5"/>
  <c r="CH356" i="5"/>
  <c r="CH361" i="5"/>
  <c r="CH362" i="5"/>
  <c r="CH366" i="5"/>
  <c r="CH367" i="5"/>
  <c r="CH368" i="5"/>
  <c r="CH369" i="5"/>
  <c r="CH370" i="5"/>
  <c r="CH371" i="5"/>
  <c r="CH395" i="5"/>
  <c r="CH372" i="5"/>
  <c r="CH373" i="5"/>
  <c r="CH396" i="5"/>
  <c r="CH374" i="5"/>
  <c r="CH375" i="5"/>
  <c r="CH376" i="5"/>
  <c r="CH377" i="5"/>
  <c r="CH397" i="5"/>
  <c r="CH398" i="5"/>
  <c r="CH399" i="5"/>
  <c r="CH400" i="5"/>
  <c r="CH384" i="5"/>
  <c r="CH401" i="5"/>
  <c r="CH402" i="5"/>
  <c r="CH403" i="5"/>
  <c r="CH385" i="5"/>
  <c r="CH386" i="5"/>
  <c r="CH387" i="5"/>
  <c r="CH388" i="5"/>
  <c r="CH404" i="5"/>
  <c r="CH389" i="5"/>
  <c r="CH390" i="5"/>
  <c r="CH405" i="5"/>
  <c r="CH391" i="5"/>
  <c r="CH406" i="5"/>
  <c r="CH407" i="5"/>
  <c r="CH408" i="5"/>
  <c r="CH392" i="5"/>
  <c r="CH409" i="5"/>
  <c r="CH393" i="5"/>
  <c r="CH410" i="5"/>
  <c r="CH363" i="5"/>
  <c r="CH364" i="5"/>
  <c r="CH411" i="5"/>
  <c r="CH412" i="5"/>
  <c r="CH413" i="5"/>
  <c r="CH365" i="5"/>
  <c r="CH414" i="5"/>
  <c r="CH415" i="5"/>
  <c r="CH416" i="5"/>
  <c r="CH417" i="5"/>
  <c r="CH418" i="5"/>
  <c r="CH419" i="5"/>
  <c r="CH420" i="5"/>
  <c r="CH421" i="5"/>
  <c r="CH422" i="5"/>
  <c r="CH423" i="5"/>
  <c r="CH424" i="5"/>
  <c r="CH425" i="5"/>
  <c r="CH426" i="5"/>
  <c r="CH427" i="5"/>
  <c r="CH428" i="5"/>
  <c r="CH429" i="5"/>
  <c r="CH430" i="5"/>
  <c r="CH431" i="5"/>
  <c r="CH432" i="5"/>
  <c r="CH433" i="5"/>
  <c r="CH434" i="5"/>
  <c r="CH435" i="5"/>
  <c r="CH436" i="5"/>
  <c r="CH437" i="5"/>
  <c r="CH438" i="5"/>
  <c r="CH439" i="5"/>
  <c r="CH453" i="5"/>
  <c r="CH440" i="5"/>
  <c r="CH441" i="5"/>
  <c r="CH442" i="5"/>
  <c r="CH443" i="5"/>
  <c r="CH454" i="5"/>
  <c r="CH444" i="5"/>
  <c r="CH445" i="5"/>
  <c r="CH446" i="5"/>
  <c r="CH447" i="5"/>
  <c r="CH455" i="5"/>
  <c r="CH456" i="5"/>
  <c r="CH457" i="5"/>
  <c r="CH448" i="5"/>
  <c r="CH490" i="5"/>
  <c r="CH458" i="5"/>
  <c r="CH449" i="5"/>
  <c r="CH450" i="5"/>
  <c r="CH459" i="5"/>
  <c r="CH460" i="5"/>
  <c r="CH461" i="5"/>
  <c r="CH462" i="5"/>
  <c r="CH463" i="5"/>
  <c r="CH464" i="5"/>
  <c r="CH465" i="5"/>
  <c r="CH491" i="5"/>
  <c r="CH466" i="5"/>
  <c r="CH467" i="5"/>
  <c r="CH468" i="5"/>
  <c r="CH469" i="5"/>
  <c r="CH470" i="5"/>
  <c r="CH471" i="5"/>
  <c r="CH472" i="5"/>
  <c r="CH473" i="5"/>
  <c r="CH474" i="5"/>
  <c r="CH475" i="5"/>
  <c r="CH476" i="5"/>
  <c r="CH477" i="5"/>
  <c r="CH478" i="5"/>
  <c r="CH479" i="5"/>
  <c r="CH451" i="5"/>
  <c r="CH480" i="5"/>
  <c r="CH481" i="5"/>
  <c r="CH482" i="5"/>
  <c r="CH483" i="5"/>
  <c r="CH484" i="5"/>
  <c r="CH485" i="5"/>
  <c r="CH486" i="5"/>
  <c r="CH487" i="5"/>
  <c r="CH488" i="5"/>
  <c r="CH492" i="5"/>
  <c r="CH493" i="5"/>
  <c r="CH494" i="5"/>
  <c r="CH533" i="5"/>
  <c r="CH489" i="5"/>
  <c r="CH534" i="5"/>
  <c r="CH495" i="5"/>
  <c r="CH496" i="5"/>
  <c r="CH497" i="5"/>
  <c r="CH498" i="5"/>
  <c r="CH535" i="5"/>
  <c r="CH536" i="5"/>
  <c r="CH537" i="5"/>
  <c r="CH538" i="5"/>
  <c r="CH539" i="5"/>
  <c r="CH540" i="5"/>
  <c r="CH541" i="5"/>
  <c r="CH542" i="5"/>
  <c r="CH543" i="5"/>
  <c r="CH544" i="5"/>
  <c r="CH545" i="5"/>
  <c r="CH546" i="5"/>
  <c r="CH547" i="5"/>
  <c r="CH548" i="5"/>
  <c r="CH549" i="5"/>
  <c r="CH550" i="5"/>
  <c r="CH551" i="5"/>
  <c r="CH552" i="5"/>
  <c r="CH553" i="5"/>
  <c r="CH554" i="5"/>
  <c r="CH557" i="5"/>
  <c r="CH556" i="5"/>
  <c r="CH555" i="5"/>
  <c r="CD17" i="5"/>
  <c r="CD30" i="5"/>
  <c r="CD28" i="5"/>
  <c r="CD499" i="5"/>
  <c r="CD29" i="5"/>
  <c r="CD31" i="5"/>
  <c r="CD210" i="5"/>
  <c r="CD500" i="5"/>
  <c r="CD9" i="5"/>
  <c r="CD501" i="5"/>
  <c r="CD288" i="5"/>
  <c r="CD8" i="5"/>
  <c r="CD24" i="5"/>
  <c r="CD502" i="5"/>
  <c r="CD37" i="5"/>
  <c r="CD503" i="5"/>
  <c r="CD504" i="5"/>
  <c r="CD48" i="5"/>
  <c r="CD505" i="5"/>
  <c r="CD506" i="5"/>
  <c r="CD15" i="5"/>
  <c r="CD36" i="5"/>
  <c r="CD507" i="5"/>
  <c r="CD508" i="5"/>
  <c r="CD10" i="5"/>
  <c r="CD509" i="5"/>
  <c r="CD20" i="5"/>
  <c r="CD44" i="5"/>
  <c r="CD34" i="5"/>
  <c r="CD33" i="5"/>
  <c r="CD510" i="5"/>
  <c r="CD511" i="5"/>
  <c r="CD11" i="5"/>
  <c r="CD41" i="5"/>
  <c r="CD512" i="5"/>
  <c r="CD43" i="5"/>
  <c r="CD98" i="5"/>
  <c r="CD16" i="5"/>
  <c r="CD35" i="5"/>
  <c r="CD513" i="5"/>
  <c r="CD514" i="5"/>
  <c r="CD12" i="5"/>
  <c r="CD25" i="5"/>
  <c r="CD21" i="5"/>
  <c r="CD49" i="5"/>
  <c r="CD22" i="5"/>
  <c r="CD23" i="5"/>
  <c r="CD289" i="5"/>
  <c r="CD266" i="5"/>
  <c r="CD182" i="5"/>
  <c r="CD515" i="5"/>
  <c r="CD128" i="5"/>
  <c r="CD19" i="5"/>
  <c r="CD108" i="5"/>
  <c r="CD126" i="5"/>
  <c r="CD290" i="5"/>
  <c r="CD55" i="5"/>
  <c r="CD18" i="5"/>
  <c r="CD159" i="5"/>
  <c r="CD516" i="5"/>
  <c r="CD517" i="5"/>
  <c r="CD518" i="5"/>
  <c r="CD56" i="5"/>
  <c r="CD519" i="5"/>
  <c r="CD520" i="5"/>
  <c r="CD13" i="5"/>
  <c r="CD521" i="5"/>
  <c r="CD32" i="5"/>
  <c r="CD522" i="5"/>
  <c r="CD26" i="5"/>
  <c r="CD523" i="5"/>
  <c r="CD27" i="5"/>
  <c r="CD14" i="5"/>
  <c r="CD99" i="5"/>
  <c r="CD63" i="5"/>
  <c r="CD52" i="5"/>
  <c r="CD65" i="5"/>
  <c r="CD69" i="5"/>
  <c r="CD201" i="5"/>
  <c r="CD53" i="5"/>
  <c r="CD59" i="5"/>
  <c r="CD50" i="5"/>
  <c r="CD291" i="5"/>
  <c r="CD104" i="5"/>
  <c r="CD58" i="5"/>
  <c r="CD87" i="5"/>
  <c r="CD73" i="5"/>
  <c r="CD40" i="5"/>
  <c r="CD85" i="5"/>
  <c r="CD76" i="5"/>
  <c r="CD89" i="5"/>
  <c r="CD75" i="5"/>
  <c r="CD71" i="5"/>
  <c r="CD64" i="5"/>
  <c r="CD47" i="5"/>
  <c r="CD45" i="5"/>
  <c r="CD39" i="5"/>
  <c r="CD68" i="5"/>
  <c r="CD77" i="5"/>
  <c r="CD292" i="5"/>
  <c r="CD90" i="5"/>
  <c r="CD46" i="5"/>
  <c r="CD61" i="5"/>
  <c r="CD51" i="5"/>
  <c r="CD70" i="5"/>
  <c r="CD38" i="5"/>
  <c r="CD60" i="5"/>
  <c r="CD140" i="5"/>
  <c r="CD265" i="5"/>
  <c r="CD66" i="5"/>
  <c r="CD67" i="5"/>
  <c r="CD286" i="5"/>
  <c r="CD125" i="5"/>
  <c r="CD102" i="5"/>
  <c r="CD117" i="5"/>
  <c r="CD216" i="5"/>
  <c r="CD88" i="5"/>
  <c r="CD285" i="5"/>
  <c r="CD223" i="5"/>
  <c r="CD96" i="5"/>
  <c r="CD54" i="5"/>
  <c r="CD118" i="5"/>
  <c r="CD62" i="5"/>
  <c r="CD42" i="5"/>
  <c r="CD120" i="5"/>
  <c r="CD79" i="5"/>
  <c r="CD80" i="5"/>
  <c r="CD81" i="5"/>
  <c r="CD97" i="5"/>
  <c r="CD95" i="5"/>
  <c r="CD114" i="5"/>
  <c r="CD110" i="5"/>
  <c r="CD57" i="5"/>
  <c r="CD119" i="5"/>
  <c r="CD111" i="5"/>
  <c r="CD293" i="5"/>
  <c r="CD294" i="5"/>
  <c r="CD84" i="5"/>
  <c r="CD295" i="5"/>
  <c r="CD94" i="5"/>
  <c r="CD105" i="5"/>
  <c r="CD170" i="5"/>
  <c r="CD113" i="5"/>
  <c r="CD112" i="5"/>
  <c r="CD287" i="5"/>
  <c r="CD296" i="5"/>
  <c r="CD83" i="5"/>
  <c r="CD92" i="5"/>
  <c r="CD100" i="5"/>
  <c r="CD106" i="5"/>
  <c r="CD116" i="5"/>
  <c r="CD74" i="5"/>
  <c r="CD524" i="5"/>
  <c r="CD78" i="5"/>
  <c r="CD138" i="5"/>
  <c r="CD192" i="5"/>
  <c r="CD145" i="5"/>
  <c r="CD109" i="5"/>
  <c r="CD148" i="5"/>
  <c r="CD86" i="5"/>
  <c r="CD218" i="5"/>
  <c r="CD190" i="5"/>
  <c r="CD107" i="5"/>
  <c r="CD191" i="5"/>
  <c r="CD101" i="5"/>
  <c r="CD134" i="5"/>
  <c r="CD115" i="5"/>
  <c r="CD93" i="5"/>
  <c r="CD82" i="5"/>
  <c r="CD131" i="5"/>
  <c r="CD137" i="5"/>
  <c r="CD91" i="5"/>
  <c r="CD124" i="5"/>
  <c r="CD103" i="5"/>
  <c r="CD154" i="5"/>
  <c r="CD146" i="5"/>
  <c r="CD169" i="5"/>
  <c r="CD122" i="5"/>
  <c r="CD143" i="5"/>
  <c r="CD139" i="5"/>
  <c r="CD196" i="5"/>
  <c r="CD135" i="5"/>
  <c r="CD239" i="5"/>
  <c r="CD149" i="5"/>
  <c r="CD254" i="5"/>
  <c r="CD207" i="5"/>
  <c r="CD150" i="5"/>
  <c r="CD155" i="5"/>
  <c r="CD130" i="5"/>
  <c r="CD127" i="5"/>
  <c r="CD129" i="5"/>
  <c r="CD121" i="5"/>
  <c r="CD158" i="5"/>
  <c r="CD142" i="5"/>
  <c r="CD157" i="5"/>
  <c r="CD144" i="5"/>
  <c r="CD133" i="5"/>
  <c r="CD151" i="5"/>
  <c r="CD184" i="5"/>
  <c r="CD297" i="5"/>
  <c r="CD123" i="5"/>
  <c r="CD141" i="5"/>
  <c r="CD132" i="5"/>
  <c r="CD298" i="5"/>
  <c r="CD175" i="5"/>
  <c r="CD203" i="5"/>
  <c r="CD147" i="5"/>
  <c r="CD153" i="5"/>
  <c r="CD156" i="5"/>
  <c r="CD136" i="5"/>
  <c r="CD204" i="5"/>
  <c r="CD194" i="5"/>
  <c r="CD299" i="5"/>
  <c r="CD212" i="5"/>
  <c r="CD525" i="5"/>
  <c r="CD300" i="5"/>
  <c r="CD200" i="5"/>
  <c r="CD152" i="5"/>
  <c r="CD221" i="5"/>
  <c r="CD188" i="5"/>
  <c r="CD209" i="5"/>
  <c r="CD177" i="5"/>
  <c r="CD526" i="5"/>
  <c r="CD527" i="5"/>
  <c r="CD528" i="5"/>
  <c r="CD529" i="5"/>
  <c r="CD530" i="5"/>
  <c r="CD531" i="5"/>
  <c r="CD532" i="5"/>
  <c r="CD214" i="5"/>
  <c r="CD172" i="5"/>
  <c r="CD301" i="5"/>
  <c r="CD179" i="5"/>
  <c r="CD195" i="5"/>
  <c r="CD164" i="5"/>
  <c r="CD178" i="5"/>
  <c r="CD162" i="5"/>
  <c r="CD161" i="5"/>
  <c r="CD213" i="5"/>
  <c r="CD232" i="5"/>
  <c r="CD166" i="5"/>
  <c r="CD208" i="5"/>
  <c r="CD185" i="5"/>
  <c r="CD199" i="5"/>
  <c r="CD189" i="5"/>
  <c r="CD230" i="5"/>
  <c r="CD202" i="5"/>
  <c r="CD302" i="5"/>
  <c r="CD187" i="5"/>
  <c r="CD278" i="5"/>
  <c r="CD160" i="5"/>
  <c r="CD240" i="5"/>
  <c r="CD205" i="5"/>
  <c r="CD183" i="5"/>
  <c r="CD226" i="5"/>
  <c r="CD181" i="5"/>
  <c r="CD167" i="5"/>
  <c r="CD211" i="5"/>
  <c r="CD165" i="5"/>
  <c r="CD176" i="5"/>
  <c r="CD225" i="5"/>
  <c r="CD255" i="5"/>
  <c r="CD303" i="5"/>
  <c r="CD171" i="5"/>
  <c r="CD280" i="5"/>
  <c r="CD227" i="5"/>
  <c r="CD198" i="5"/>
  <c r="CD163" i="5"/>
  <c r="CD186" i="5"/>
  <c r="CD180" i="5"/>
  <c r="CD174" i="5"/>
  <c r="CD173" i="5"/>
  <c r="CD193" i="5"/>
  <c r="CD206" i="5"/>
  <c r="CD197" i="5"/>
  <c r="CD168" i="5"/>
  <c r="CD219" i="5"/>
  <c r="CD234" i="5"/>
  <c r="CD238" i="5"/>
  <c r="CD215" i="5"/>
  <c r="CD220" i="5"/>
  <c r="CD224" i="5"/>
  <c r="CD378" i="5"/>
  <c r="CD237" i="5"/>
  <c r="CD241" i="5"/>
  <c r="CD242" i="5"/>
  <c r="CD222" i="5"/>
  <c r="CD304" i="5"/>
  <c r="CD72" i="5"/>
  <c r="CD228" i="5"/>
  <c r="CD229" i="5"/>
  <c r="CD231" i="5"/>
  <c r="CD243" i="5"/>
  <c r="CD235" i="5"/>
  <c r="CD233" i="5"/>
  <c r="CD282" i="5"/>
  <c r="CD217" i="5"/>
  <c r="CD305" i="5"/>
  <c r="CD247" i="5"/>
  <c r="CD306" i="5"/>
  <c r="CD281" i="5"/>
  <c r="CD236" i="5"/>
  <c r="CD257" i="5"/>
  <c r="CD258" i="5"/>
  <c r="CD250" i="5"/>
  <c r="CD268" i="5"/>
  <c r="CD274" i="5"/>
  <c r="CD277" i="5"/>
  <c r="CD249" i="5"/>
  <c r="CD394" i="5"/>
  <c r="CD252" i="5"/>
  <c r="CD307" i="5"/>
  <c r="CD267" i="5"/>
  <c r="CD271" i="5"/>
  <c r="CD251" i="5"/>
  <c r="CD256" i="5"/>
  <c r="CD260" i="5"/>
  <c r="CD264" i="5"/>
  <c r="CD273" i="5"/>
  <c r="CD284" i="5"/>
  <c r="CD259" i="5"/>
  <c r="CD262" i="5"/>
  <c r="CD263" i="5"/>
  <c r="CD275" i="5"/>
  <c r="CD245" i="5"/>
  <c r="CD357" i="5"/>
  <c r="CD248" i="5"/>
  <c r="CD308" i="5"/>
  <c r="CD269" i="5"/>
  <c r="CD309" i="5"/>
  <c r="CD244" i="5"/>
  <c r="CD379" i="5"/>
  <c r="CD261" i="5"/>
  <c r="CD310" i="5"/>
  <c r="CD253" i="5"/>
  <c r="CD311" i="5"/>
  <c r="CD312" i="5"/>
  <c r="CD452" i="5"/>
  <c r="CD276" i="5"/>
  <c r="CD246" i="5"/>
  <c r="CD272" i="5"/>
  <c r="CD270" i="5"/>
  <c r="CD313" i="5"/>
  <c r="CD314" i="5"/>
  <c r="CD315" i="5"/>
  <c r="CD358" i="5"/>
  <c r="CD279" i="5"/>
  <c r="CD283" i="5"/>
  <c r="CD316" i="5"/>
  <c r="CD359" i="5"/>
  <c r="CD317" i="5"/>
  <c r="CD318" i="5"/>
  <c r="CD360" i="5"/>
  <c r="CD319" i="5"/>
  <c r="CD320" i="5"/>
  <c r="CD321" i="5"/>
  <c r="CD322" i="5"/>
  <c r="CD323" i="5"/>
  <c r="CD324" i="5"/>
  <c r="CD325" i="5"/>
  <c r="CD326" i="5"/>
  <c r="CD327" i="5"/>
  <c r="CD328" i="5"/>
  <c r="CD329" i="5"/>
  <c r="CD330" i="5"/>
  <c r="CD331" i="5"/>
  <c r="CD332" i="5"/>
  <c r="CD333" i="5"/>
  <c r="CD334" i="5"/>
  <c r="CD335" i="5"/>
  <c r="CD336" i="5"/>
  <c r="CD337" i="5"/>
  <c r="CD338" i="5"/>
  <c r="CD339" i="5"/>
  <c r="CD340" i="5"/>
  <c r="CD341" i="5"/>
  <c r="CD342" i="5"/>
  <c r="CD343" i="5"/>
  <c r="CD344" i="5"/>
  <c r="CD345" i="5"/>
  <c r="CD346" i="5"/>
  <c r="CD347" i="5"/>
  <c r="CD348" i="5"/>
  <c r="CD349" i="5"/>
  <c r="CD350" i="5"/>
  <c r="CD351" i="5"/>
  <c r="CD352" i="5"/>
  <c r="CD353" i="5"/>
  <c r="CD380" i="5"/>
  <c r="CD381" i="5"/>
  <c r="CD382" i="5"/>
  <c r="CD383" i="5"/>
  <c r="CD354" i="5"/>
  <c r="CD355" i="5"/>
  <c r="CD356" i="5"/>
  <c r="CD361" i="5"/>
  <c r="CD362" i="5"/>
  <c r="CD366" i="5"/>
  <c r="CD367" i="5"/>
  <c r="CD368" i="5"/>
  <c r="CD369" i="5"/>
  <c r="CD370" i="5"/>
  <c r="CD371" i="5"/>
  <c r="CD395" i="5"/>
  <c r="CD372" i="5"/>
  <c r="CD373" i="5"/>
  <c r="CD396" i="5"/>
  <c r="CD374" i="5"/>
  <c r="CD375" i="5"/>
  <c r="CD376" i="5"/>
  <c r="CD377" i="5"/>
  <c r="CD397" i="5"/>
  <c r="CD398" i="5"/>
  <c r="CD399" i="5"/>
  <c r="CD400" i="5"/>
  <c r="CD384" i="5"/>
  <c r="CD401" i="5"/>
  <c r="CD402" i="5"/>
  <c r="CD403" i="5"/>
  <c r="CD385" i="5"/>
  <c r="CD386" i="5"/>
  <c r="CD387" i="5"/>
  <c r="CD388" i="5"/>
  <c r="CD404" i="5"/>
  <c r="CD389" i="5"/>
  <c r="CD390" i="5"/>
  <c r="CD405" i="5"/>
  <c r="CD391" i="5"/>
  <c r="CD406" i="5"/>
  <c r="CD407" i="5"/>
  <c r="CD408" i="5"/>
  <c r="CD392" i="5"/>
  <c r="CD409" i="5"/>
  <c r="CD393" i="5"/>
  <c r="CD410" i="5"/>
  <c r="CD363" i="5"/>
  <c r="CD364" i="5"/>
  <c r="CD411" i="5"/>
  <c r="CD412" i="5"/>
  <c r="CD413" i="5"/>
  <c r="CD365" i="5"/>
  <c r="CD414" i="5"/>
  <c r="CD415" i="5"/>
  <c r="CD416" i="5"/>
  <c r="CD417" i="5"/>
  <c r="CD418" i="5"/>
  <c r="CD419" i="5"/>
  <c r="CD420" i="5"/>
  <c r="CD421" i="5"/>
  <c r="CD422" i="5"/>
  <c r="CD423" i="5"/>
  <c r="CD424" i="5"/>
  <c r="CD425" i="5"/>
  <c r="CD426" i="5"/>
  <c r="CD427" i="5"/>
  <c r="CD428" i="5"/>
  <c r="CD429" i="5"/>
  <c r="CD430" i="5"/>
  <c r="CD431" i="5"/>
  <c r="CD432" i="5"/>
  <c r="CD433" i="5"/>
  <c r="CD434" i="5"/>
  <c r="CD435" i="5"/>
  <c r="CD436" i="5"/>
  <c r="CD437" i="5"/>
  <c r="CD438" i="5"/>
  <c r="CD439" i="5"/>
  <c r="CD453" i="5"/>
  <c r="CD440" i="5"/>
  <c r="CD441" i="5"/>
  <c r="CD442" i="5"/>
  <c r="CD443" i="5"/>
  <c r="CD454" i="5"/>
  <c r="CD444" i="5"/>
  <c r="CD445" i="5"/>
  <c r="CD446" i="5"/>
  <c r="CD447" i="5"/>
  <c r="CD455" i="5"/>
  <c r="CD456" i="5"/>
  <c r="CD457" i="5"/>
  <c r="CD448" i="5"/>
  <c r="CD490" i="5"/>
  <c r="CD458" i="5"/>
  <c r="CD449" i="5"/>
  <c r="CD450" i="5"/>
  <c r="CD459" i="5"/>
  <c r="CD460" i="5"/>
  <c r="CD461" i="5"/>
  <c r="CD462" i="5"/>
  <c r="CD463" i="5"/>
  <c r="CD464" i="5"/>
  <c r="CD465" i="5"/>
  <c r="CD491" i="5"/>
  <c r="CD466" i="5"/>
  <c r="CD467" i="5"/>
  <c r="CD468" i="5"/>
  <c r="CD469" i="5"/>
  <c r="CD470" i="5"/>
  <c r="CD471" i="5"/>
  <c r="CD472" i="5"/>
  <c r="CD473" i="5"/>
  <c r="CD474" i="5"/>
  <c r="CD475" i="5"/>
  <c r="CD476" i="5"/>
  <c r="CD477" i="5"/>
  <c r="CD478" i="5"/>
  <c r="CD479" i="5"/>
  <c r="CD451" i="5"/>
  <c r="CD480" i="5"/>
  <c r="CD481" i="5"/>
  <c r="CD482" i="5"/>
  <c r="CD483" i="5"/>
  <c r="CD484" i="5"/>
  <c r="CD485" i="5"/>
  <c r="CD486" i="5"/>
  <c r="CD487" i="5"/>
  <c r="CD488" i="5"/>
  <c r="CD492" i="5"/>
  <c r="CD493" i="5"/>
  <c r="CD494" i="5"/>
  <c r="CD533" i="5"/>
  <c r="CD489" i="5"/>
  <c r="CD534" i="5"/>
  <c r="CD495" i="5"/>
  <c r="CD496" i="5"/>
  <c r="CD497" i="5"/>
  <c r="CD498" i="5"/>
  <c r="CD535" i="5"/>
  <c r="CD536" i="5"/>
  <c r="CD537" i="5"/>
  <c r="CD538" i="5"/>
  <c r="CD539" i="5"/>
  <c r="CD540" i="5"/>
  <c r="CD541" i="5"/>
  <c r="CD542" i="5"/>
  <c r="CD543" i="5"/>
  <c r="CD544" i="5"/>
  <c r="CD545" i="5"/>
  <c r="CD546" i="5"/>
  <c r="CD547" i="5"/>
  <c r="CD548" i="5"/>
  <c r="CD549" i="5"/>
  <c r="CD550" i="5"/>
  <c r="CD551" i="5"/>
  <c r="CD552" i="5"/>
  <c r="CD553" i="5"/>
  <c r="CD554" i="5"/>
  <c r="CD557" i="5"/>
  <c r="CD556" i="5"/>
  <c r="CD555" i="5"/>
  <c r="BZ17" i="5"/>
  <c r="BZ30" i="5"/>
  <c r="BZ28" i="5"/>
  <c r="BZ499" i="5"/>
  <c r="BZ29" i="5"/>
  <c r="BZ31" i="5"/>
  <c r="BZ210" i="5"/>
  <c r="BZ500" i="5"/>
  <c r="BZ9" i="5"/>
  <c r="BZ501" i="5"/>
  <c r="BZ288" i="5"/>
  <c r="BZ8" i="5"/>
  <c r="BZ24" i="5"/>
  <c r="BZ502" i="5"/>
  <c r="BZ37" i="5"/>
  <c r="BZ503" i="5"/>
  <c r="BZ504" i="5"/>
  <c r="BZ48" i="5"/>
  <c r="BZ505" i="5"/>
  <c r="BZ506" i="5"/>
  <c r="BZ15" i="5"/>
  <c r="BZ36" i="5"/>
  <c r="BZ507" i="5"/>
  <c r="BZ508" i="5"/>
  <c r="BZ10" i="5"/>
  <c r="BZ509" i="5"/>
  <c r="BZ20" i="5"/>
  <c r="BZ44" i="5"/>
  <c r="BZ34" i="5"/>
  <c r="BZ33" i="5"/>
  <c r="BZ510" i="5"/>
  <c r="BZ511" i="5"/>
  <c r="BZ11" i="5"/>
  <c r="BZ41" i="5"/>
  <c r="BZ512" i="5"/>
  <c r="BZ43" i="5"/>
  <c r="BZ98" i="5"/>
  <c r="BZ16" i="5"/>
  <c r="BZ35" i="5"/>
  <c r="BZ513" i="5"/>
  <c r="BZ514" i="5"/>
  <c r="BZ12" i="5"/>
  <c r="BZ25" i="5"/>
  <c r="BZ21" i="5"/>
  <c r="BZ49" i="5"/>
  <c r="BZ22" i="5"/>
  <c r="BZ23" i="5"/>
  <c r="BZ289" i="5"/>
  <c r="BZ266" i="5"/>
  <c r="BZ182" i="5"/>
  <c r="BZ515" i="5"/>
  <c r="BZ128" i="5"/>
  <c r="BZ19" i="5"/>
  <c r="BZ108" i="5"/>
  <c r="BZ126" i="5"/>
  <c r="BZ290" i="5"/>
  <c r="BZ55" i="5"/>
  <c r="BZ18" i="5"/>
  <c r="BZ159" i="5"/>
  <c r="BZ516" i="5"/>
  <c r="BZ517" i="5"/>
  <c r="BZ518" i="5"/>
  <c r="BZ56" i="5"/>
  <c r="BZ519" i="5"/>
  <c r="BZ520" i="5"/>
  <c r="BZ13" i="5"/>
  <c r="BZ521" i="5"/>
  <c r="BZ32" i="5"/>
  <c r="BZ522" i="5"/>
  <c r="BZ26" i="5"/>
  <c r="BZ523" i="5"/>
  <c r="BZ27" i="5"/>
  <c r="BZ14" i="5"/>
  <c r="BZ99" i="5"/>
  <c r="BZ63" i="5"/>
  <c r="BZ52" i="5"/>
  <c r="BZ65" i="5"/>
  <c r="BZ69" i="5"/>
  <c r="BZ201" i="5"/>
  <c r="BZ53" i="5"/>
  <c r="BZ59" i="5"/>
  <c r="BZ50" i="5"/>
  <c r="BZ291" i="5"/>
  <c r="BZ104" i="5"/>
  <c r="BZ58" i="5"/>
  <c r="BZ87" i="5"/>
  <c r="BZ73" i="5"/>
  <c r="BZ40" i="5"/>
  <c r="BZ85" i="5"/>
  <c r="BZ76" i="5"/>
  <c r="BZ89" i="5"/>
  <c r="BZ75" i="5"/>
  <c r="BZ71" i="5"/>
  <c r="BZ64" i="5"/>
  <c r="BZ47" i="5"/>
  <c r="BZ45" i="5"/>
  <c r="BZ39" i="5"/>
  <c r="BZ68" i="5"/>
  <c r="BZ77" i="5"/>
  <c r="BZ292" i="5"/>
  <c r="BZ90" i="5"/>
  <c r="BZ46" i="5"/>
  <c r="BZ61" i="5"/>
  <c r="BZ51" i="5"/>
  <c r="BZ70" i="5"/>
  <c r="BZ38" i="5"/>
  <c r="BZ60" i="5"/>
  <c r="BZ140" i="5"/>
  <c r="BZ265" i="5"/>
  <c r="BZ66" i="5"/>
  <c r="BZ67" i="5"/>
  <c r="BZ286" i="5"/>
  <c r="BZ125" i="5"/>
  <c r="BZ102" i="5"/>
  <c r="BZ117" i="5"/>
  <c r="BZ216" i="5"/>
  <c r="BZ88" i="5"/>
  <c r="BZ285" i="5"/>
  <c r="BZ223" i="5"/>
  <c r="BZ96" i="5"/>
  <c r="BZ54" i="5"/>
  <c r="BZ118" i="5"/>
  <c r="BZ62" i="5"/>
  <c r="BZ42" i="5"/>
  <c r="BZ120" i="5"/>
  <c r="BZ79" i="5"/>
  <c r="BZ80" i="5"/>
  <c r="BZ81" i="5"/>
  <c r="BZ97" i="5"/>
  <c r="BZ95" i="5"/>
  <c r="BZ114" i="5"/>
  <c r="BZ110" i="5"/>
  <c r="BZ57" i="5"/>
  <c r="BZ119" i="5"/>
  <c r="BZ111" i="5"/>
  <c r="BZ293" i="5"/>
  <c r="BZ294" i="5"/>
  <c r="BZ84" i="5"/>
  <c r="BZ295" i="5"/>
  <c r="BZ94" i="5"/>
  <c r="BZ105" i="5"/>
  <c r="BZ170" i="5"/>
  <c r="BZ113" i="5"/>
  <c r="BZ112" i="5"/>
  <c r="BZ287" i="5"/>
  <c r="BZ296" i="5"/>
  <c r="BZ83" i="5"/>
  <c r="BZ92" i="5"/>
  <c r="BZ100" i="5"/>
  <c r="BZ106" i="5"/>
  <c r="BZ116" i="5"/>
  <c r="BZ74" i="5"/>
  <c r="BZ524" i="5"/>
  <c r="BZ78" i="5"/>
  <c r="BZ138" i="5"/>
  <c r="BZ192" i="5"/>
  <c r="BZ145" i="5"/>
  <c r="BZ109" i="5"/>
  <c r="BZ148" i="5"/>
  <c r="BZ86" i="5"/>
  <c r="BZ218" i="5"/>
  <c r="BZ190" i="5"/>
  <c r="BZ107" i="5"/>
  <c r="BZ191" i="5"/>
  <c r="BZ101" i="5"/>
  <c r="BZ134" i="5"/>
  <c r="BZ115" i="5"/>
  <c r="BZ93" i="5"/>
  <c r="BZ82" i="5"/>
  <c r="BZ131" i="5"/>
  <c r="BZ137" i="5"/>
  <c r="BZ91" i="5"/>
  <c r="BZ124" i="5"/>
  <c r="BZ103" i="5"/>
  <c r="BZ154" i="5"/>
  <c r="BZ146" i="5"/>
  <c r="BZ169" i="5"/>
  <c r="BZ122" i="5"/>
  <c r="BZ143" i="5"/>
  <c r="BZ139" i="5"/>
  <c r="BZ196" i="5"/>
  <c r="BZ135" i="5"/>
  <c r="BZ239" i="5"/>
  <c r="BZ149" i="5"/>
  <c r="BZ254" i="5"/>
  <c r="BZ207" i="5"/>
  <c r="BZ150" i="5"/>
  <c r="BZ155" i="5"/>
  <c r="BZ130" i="5"/>
  <c r="BZ127" i="5"/>
  <c r="BZ129" i="5"/>
  <c r="BZ121" i="5"/>
  <c r="BZ158" i="5"/>
  <c r="BZ142" i="5"/>
  <c r="BZ157" i="5"/>
  <c r="BZ144" i="5"/>
  <c r="BZ133" i="5"/>
  <c r="BZ151" i="5"/>
  <c r="BZ184" i="5"/>
  <c r="BZ297" i="5"/>
  <c r="BZ123" i="5"/>
  <c r="BZ141" i="5"/>
  <c r="BZ132" i="5"/>
  <c r="BZ298" i="5"/>
  <c r="BZ175" i="5"/>
  <c r="BZ203" i="5"/>
  <c r="BZ147" i="5"/>
  <c r="BZ153" i="5"/>
  <c r="BZ156" i="5"/>
  <c r="BZ136" i="5"/>
  <c r="BZ204" i="5"/>
  <c r="BZ194" i="5"/>
  <c r="BZ299" i="5"/>
  <c r="BZ212" i="5"/>
  <c r="BZ525" i="5"/>
  <c r="BZ300" i="5"/>
  <c r="BZ200" i="5"/>
  <c r="BZ152" i="5"/>
  <c r="BZ221" i="5"/>
  <c r="BZ188" i="5"/>
  <c r="BZ209" i="5"/>
  <c r="BZ177" i="5"/>
  <c r="BZ526" i="5"/>
  <c r="BZ527" i="5"/>
  <c r="BZ528" i="5"/>
  <c r="BZ529" i="5"/>
  <c r="BZ530" i="5"/>
  <c r="BZ531" i="5"/>
  <c r="BZ532" i="5"/>
  <c r="BZ214" i="5"/>
  <c r="BZ172" i="5"/>
  <c r="BZ301" i="5"/>
  <c r="BZ179" i="5"/>
  <c r="BZ195" i="5"/>
  <c r="BZ164" i="5"/>
  <c r="BZ178" i="5"/>
  <c r="BZ162" i="5"/>
  <c r="BZ161" i="5"/>
  <c r="BZ213" i="5"/>
  <c r="BZ232" i="5"/>
  <c r="BZ166" i="5"/>
  <c r="BZ208" i="5"/>
  <c r="BZ185" i="5"/>
  <c r="BZ199" i="5"/>
  <c r="BZ189" i="5"/>
  <c r="BZ230" i="5"/>
  <c r="BZ202" i="5"/>
  <c r="BZ302" i="5"/>
  <c r="BZ187" i="5"/>
  <c r="BZ278" i="5"/>
  <c r="BZ160" i="5"/>
  <c r="BZ240" i="5"/>
  <c r="BZ205" i="5"/>
  <c r="BZ183" i="5"/>
  <c r="BZ226" i="5"/>
  <c r="BZ181" i="5"/>
  <c r="BZ167" i="5"/>
  <c r="BZ211" i="5"/>
  <c r="BZ165" i="5"/>
  <c r="BZ176" i="5"/>
  <c r="BZ225" i="5"/>
  <c r="BZ255" i="5"/>
  <c r="BZ303" i="5"/>
  <c r="BZ171" i="5"/>
  <c r="BZ280" i="5"/>
  <c r="BZ227" i="5"/>
  <c r="BZ198" i="5"/>
  <c r="BZ163" i="5"/>
  <c r="BZ186" i="5"/>
  <c r="BZ180" i="5"/>
  <c r="BZ174" i="5"/>
  <c r="BZ173" i="5"/>
  <c r="BZ193" i="5"/>
  <c r="BZ206" i="5"/>
  <c r="BZ197" i="5"/>
  <c r="BZ168" i="5"/>
  <c r="BZ219" i="5"/>
  <c r="BZ234" i="5"/>
  <c r="BZ238" i="5"/>
  <c r="BZ215" i="5"/>
  <c r="BZ220" i="5"/>
  <c r="BZ224" i="5"/>
  <c r="BZ378" i="5"/>
  <c r="BZ237" i="5"/>
  <c r="BZ241" i="5"/>
  <c r="BZ242" i="5"/>
  <c r="BZ222" i="5"/>
  <c r="BZ304" i="5"/>
  <c r="BZ72" i="5"/>
  <c r="BZ228" i="5"/>
  <c r="BZ229" i="5"/>
  <c r="BZ231" i="5"/>
  <c r="BZ243" i="5"/>
  <c r="BZ235" i="5"/>
  <c r="BZ233" i="5"/>
  <c r="BZ282" i="5"/>
  <c r="BZ217" i="5"/>
  <c r="BZ305" i="5"/>
  <c r="BZ247" i="5"/>
  <c r="BZ306" i="5"/>
  <c r="BZ281" i="5"/>
  <c r="BZ236" i="5"/>
  <c r="BZ257" i="5"/>
  <c r="BZ258" i="5"/>
  <c r="BZ250" i="5"/>
  <c r="BZ268" i="5"/>
  <c r="BZ274" i="5"/>
  <c r="BZ277" i="5"/>
  <c r="BZ249" i="5"/>
  <c r="BZ394" i="5"/>
  <c r="BZ252" i="5"/>
  <c r="BZ307" i="5"/>
  <c r="BZ267" i="5"/>
  <c r="BZ271" i="5"/>
  <c r="BZ251" i="5"/>
  <c r="BZ256" i="5"/>
  <c r="BZ260" i="5"/>
  <c r="BZ264" i="5"/>
  <c r="BZ273" i="5"/>
  <c r="BZ284" i="5"/>
  <c r="BZ259" i="5"/>
  <c r="BZ262" i="5"/>
  <c r="BZ263" i="5"/>
  <c r="BZ275" i="5"/>
  <c r="BZ245" i="5"/>
  <c r="BZ357" i="5"/>
  <c r="BZ248" i="5"/>
  <c r="BZ308" i="5"/>
  <c r="BZ269" i="5"/>
  <c r="BZ309" i="5"/>
  <c r="BZ244" i="5"/>
  <c r="BZ379" i="5"/>
  <c r="BZ261" i="5"/>
  <c r="BZ310" i="5"/>
  <c r="BZ253" i="5"/>
  <c r="BZ311" i="5"/>
  <c r="BZ312" i="5"/>
  <c r="BZ452" i="5"/>
  <c r="BZ276" i="5"/>
  <c r="BZ246" i="5"/>
  <c r="BZ272" i="5"/>
  <c r="BZ270" i="5"/>
  <c r="BZ313" i="5"/>
  <c r="BZ314" i="5"/>
  <c r="BZ315" i="5"/>
  <c r="BZ358" i="5"/>
  <c r="BZ279" i="5"/>
  <c r="BZ283" i="5"/>
  <c r="BZ316" i="5"/>
  <c r="BZ359" i="5"/>
  <c r="BZ317" i="5"/>
  <c r="BZ318" i="5"/>
  <c r="BZ360" i="5"/>
  <c r="BZ319" i="5"/>
  <c r="BZ320" i="5"/>
  <c r="BZ321" i="5"/>
  <c r="BZ322" i="5"/>
  <c r="BZ323" i="5"/>
  <c r="BZ324" i="5"/>
  <c r="BZ325" i="5"/>
  <c r="BZ326" i="5"/>
  <c r="BZ327" i="5"/>
  <c r="BZ328" i="5"/>
  <c r="BZ329" i="5"/>
  <c r="BZ330" i="5"/>
  <c r="BZ331" i="5"/>
  <c r="BZ332" i="5"/>
  <c r="BZ333" i="5"/>
  <c r="BZ334" i="5"/>
  <c r="BZ335" i="5"/>
  <c r="BZ336" i="5"/>
  <c r="BZ337" i="5"/>
  <c r="BZ338" i="5"/>
  <c r="BZ339" i="5"/>
  <c r="BZ340" i="5"/>
  <c r="BZ341" i="5"/>
  <c r="BZ342" i="5"/>
  <c r="BZ343" i="5"/>
  <c r="BZ344" i="5"/>
  <c r="BZ345" i="5"/>
  <c r="BZ346" i="5"/>
  <c r="BZ347" i="5"/>
  <c r="BZ348" i="5"/>
  <c r="BZ349" i="5"/>
  <c r="BZ350" i="5"/>
  <c r="BZ351" i="5"/>
  <c r="BZ352" i="5"/>
  <c r="BZ353" i="5"/>
  <c r="BZ380" i="5"/>
  <c r="BZ381" i="5"/>
  <c r="BZ382" i="5"/>
  <c r="BZ383" i="5"/>
  <c r="BZ354" i="5"/>
  <c r="BZ355" i="5"/>
  <c r="BZ356" i="5"/>
  <c r="BZ361" i="5"/>
  <c r="BZ362" i="5"/>
  <c r="BZ366" i="5"/>
  <c r="BZ367" i="5"/>
  <c r="BZ368" i="5"/>
  <c r="BZ369" i="5"/>
  <c r="BZ370" i="5"/>
  <c r="BZ371" i="5"/>
  <c r="BZ395" i="5"/>
  <c r="BZ372" i="5"/>
  <c r="BZ373" i="5"/>
  <c r="BZ396" i="5"/>
  <c r="BZ374" i="5"/>
  <c r="BZ375" i="5"/>
  <c r="BZ376" i="5"/>
  <c r="BZ377" i="5"/>
  <c r="BZ397" i="5"/>
  <c r="BZ398" i="5"/>
  <c r="BZ399" i="5"/>
  <c r="BZ400" i="5"/>
  <c r="BZ384" i="5"/>
  <c r="BZ401" i="5"/>
  <c r="BZ402" i="5"/>
  <c r="BZ403" i="5"/>
  <c r="BZ385" i="5"/>
  <c r="BZ386" i="5"/>
  <c r="BZ387" i="5"/>
  <c r="BZ388" i="5"/>
  <c r="BZ404" i="5"/>
  <c r="BZ389" i="5"/>
  <c r="BZ390" i="5"/>
  <c r="BZ405" i="5"/>
  <c r="BZ391" i="5"/>
  <c r="BZ406" i="5"/>
  <c r="BZ407" i="5"/>
  <c r="BZ408" i="5"/>
  <c r="BZ392" i="5"/>
  <c r="BZ409" i="5"/>
  <c r="BZ393" i="5"/>
  <c r="BZ410" i="5"/>
  <c r="BZ363" i="5"/>
  <c r="BZ364" i="5"/>
  <c r="BZ411" i="5"/>
  <c r="BZ412" i="5"/>
  <c r="BZ413" i="5"/>
  <c r="BZ365" i="5"/>
  <c r="BZ414" i="5"/>
  <c r="BZ415" i="5"/>
  <c r="BZ416" i="5"/>
  <c r="BZ417" i="5"/>
  <c r="BZ418" i="5"/>
  <c r="BZ419" i="5"/>
  <c r="BZ420" i="5"/>
  <c r="BZ421" i="5"/>
  <c r="BZ422" i="5"/>
  <c r="BZ423" i="5"/>
  <c r="BZ424" i="5"/>
  <c r="BZ425" i="5"/>
  <c r="BZ426" i="5"/>
  <c r="BZ427" i="5"/>
  <c r="BZ428" i="5"/>
  <c r="BZ429" i="5"/>
  <c r="BZ430" i="5"/>
  <c r="BZ431" i="5"/>
  <c r="BZ432" i="5"/>
  <c r="BZ433" i="5"/>
  <c r="BZ434" i="5"/>
  <c r="BZ435" i="5"/>
  <c r="BZ436" i="5"/>
  <c r="BZ437" i="5"/>
  <c r="BZ438" i="5"/>
  <c r="BZ439" i="5"/>
  <c r="BZ453" i="5"/>
  <c r="BZ440" i="5"/>
  <c r="BZ441" i="5"/>
  <c r="BZ442" i="5"/>
  <c r="BZ443" i="5"/>
  <c r="BZ454" i="5"/>
  <c r="BZ444" i="5"/>
  <c r="BZ445" i="5"/>
  <c r="BZ446" i="5"/>
  <c r="BZ447" i="5"/>
  <c r="BZ455" i="5"/>
  <c r="BZ456" i="5"/>
  <c r="BZ457" i="5"/>
  <c r="BZ448" i="5"/>
  <c r="BZ490" i="5"/>
  <c r="BZ458" i="5"/>
  <c r="BZ449" i="5"/>
  <c r="BZ450" i="5"/>
  <c r="BZ459" i="5"/>
  <c r="BZ460" i="5"/>
  <c r="BZ461" i="5"/>
  <c r="BZ462" i="5"/>
  <c r="BZ463" i="5"/>
  <c r="BZ464" i="5"/>
  <c r="BZ465" i="5"/>
  <c r="BZ491" i="5"/>
  <c r="BZ466" i="5"/>
  <c r="BZ467" i="5"/>
  <c r="BZ468" i="5"/>
  <c r="BZ469" i="5"/>
  <c r="BZ470" i="5"/>
  <c r="BZ471" i="5"/>
  <c r="BZ472" i="5"/>
  <c r="BZ473" i="5"/>
  <c r="BZ474" i="5"/>
  <c r="BZ475" i="5"/>
  <c r="BZ476" i="5"/>
  <c r="BZ477" i="5"/>
  <c r="BZ478" i="5"/>
  <c r="BZ479" i="5"/>
  <c r="BZ451" i="5"/>
  <c r="BZ480" i="5"/>
  <c r="BZ481" i="5"/>
  <c r="BZ482" i="5"/>
  <c r="BZ483" i="5"/>
  <c r="BZ484" i="5"/>
  <c r="BZ485" i="5"/>
  <c r="BZ486" i="5"/>
  <c r="BZ487" i="5"/>
  <c r="BZ488" i="5"/>
  <c r="BZ492" i="5"/>
  <c r="BZ493" i="5"/>
  <c r="BZ494" i="5"/>
  <c r="BZ533" i="5"/>
  <c r="BZ489" i="5"/>
  <c r="BZ534" i="5"/>
  <c r="BZ495" i="5"/>
  <c r="BZ496" i="5"/>
  <c r="BZ497" i="5"/>
  <c r="BZ498" i="5"/>
  <c r="BZ535" i="5"/>
  <c r="BZ536" i="5"/>
  <c r="BZ537" i="5"/>
  <c r="BZ538" i="5"/>
  <c r="BZ539" i="5"/>
  <c r="BZ540" i="5"/>
  <c r="BZ541" i="5"/>
  <c r="BZ542" i="5"/>
  <c r="BZ543" i="5"/>
  <c r="BZ544" i="5"/>
  <c r="BZ545" i="5"/>
  <c r="BZ546" i="5"/>
  <c r="BZ547" i="5"/>
  <c r="BZ548" i="5"/>
  <c r="BZ549" i="5"/>
  <c r="BZ550" i="5"/>
  <c r="BZ551" i="5"/>
  <c r="BZ552" i="5"/>
  <c r="BZ553" i="5"/>
  <c r="BZ554" i="5"/>
  <c r="BZ557" i="5"/>
  <c r="BZ556" i="5"/>
  <c r="BZ555" i="5"/>
  <c r="BV17" i="5"/>
  <c r="BV30" i="5"/>
  <c r="BV28" i="5"/>
  <c r="BV499" i="5"/>
  <c r="BV29" i="5"/>
  <c r="BV31" i="5"/>
  <c r="BV210" i="5"/>
  <c r="BV500" i="5"/>
  <c r="BV9" i="5"/>
  <c r="BV501" i="5"/>
  <c r="BV288" i="5"/>
  <c r="BV8" i="5"/>
  <c r="BV24" i="5"/>
  <c r="BV502" i="5"/>
  <c r="BV37" i="5"/>
  <c r="BV503" i="5"/>
  <c r="BV504" i="5"/>
  <c r="BV48" i="5"/>
  <c r="BV505" i="5"/>
  <c r="BV506" i="5"/>
  <c r="BV15" i="5"/>
  <c r="BV36" i="5"/>
  <c r="BV507" i="5"/>
  <c r="BV508" i="5"/>
  <c r="BV10" i="5"/>
  <c r="BV509" i="5"/>
  <c r="BV20" i="5"/>
  <c r="BV44" i="5"/>
  <c r="BV34" i="5"/>
  <c r="BV33" i="5"/>
  <c r="BV510" i="5"/>
  <c r="BV511" i="5"/>
  <c r="BV11" i="5"/>
  <c r="BV41" i="5"/>
  <c r="BV512" i="5"/>
  <c r="BV43" i="5"/>
  <c r="BV98" i="5"/>
  <c r="BV16" i="5"/>
  <c r="BV35" i="5"/>
  <c r="BV513" i="5"/>
  <c r="BV514" i="5"/>
  <c r="BV12" i="5"/>
  <c r="BV25" i="5"/>
  <c r="BV21" i="5"/>
  <c r="BV49" i="5"/>
  <c r="BV22" i="5"/>
  <c r="BV23" i="5"/>
  <c r="BV289" i="5"/>
  <c r="BV266" i="5"/>
  <c r="BV182" i="5"/>
  <c r="BV515" i="5"/>
  <c r="BV128" i="5"/>
  <c r="BV19" i="5"/>
  <c r="BV108" i="5"/>
  <c r="BV126" i="5"/>
  <c r="BV290" i="5"/>
  <c r="BV55" i="5"/>
  <c r="BV18" i="5"/>
  <c r="BV159" i="5"/>
  <c r="BV516" i="5"/>
  <c r="BV517" i="5"/>
  <c r="BV518" i="5"/>
  <c r="BV56" i="5"/>
  <c r="BV519" i="5"/>
  <c r="BV520" i="5"/>
  <c r="BV13" i="5"/>
  <c r="BV521" i="5"/>
  <c r="BV32" i="5"/>
  <c r="BV522" i="5"/>
  <c r="BV26" i="5"/>
  <c r="BV523" i="5"/>
  <c r="BV27" i="5"/>
  <c r="BV14" i="5"/>
  <c r="BV99" i="5"/>
  <c r="BV63" i="5"/>
  <c r="BV52" i="5"/>
  <c r="BV65" i="5"/>
  <c r="BV69" i="5"/>
  <c r="BV201" i="5"/>
  <c r="BV53" i="5"/>
  <c r="BV59" i="5"/>
  <c r="BV50" i="5"/>
  <c r="BV291" i="5"/>
  <c r="BV104" i="5"/>
  <c r="BV58" i="5"/>
  <c r="BV87" i="5"/>
  <c r="BV73" i="5"/>
  <c r="BV40" i="5"/>
  <c r="BV85" i="5"/>
  <c r="BV76" i="5"/>
  <c r="BV89" i="5"/>
  <c r="BV75" i="5"/>
  <c r="BV71" i="5"/>
  <c r="BV64" i="5"/>
  <c r="BV47" i="5"/>
  <c r="BV45" i="5"/>
  <c r="BV39" i="5"/>
  <c r="BV68" i="5"/>
  <c r="BV77" i="5"/>
  <c r="BV292" i="5"/>
  <c r="BV90" i="5"/>
  <c r="BV46" i="5"/>
  <c r="BV61" i="5"/>
  <c r="BV51" i="5"/>
  <c r="BV70" i="5"/>
  <c r="BV38" i="5"/>
  <c r="BV60" i="5"/>
  <c r="BV140" i="5"/>
  <c r="BV265" i="5"/>
  <c r="BV66" i="5"/>
  <c r="BV67" i="5"/>
  <c r="BV286" i="5"/>
  <c r="BV125" i="5"/>
  <c r="BV102" i="5"/>
  <c r="BV117" i="5"/>
  <c r="BV216" i="5"/>
  <c r="BV88" i="5"/>
  <c r="BV285" i="5"/>
  <c r="BV223" i="5"/>
  <c r="BV96" i="5"/>
  <c r="BV54" i="5"/>
  <c r="BV118" i="5"/>
  <c r="BV62" i="5"/>
  <c r="BV42" i="5"/>
  <c r="BV120" i="5"/>
  <c r="BV79" i="5"/>
  <c r="BV80" i="5"/>
  <c r="BV81" i="5"/>
  <c r="BV97" i="5"/>
  <c r="BV95" i="5"/>
  <c r="BV114" i="5"/>
  <c r="BV110" i="5"/>
  <c r="BV57" i="5"/>
  <c r="BV119" i="5"/>
  <c r="BV111" i="5"/>
  <c r="BV293" i="5"/>
  <c r="BV294" i="5"/>
  <c r="BV84" i="5"/>
  <c r="BV295" i="5"/>
  <c r="BV94" i="5"/>
  <c r="BV105" i="5"/>
  <c r="BV170" i="5"/>
  <c r="BV113" i="5"/>
  <c r="BV112" i="5"/>
  <c r="BV287" i="5"/>
  <c r="BV296" i="5"/>
  <c r="BV83" i="5"/>
  <c r="BV92" i="5"/>
  <c r="BV100" i="5"/>
  <c r="BV106" i="5"/>
  <c r="BV116" i="5"/>
  <c r="BV74" i="5"/>
  <c r="BV524" i="5"/>
  <c r="BV78" i="5"/>
  <c r="BV138" i="5"/>
  <c r="BV192" i="5"/>
  <c r="BV145" i="5"/>
  <c r="BV109" i="5"/>
  <c r="BV148" i="5"/>
  <c r="BV86" i="5"/>
  <c r="BV218" i="5"/>
  <c r="BV190" i="5"/>
  <c r="BV107" i="5"/>
  <c r="BV191" i="5"/>
  <c r="BV101" i="5"/>
  <c r="BV134" i="5"/>
  <c r="BV115" i="5"/>
  <c r="BV93" i="5"/>
  <c r="BV82" i="5"/>
  <c r="BV131" i="5"/>
  <c r="BV137" i="5"/>
  <c r="BV91" i="5"/>
  <c r="BV124" i="5"/>
  <c r="BV103" i="5"/>
  <c r="BV154" i="5"/>
  <c r="BV146" i="5"/>
  <c r="BV169" i="5"/>
  <c r="BV122" i="5"/>
  <c r="BV143" i="5"/>
  <c r="BV139" i="5"/>
  <c r="BV196" i="5"/>
  <c r="BV135" i="5"/>
  <c r="BV239" i="5"/>
  <c r="BV149" i="5"/>
  <c r="BV254" i="5"/>
  <c r="BV207" i="5"/>
  <c r="BV150" i="5"/>
  <c r="BV155" i="5"/>
  <c r="BV130" i="5"/>
  <c r="BV127" i="5"/>
  <c r="BV129" i="5"/>
  <c r="BV121" i="5"/>
  <c r="BV158" i="5"/>
  <c r="BV142" i="5"/>
  <c r="BV157" i="5"/>
  <c r="BV144" i="5"/>
  <c r="BV133" i="5"/>
  <c r="BV151" i="5"/>
  <c r="BV184" i="5"/>
  <c r="BV297" i="5"/>
  <c r="BV123" i="5"/>
  <c r="BV141" i="5"/>
  <c r="BV132" i="5"/>
  <c r="BV298" i="5"/>
  <c r="BV175" i="5"/>
  <c r="BV203" i="5"/>
  <c r="BV147" i="5"/>
  <c r="BV153" i="5"/>
  <c r="BV156" i="5"/>
  <c r="BV136" i="5"/>
  <c r="BV204" i="5"/>
  <c r="BV194" i="5"/>
  <c r="BV299" i="5"/>
  <c r="BV212" i="5"/>
  <c r="BV525" i="5"/>
  <c r="BV300" i="5"/>
  <c r="BV200" i="5"/>
  <c r="BV152" i="5"/>
  <c r="BV221" i="5"/>
  <c r="BV188" i="5"/>
  <c r="BV209" i="5"/>
  <c r="BV177" i="5"/>
  <c r="BV526" i="5"/>
  <c r="BV527" i="5"/>
  <c r="BV528" i="5"/>
  <c r="BV529" i="5"/>
  <c r="BV530" i="5"/>
  <c r="BV531" i="5"/>
  <c r="BV532" i="5"/>
  <c r="BV214" i="5"/>
  <c r="BV172" i="5"/>
  <c r="BV301" i="5"/>
  <c r="BV179" i="5"/>
  <c r="BV195" i="5"/>
  <c r="BV164" i="5"/>
  <c r="BV178" i="5"/>
  <c r="BV162" i="5"/>
  <c r="BV161" i="5"/>
  <c r="BV213" i="5"/>
  <c r="BV232" i="5"/>
  <c r="BV166" i="5"/>
  <c r="BV208" i="5"/>
  <c r="BV185" i="5"/>
  <c r="BV199" i="5"/>
  <c r="BV189" i="5"/>
  <c r="BV230" i="5"/>
  <c r="BV202" i="5"/>
  <c r="BV302" i="5"/>
  <c r="BV187" i="5"/>
  <c r="BV278" i="5"/>
  <c r="BV160" i="5"/>
  <c r="BV240" i="5"/>
  <c r="BV205" i="5"/>
  <c r="BV183" i="5"/>
  <c r="BV226" i="5"/>
  <c r="BV181" i="5"/>
  <c r="BV167" i="5"/>
  <c r="BV211" i="5"/>
  <c r="BV165" i="5"/>
  <c r="BV176" i="5"/>
  <c r="BV225" i="5"/>
  <c r="BV255" i="5"/>
  <c r="BV303" i="5"/>
  <c r="BV171" i="5"/>
  <c r="BV280" i="5"/>
  <c r="BV227" i="5"/>
  <c r="BV198" i="5"/>
  <c r="BV163" i="5"/>
  <c r="BV186" i="5"/>
  <c r="BV180" i="5"/>
  <c r="BV174" i="5"/>
  <c r="BV173" i="5"/>
  <c r="BV193" i="5"/>
  <c r="BV206" i="5"/>
  <c r="BV197" i="5"/>
  <c r="BV168" i="5"/>
  <c r="BV219" i="5"/>
  <c r="BV234" i="5"/>
  <c r="BV238" i="5"/>
  <c r="BV215" i="5"/>
  <c r="BV220" i="5"/>
  <c r="BV224" i="5"/>
  <c r="BV378" i="5"/>
  <c r="BV237" i="5"/>
  <c r="BV241" i="5"/>
  <c r="BV242" i="5"/>
  <c r="BV222" i="5"/>
  <c r="BV304" i="5"/>
  <c r="BV72" i="5"/>
  <c r="BV228" i="5"/>
  <c r="BV229" i="5"/>
  <c r="BV231" i="5"/>
  <c r="BV243" i="5"/>
  <c r="BV235" i="5"/>
  <c r="BV233" i="5"/>
  <c r="BV282" i="5"/>
  <c r="BV217" i="5"/>
  <c r="BV305" i="5"/>
  <c r="BV247" i="5"/>
  <c r="BV306" i="5"/>
  <c r="BV281" i="5"/>
  <c r="BV236" i="5"/>
  <c r="BV257" i="5"/>
  <c r="BV258" i="5"/>
  <c r="BV250" i="5"/>
  <c r="BV268" i="5"/>
  <c r="BV274" i="5"/>
  <c r="BV277" i="5"/>
  <c r="BV249" i="5"/>
  <c r="BV394" i="5"/>
  <c r="BV252" i="5"/>
  <c r="BV307" i="5"/>
  <c r="BV267" i="5"/>
  <c r="BV271" i="5"/>
  <c r="BV251" i="5"/>
  <c r="BV256" i="5"/>
  <c r="BV260" i="5"/>
  <c r="BV264" i="5"/>
  <c r="BV273" i="5"/>
  <c r="BV284" i="5"/>
  <c r="BV259" i="5"/>
  <c r="BV262" i="5"/>
  <c r="BV263" i="5"/>
  <c r="BV275" i="5"/>
  <c r="BV245" i="5"/>
  <c r="BV357" i="5"/>
  <c r="BV248" i="5"/>
  <c r="BV308" i="5"/>
  <c r="BV269" i="5"/>
  <c r="BV309" i="5"/>
  <c r="BV244" i="5"/>
  <c r="BV379" i="5"/>
  <c r="BV261" i="5"/>
  <c r="BV310" i="5"/>
  <c r="BV253" i="5"/>
  <c r="BV311" i="5"/>
  <c r="BV312" i="5"/>
  <c r="BV452" i="5"/>
  <c r="BV276" i="5"/>
  <c r="BV246" i="5"/>
  <c r="BV272" i="5"/>
  <c r="BV270" i="5"/>
  <c r="BV313" i="5"/>
  <c r="BV314" i="5"/>
  <c r="BV315" i="5"/>
  <c r="BV358" i="5"/>
  <c r="BV279" i="5"/>
  <c r="BV283" i="5"/>
  <c r="BV316" i="5"/>
  <c r="BV359" i="5"/>
  <c r="BV317" i="5"/>
  <c r="BV318" i="5"/>
  <c r="BV360" i="5"/>
  <c r="BV319" i="5"/>
  <c r="BV320" i="5"/>
  <c r="BV321" i="5"/>
  <c r="BV322" i="5"/>
  <c r="BV323" i="5"/>
  <c r="BV324" i="5"/>
  <c r="BV325" i="5"/>
  <c r="BV326" i="5"/>
  <c r="BV327" i="5"/>
  <c r="BV328" i="5"/>
  <c r="BV329" i="5"/>
  <c r="BV330" i="5"/>
  <c r="BV331" i="5"/>
  <c r="BV332" i="5"/>
  <c r="BV333" i="5"/>
  <c r="BV334" i="5"/>
  <c r="BV335" i="5"/>
  <c r="BV336" i="5"/>
  <c r="BV337" i="5"/>
  <c r="BV338" i="5"/>
  <c r="BV339" i="5"/>
  <c r="BV340" i="5"/>
  <c r="BV341" i="5"/>
  <c r="BV342" i="5"/>
  <c r="BV343" i="5"/>
  <c r="BV344" i="5"/>
  <c r="BV345" i="5"/>
  <c r="BV346" i="5"/>
  <c r="BV347" i="5"/>
  <c r="BV348" i="5"/>
  <c r="BV349" i="5"/>
  <c r="BV350" i="5"/>
  <c r="BV351" i="5"/>
  <c r="BV352" i="5"/>
  <c r="BV353" i="5"/>
  <c r="BV380" i="5"/>
  <c r="BV381" i="5"/>
  <c r="BV382" i="5"/>
  <c r="BV383" i="5"/>
  <c r="BV354" i="5"/>
  <c r="BV355" i="5"/>
  <c r="BV356" i="5"/>
  <c r="BV361" i="5"/>
  <c r="BV362" i="5"/>
  <c r="BV366" i="5"/>
  <c r="BV367" i="5"/>
  <c r="BV368" i="5"/>
  <c r="BV369" i="5"/>
  <c r="BV370" i="5"/>
  <c r="BV371" i="5"/>
  <c r="BV395" i="5"/>
  <c r="BV372" i="5"/>
  <c r="BV373" i="5"/>
  <c r="BV396" i="5"/>
  <c r="BV374" i="5"/>
  <c r="BV375" i="5"/>
  <c r="BV376" i="5"/>
  <c r="BV377" i="5"/>
  <c r="BV397" i="5"/>
  <c r="BV398" i="5"/>
  <c r="BV399" i="5"/>
  <c r="BV400" i="5"/>
  <c r="BV384" i="5"/>
  <c r="BV401" i="5"/>
  <c r="BV402" i="5"/>
  <c r="BV403" i="5"/>
  <c r="BV385" i="5"/>
  <c r="BV386" i="5"/>
  <c r="BV387" i="5"/>
  <c r="BV388" i="5"/>
  <c r="BV404" i="5"/>
  <c r="BV389" i="5"/>
  <c r="BV390" i="5"/>
  <c r="BV405" i="5"/>
  <c r="BV391" i="5"/>
  <c r="BV406" i="5"/>
  <c r="BV407" i="5"/>
  <c r="BV408" i="5"/>
  <c r="BV392" i="5"/>
  <c r="BV409" i="5"/>
  <c r="BV393" i="5"/>
  <c r="BV410" i="5"/>
  <c r="BV363" i="5"/>
  <c r="BV364" i="5"/>
  <c r="BV411" i="5"/>
  <c r="BV412" i="5"/>
  <c r="BV413" i="5"/>
  <c r="BV365" i="5"/>
  <c r="BV414" i="5"/>
  <c r="BV415" i="5"/>
  <c r="BV416" i="5"/>
  <c r="BV417" i="5"/>
  <c r="BV418" i="5"/>
  <c r="BV419" i="5"/>
  <c r="BV420" i="5"/>
  <c r="BV421" i="5"/>
  <c r="BV422" i="5"/>
  <c r="BV423" i="5"/>
  <c r="BV424" i="5"/>
  <c r="BV425" i="5"/>
  <c r="BV426" i="5"/>
  <c r="BV427" i="5"/>
  <c r="BV428" i="5"/>
  <c r="BV429" i="5"/>
  <c r="BV430" i="5"/>
  <c r="BV431" i="5"/>
  <c r="BV432" i="5"/>
  <c r="BV433" i="5"/>
  <c r="BV434" i="5"/>
  <c r="BV435" i="5"/>
  <c r="BV436" i="5"/>
  <c r="BV437" i="5"/>
  <c r="BV438" i="5"/>
  <c r="BV439" i="5"/>
  <c r="BV453" i="5"/>
  <c r="BV440" i="5"/>
  <c r="BV441" i="5"/>
  <c r="BV442" i="5"/>
  <c r="BV443" i="5"/>
  <c r="BV454" i="5"/>
  <c r="BV444" i="5"/>
  <c r="BV445" i="5"/>
  <c r="BV446" i="5"/>
  <c r="BV447" i="5"/>
  <c r="BV455" i="5"/>
  <c r="BV456" i="5"/>
  <c r="BV457" i="5"/>
  <c r="BV448" i="5"/>
  <c r="BV490" i="5"/>
  <c r="BV458" i="5"/>
  <c r="BV449" i="5"/>
  <c r="BV450" i="5"/>
  <c r="BV459" i="5"/>
  <c r="BV460" i="5"/>
  <c r="BV461" i="5"/>
  <c r="BV462" i="5"/>
  <c r="BV463" i="5"/>
  <c r="BV464" i="5"/>
  <c r="BV465" i="5"/>
  <c r="BV491" i="5"/>
  <c r="BV466" i="5"/>
  <c r="BV467" i="5"/>
  <c r="BV468" i="5"/>
  <c r="BV469" i="5"/>
  <c r="BV470" i="5"/>
  <c r="BV471" i="5"/>
  <c r="BV472" i="5"/>
  <c r="BV473" i="5"/>
  <c r="BV474" i="5"/>
  <c r="BV475" i="5"/>
  <c r="BV476" i="5"/>
  <c r="BV477" i="5"/>
  <c r="BV478" i="5"/>
  <c r="BV479" i="5"/>
  <c r="BV451" i="5"/>
  <c r="BV480" i="5"/>
  <c r="BV481" i="5"/>
  <c r="BV482" i="5"/>
  <c r="BV483" i="5"/>
  <c r="BV484" i="5"/>
  <c r="BV485" i="5"/>
  <c r="BV486" i="5"/>
  <c r="BV487" i="5"/>
  <c r="BV488" i="5"/>
  <c r="BV492" i="5"/>
  <c r="BV493" i="5"/>
  <c r="BV494" i="5"/>
  <c r="BV533" i="5"/>
  <c r="BV489" i="5"/>
  <c r="BV534" i="5"/>
  <c r="BV495" i="5"/>
  <c r="BV496" i="5"/>
  <c r="BV497" i="5"/>
  <c r="BV498" i="5"/>
  <c r="BV535" i="5"/>
  <c r="BV536" i="5"/>
  <c r="BV537" i="5"/>
  <c r="BV538" i="5"/>
  <c r="BV539" i="5"/>
  <c r="BV540" i="5"/>
  <c r="BV541" i="5"/>
  <c r="BV542" i="5"/>
  <c r="BV543" i="5"/>
  <c r="BV544" i="5"/>
  <c r="BV545" i="5"/>
  <c r="BV546" i="5"/>
  <c r="BV547" i="5"/>
  <c r="BV548" i="5"/>
  <c r="BV549" i="5"/>
  <c r="BV550" i="5"/>
  <c r="BV551" i="5"/>
  <c r="BV552" i="5"/>
  <c r="BV553" i="5"/>
  <c r="BV554" i="5"/>
  <c r="BV557" i="5"/>
  <c r="BV556" i="5"/>
  <c r="BV555" i="5"/>
  <c r="BR17" i="5"/>
  <c r="BR30" i="5"/>
  <c r="BR28" i="5"/>
  <c r="BR499" i="5"/>
  <c r="BR29" i="5"/>
  <c r="BR31" i="5"/>
  <c r="BR210" i="5"/>
  <c r="BR500" i="5"/>
  <c r="BR9" i="5"/>
  <c r="BR501" i="5"/>
  <c r="BR288" i="5"/>
  <c r="BR8" i="5"/>
  <c r="BR24" i="5"/>
  <c r="BR502" i="5"/>
  <c r="BR37" i="5"/>
  <c r="BR503" i="5"/>
  <c r="BR504" i="5"/>
  <c r="BR48" i="5"/>
  <c r="BR505" i="5"/>
  <c r="BR506" i="5"/>
  <c r="BR15" i="5"/>
  <c r="BR36" i="5"/>
  <c r="BR507" i="5"/>
  <c r="BR508" i="5"/>
  <c r="BR10" i="5"/>
  <c r="BR509" i="5"/>
  <c r="BR20" i="5"/>
  <c r="BR44" i="5"/>
  <c r="BR34" i="5"/>
  <c r="BR33" i="5"/>
  <c r="BR510" i="5"/>
  <c r="BR511" i="5"/>
  <c r="BR11" i="5"/>
  <c r="BR41" i="5"/>
  <c r="BR512" i="5"/>
  <c r="BR43" i="5"/>
  <c r="BR98" i="5"/>
  <c r="BR16" i="5"/>
  <c r="BR35" i="5"/>
  <c r="BR513" i="5"/>
  <c r="BR514" i="5"/>
  <c r="BR12" i="5"/>
  <c r="BR25" i="5"/>
  <c r="BR21" i="5"/>
  <c r="BR49" i="5"/>
  <c r="BR22" i="5"/>
  <c r="BR23" i="5"/>
  <c r="BR289" i="5"/>
  <c r="BR266" i="5"/>
  <c r="BR182" i="5"/>
  <c r="BR515" i="5"/>
  <c r="BR128" i="5"/>
  <c r="BR19" i="5"/>
  <c r="BR108" i="5"/>
  <c r="BR126" i="5"/>
  <c r="BR290" i="5"/>
  <c r="BR55" i="5"/>
  <c r="BR18" i="5"/>
  <c r="BR159" i="5"/>
  <c r="BR516" i="5"/>
  <c r="BR517" i="5"/>
  <c r="BR518" i="5"/>
  <c r="BR56" i="5"/>
  <c r="BR519" i="5"/>
  <c r="BR520" i="5"/>
  <c r="BR13" i="5"/>
  <c r="BR521" i="5"/>
  <c r="BR32" i="5"/>
  <c r="BR522" i="5"/>
  <c r="BR26" i="5"/>
  <c r="BR523" i="5"/>
  <c r="BR27" i="5"/>
  <c r="BR14" i="5"/>
  <c r="BR99" i="5"/>
  <c r="BR63" i="5"/>
  <c r="BR52" i="5"/>
  <c r="BR65" i="5"/>
  <c r="BR69" i="5"/>
  <c r="BR201" i="5"/>
  <c r="BR53" i="5"/>
  <c r="BR59" i="5"/>
  <c r="BR50" i="5"/>
  <c r="BR291" i="5"/>
  <c r="BR104" i="5"/>
  <c r="BR58" i="5"/>
  <c r="BR87" i="5"/>
  <c r="BR73" i="5"/>
  <c r="BR40" i="5"/>
  <c r="BR85" i="5"/>
  <c r="BR76" i="5"/>
  <c r="BR89" i="5"/>
  <c r="BR75" i="5"/>
  <c r="BR71" i="5"/>
  <c r="BR64" i="5"/>
  <c r="BR47" i="5"/>
  <c r="BR45" i="5"/>
  <c r="BR39" i="5"/>
  <c r="BR68" i="5"/>
  <c r="BR77" i="5"/>
  <c r="BR292" i="5"/>
  <c r="BR90" i="5"/>
  <c r="BR46" i="5"/>
  <c r="BR61" i="5"/>
  <c r="BR51" i="5"/>
  <c r="BR70" i="5"/>
  <c r="BR38" i="5"/>
  <c r="BR60" i="5"/>
  <c r="BR140" i="5"/>
  <c r="BR265" i="5"/>
  <c r="BR66" i="5"/>
  <c r="BR67" i="5"/>
  <c r="BR286" i="5"/>
  <c r="BR125" i="5"/>
  <c r="BR102" i="5"/>
  <c r="BR117" i="5"/>
  <c r="BR216" i="5"/>
  <c r="BR88" i="5"/>
  <c r="BR285" i="5"/>
  <c r="BR223" i="5"/>
  <c r="BR96" i="5"/>
  <c r="BR54" i="5"/>
  <c r="BR118" i="5"/>
  <c r="BR62" i="5"/>
  <c r="BR42" i="5"/>
  <c r="BR120" i="5"/>
  <c r="BR79" i="5"/>
  <c r="BR80" i="5"/>
  <c r="BR81" i="5"/>
  <c r="BR97" i="5"/>
  <c r="BR95" i="5"/>
  <c r="BR114" i="5"/>
  <c r="BR110" i="5"/>
  <c r="BR57" i="5"/>
  <c r="BR119" i="5"/>
  <c r="BR111" i="5"/>
  <c r="BR293" i="5"/>
  <c r="BR294" i="5"/>
  <c r="BR84" i="5"/>
  <c r="BR295" i="5"/>
  <c r="BR94" i="5"/>
  <c r="BR105" i="5"/>
  <c r="BR170" i="5"/>
  <c r="BR113" i="5"/>
  <c r="BR112" i="5"/>
  <c r="BR287" i="5"/>
  <c r="BR296" i="5"/>
  <c r="BR83" i="5"/>
  <c r="BR92" i="5"/>
  <c r="BR100" i="5"/>
  <c r="BR106" i="5"/>
  <c r="BR116" i="5"/>
  <c r="BR74" i="5"/>
  <c r="BR524" i="5"/>
  <c r="BR78" i="5"/>
  <c r="BR138" i="5"/>
  <c r="BR192" i="5"/>
  <c r="BR145" i="5"/>
  <c r="BR109" i="5"/>
  <c r="BR148" i="5"/>
  <c r="BR86" i="5"/>
  <c r="BR218" i="5"/>
  <c r="BR190" i="5"/>
  <c r="BR107" i="5"/>
  <c r="BR191" i="5"/>
  <c r="BR101" i="5"/>
  <c r="BR134" i="5"/>
  <c r="BR115" i="5"/>
  <c r="BR93" i="5"/>
  <c r="BR82" i="5"/>
  <c r="BR131" i="5"/>
  <c r="BR137" i="5"/>
  <c r="BR91" i="5"/>
  <c r="BR124" i="5"/>
  <c r="BR103" i="5"/>
  <c r="BR154" i="5"/>
  <c r="BR146" i="5"/>
  <c r="BR169" i="5"/>
  <c r="BR122" i="5"/>
  <c r="BR143" i="5"/>
  <c r="BR139" i="5"/>
  <c r="BR196" i="5"/>
  <c r="BR135" i="5"/>
  <c r="BR239" i="5"/>
  <c r="BR149" i="5"/>
  <c r="BR254" i="5"/>
  <c r="BR207" i="5"/>
  <c r="BR150" i="5"/>
  <c r="BR155" i="5"/>
  <c r="BR130" i="5"/>
  <c r="BR127" i="5"/>
  <c r="BR129" i="5"/>
  <c r="BR121" i="5"/>
  <c r="BR158" i="5"/>
  <c r="BR142" i="5"/>
  <c r="BR157" i="5"/>
  <c r="BR144" i="5"/>
  <c r="BR133" i="5"/>
  <c r="BR151" i="5"/>
  <c r="BR184" i="5"/>
  <c r="BR297" i="5"/>
  <c r="BR123" i="5"/>
  <c r="BR141" i="5"/>
  <c r="BR132" i="5"/>
  <c r="BR298" i="5"/>
  <c r="BR175" i="5"/>
  <c r="BR203" i="5"/>
  <c r="BR147" i="5"/>
  <c r="BR153" i="5"/>
  <c r="BR156" i="5"/>
  <c r="BR136" i="5"/>
  <c r="BR204" i="5"/>
  <c r="BR194" i="5"/>
  <c r="BR299" i="5"/>
  <c r="BR212" i="5"/>
  <c r="BR525" i="5"/>
  <c r="BR300" i="5"/>
  <c r="BR200" i="5"/>
  <c r="BR152" i="5"/>
  <c r="BR221" i="5"/>
  <c r="BR188" i="5"/>
  <c r="BR209" i="5"/>
  <c r="BR177" i="5"/>
  <c r="BR526" i="5"/>
  <c r="BR527" i="5"/>
  <c r="BR528" i="5"/>
  <c r="BR529" i="5"/>
  <c r="BR530" i="5"/>
  <c r="BR531" i="5"/>
  <c r="BR532" i="5"/>
  <c r="BR214" i="5"/>
  <c r="BR172" i="5"/>
  <c r="BR301" i="5"/>
  <c r="BR179" i="5"/>
  <c r="BR195" i="5"/>
  <c r="BR164" i="5"/>
  <c r="BR178" i="5"/>
  <c r="BR162" i="5"/>
  <c r="BR161" i="5"/>
  <c r="BR213" i="5"/>
  <c r="BR232" i="5"/>
  <c r="BR166" i="5"/>
  <c r="BR208" i="5"/>
  <c r="BR185" i="5"/>
  <c r="BR199" i="5"/>
  <c r="BR189" i="5"/>
  <c r="BR230" i="5"/>
  <c r="BR202" i="5"/>
  <c r="BR302" i="5"/>
  <c r="BR187" i="5"/>
  <c r="BR278" i="5"/>
  <c r="BR160" i="5"/>
  <c r="BR240" i="5"/>
  <c r="BR205" i="5"/>
  <c r="BR183" i="5"/>
  <c r="BR226" i="5"/>
  <c r="BR181" i="5"/>
  <c r="BR167" i="5"/>
  <c r="BR211" i="5"/>
  <c r="BR165" i="5"/>
  <c r="BR176" i="5"/>
  <c r="BR225" i="5"/>
  <c r="BR255" i="5"/>
  <c r="BR303" i="5"/>
  <c r="BR171" i="5"/>
  <c r="BR280" i="5"/>
  <c r="BR227" i="5"/>
  <c r="BR198" i="5"/>
  <c r="BR163" i="5"/>
  <c r="BR186" i="5"/>
  <c r="BR180" i="5"/>
  <c r="BR174" i="5"/>
  <c r="BR173" i="5"/>
  <c r="BR193" i="5"/>
  <c r="BR206" i="5"/>
  <c r="BR197" i="5"/>
  <c r="BR168" i="5"/>
  <c r="BR219" i="5"/>
  <c r="BR234" i="5"/>
  <c r="BR238" i="5"/>
  <c r="BR215" i="5"/>
  <c r="BR220" i="5"/>
  <c r="BR224" i="5"/>
  <c r="BR378" i="5"/>
  <c r="BR237" i="5"/>
  <c r="BR241" i="5"/>
  <c r="BR242" i="5"/>
  <c r="BR222" i="5"/>
  <c r="BR304" i="5"/>
  <c r="BR72" i="5"/>
  <c r="BR228" i="5"/>
  <c r="BR229" i="5"/>
  <c r="BR231" i="5"/>
  <c r="BR243" i="5"/>
  <c r="BR235" i="5"/>
  <c r="BR233" i="5"/>
  <c r="BR282" i="5"/>
  <c r="BR217" i="5"/>
  <c r="BR305" i="5"/>
  <c r="BR247" i="5"/>
  <c r="BR306" i="5"/>
  <c r="BR281" i="5"/>
  <c r="BR236" i="5"/>
  <c r="BR257" i="5"/>
  <c r="BR258" i="5"/>
  <c r="BR250" i="5"/>
  <c r="BR268" i="5"/>
  <c r="BR274" i="5"/>
  <c r="BR277" i="5"/>
  <c r="BR249" i="5"/>
  <c r="BR394" i="5"/>
  <c r="BR252" i="5"/>
  <c r="BR307" i="5"/>
  <c r="BR267" i="5"/>
  <c r="BR271" i="5"/>
  <c r="BR251" i="5"/>
  <c r="BR256" i="5"/>
  <c r="BR260" i="5"/>
  <c r="BR264" i="5"/>
  <c r="BR273" i="5"/>
  <c r="BR284" i="5"/>
  <c r="BR259" i="5"/>
  <c r="BR262" i="5"/>
  <c r="BR263" i="5"/>
  <c r="BR275" i="5"/>
  <c r="BR245" i="5"/>
  <c r="BR357" i="5"/>
  <c r="BR248" i="5"/>
  <c r="BR308" i="5"/>
  <c r="BR269" i="5"/>
  <c r="BR309" i="5"/>
  <c r="BR244" i="5"/>
  <c r="BR379" i="5"/>
  <c r="BR261" i="5"/>
  <c r="BR310" i="5"/>
  <c r="BR253" i="5"/>
  <c r="BR311" i="5"/>
  <c r="BR312" i="5"/>
  <c r="BR452" i="5"/>
  <c r="BR276" i="5"/>
  <c r="BR246" i="5"/>
  <c r="BR272" i="5"/>
  <c r="BR270" i="5"/>
  <c r="BR313" i="5"/>
  <c r="BR314" i="5"/>
  <c r="BR315" i="5"/>
  <c r="BR358" i="5"/>
  <c r="BR279" i="5"/>
  <c r="BR283" i="5"/>
  <c r="BR316" i="5"/>
  <c r="BR359" i="5"/>
  <c r="BR317" i="5"/>
  <c r="BR318" i="5"/>
  <c r="BR360" i="5"/>
  <c r="BR319" i="5"/>
  <c r="BR320" i="5"/>
  <c r="BR321" i="5"/>
  <c r="BR322" i="5"/>
  <c r="BR323" i="5"/>
  <c r="BR324" i="5"/>
  <c r="BR325" i="5"/>
  <c r="BR326" i="5"/>
  <c r="BR327" i="5"/>
  <c r="BR328" i="5"/>
  <c r="BR329" i="5"/>
  <c r="BR330" i="5"/>
  <c r="BR331" i="5"/>
  <c r="BR332" i="5"/>
  <c r="BR333" i="5"/>
  <c r="BR334" i="5"/>
  <c r="BR335" i="5"/>
  <c r="BR336" i="5"/>
  <c r="BR337" i="5"/>
  <c r="BR338" i="5"/>
  <c r="BR339" i="5"/>
  <c r="BR340" i="5"/>
  <c r="BR341" i="5"/>
  <c r="BR342" i="5"/>
  <c r="BR343" i="5"/>
  <c r="BR344" i="5"/>
  <c r="BR345" i="5"/>
  <c r="BR346" i="5"/>
  <c r="BR347" i="5"/>
  <c r="BR348" i="5"/>
  <c r="BR349" i="5"/>
  <c r="BR350" i="5"/>
  <c r="BR351" i="5"/>
  <c r="BR352" i="5"/>
  <c r="BR353" i="5"/>
  <c r="BR380" i="5"/>
  <c r="BR381" i="5"/>
  <c r="BR382" i="5"/>
  <c r="BR383" i="5"/>
  <c r="BR354" i="5"/>
  <c r="BR355" i="5"/>
  <c r="BR356" i="5"/>
  <c r="BR361" i="5"/>
  <c r="BR362" i="5"/>
  <c r="BR366" i="5"/>
  <c r="BR367" i="5"/>
  <c r="BR368" i="5"/>
  <c r="BR369" i="5"/>
  <c r="BR370" i="5"/>
  <c r="BR371" i="5"/>
  <c r="BR395" i="5"/>
  <c r="BR372" i="5"/>
  <c r="BR373" i="5"/>
  <c r="BR396" i="5"/>
  <c r="BR374" i="5"/>
  <c r="BR375" i="5"/>
  <c r="BR376" i="5"/>
  <c r="BR377" i="5"/>
  <c r="BR397" i="5"/>
  <c r="BR398" i="5"/>
  <c r="BR399" i="5"/>
  <c r="BR400" i="5"/>
  <c r="BR384" i="5"/>
  <c r="BR401" i="5"/>
  <c r="BR402" i="5"/>
  <c r="BR403" i="5"/>
  <c r="BR385" i="5"/>
  <c r="BR386" i="5"/>
  <c r="BR387" i="5"/>
  <c r="BR388" i="5"/>
  <c r="BR404" i="5"/>
  <c r="BR389" i="5"/>
  <c r="BR390" i="5"/>
  <c r="BR405" i="5"/>
  <c r="BR391" i="5"/>
  <c r="BR406" i="5"/>
  <c r="BR407" i="5"/>
  <c r="BR408" i="5"/>
  <c r="BR392" i="5"/>
  <c r="BR409" i="5"/>
  <c r="BR393" i="5"/>
  <c r="BR410" i="5"/>
  <c r="BR363" i="5"/>
  <c r="BR364" i="5"/>
  <c r="BR411" i="5"/>
  <c r="BR412" i="5"/>
  <c r="BR413" i="5"/>
  <c r="BR365" i="5"/>
  <c r="BR414" i="5"/>
  <c r="BR415" i="5"/>
  <c r="BR416" i="5"/>
  <c r="BR417" i="5"/>
  <c r="BR418" i="5"/>
  <c r="BR419" i="5"/>
  <c r="BR420" i="5"/>
  <c r="BR421" i="5"/>
  <c r="BR422" i="5"/>
  <c r="BR423" i="5"/>
  <c r="BR424" i="5"/>
  <c r="BR425" i="5"/>
  <c r="BR426" i="5"/>
  <c r="BR427" i="5"/>
  <c r="BR428" i="5"/>
  <c r="BR429" i="5"/>
  <c r="BR430" i="5"/>
  <c r="BR431" i="5"/>
  <c r="BR432" i="5"/>
  <c r="BR433" i="5"/>
  <c r="BR434" i="5"/>
  <c r="BR435" i="5"/>
  <c r="BR436" i="5"/>
  <c r="BR437" i="5"/>
  <c r="BR438" i="5"/>
  <c r="BR439" i="5"/>
  <c r="BR453" i="5"/>
  <c r="BR440" i="5"/>
  <c r="BR441" i="5"/>
  <c r="BR442" i="5"/>
  <c r="BR443" i="5"/>
  <c r="BR454" i="5"/>
  <c r="BR444" i="5"/>
  <c r="BR445" i="5"/>
  <c r="BR446" i="5"/>
  <c r="BR447" i="5"/>
  <c r="BR455" i="5"/>
  <c r="BR456" i="5"/>
  <c r="BR457" i="5"/>
  <c r="BR448" i="5"/>
  <c r="BR490" i="5"/>
  <c r="BR458" i="5"/>
  <c r="BR449" i="5"/>
  <c r="BR450" i="5"/>
  <c r="BR459" i="5"/>
  <c r="BR460" i="5"/>
  <c r="BR461" i="5"/>
  <c r="BR462" i="5"/>
  <c r="BR463" i="5"/>
  <c r="BR464" i="5"/>
  <c r="BR465" i="5"/>
  <c r="BR491" i="5"/>
  <c r="BR466" i="5"/>
  <c r="BR467" i="5"/>
  <c r="BR468" i="5"/>
  <c r="BR469" i="5"/>
  <c r="BR470" i="5"/>
  <c r="BR471" i="5"/>
  <c r="BR472" i="5"/>
  <c r="BR473" i="5"/>
  <c r="BR474" i="5"/>
  <c r="BR475" i="5"/>
  <c r="BR476" i="5"/>
  <c r="BR477" i="5"/>
  <c r="BR478" i="5"/>
  <c r="BR479" i="5"/>
  <c r="BR451" i="5"/>
  <c r="BR480" i="5"/>
  <c r="BR481" i="5"/>
  <c r="BR482" i="5"/>
  <c r="BR483" i="5"/>
  <c r="BR484" i="5"/>
  <c r="BR485" i="5"/>
  <c r="BR486" i="5"/>
  <c r="BR487" i="5"/>
  <c r="BR488" i="5"/>
  <c r="BR492" i="5"/>
  <c r="BR493" i="5"/>
  <c r="BR494" i="5"/>
  <c r="BR533" i="5"/>
  <c r="BR489" i="5"/>
  <c r="BR534" i="5"/>
  <c r="BR495" i="5"/>
  <c r="BR496" i="5"/>
  <c r="BR497" i="5"/>
  <c r="BR498" i="5"/>
  <c r="BR535" i="5"/>
  <c r="BR536" i="5"/>
  <c r="BR537" i="5"/>
  <c r="BR538" i="5"/>
  <c r="BR539" i="5"/>
  <c r="BR540" i="5"/>
  <c r="BR541" i="5"/>
  <c r="BR542" i="5"/>
  <c r="BR543" i="5"/>
  <c r="BR544" i="5"/>
  <c r="BR545" i="5"/>
  <c r="BR546" i="5"/>
  <c r="BR547" i="5"/>
  <c r="BR548" i="5"/>
  <c r="BR549" i="5"/>
  <c r="BR550" i="5"/>
  <c r="BR551" i="5"/>
  <c r="BR552" i="5"/>
  <c r="BR553" i="5"/>
  <c r="BR554" i="5"/>
  <c r="BR557" i="5"/>
  <c r="BR556" i="5"/>
  <c r="BR555" i="5"/>
  <c r="BN17" i="5"/>
  <c r="BN30" i="5"/>
  <c r="BN28" i="5"/>
  <c r="BN499" i="5"/>
  <c r="BN29" i="5"/>
  <c r="BN31" i="5"/>
  <c r="BN210" i="5"/>
  <c r="BN500" i="5"/>
  <c r="BN9" i="5"/>
  <c r="BN501" i="5"/>
  <c r="BN288" i="5"/>
  <c r="BN8" i="5"/>
  <c r="BN24" i="5"/>
  <c r="BN502" i="5"/>
  <c r="BN37" i="5"/>
  <c r="BN503" i="5"/>
  <c r="BN504" i="5"/>
  <c r="BN48" i="5"/>
  <c r="BN505" i="5"/>
  <c r="BN506" i="5"/>
  <c r="BN15" i="5"/>
  <c r="BN36" i="5"/>
  <c r="BN507" i="5"/>
  <c r="BN508" i="5"/>
  <c r="BN10" i="5"/>
  <c r="BN509" i="5"/>
  <c r="BN20" i="5"/>
  <c r="BN44" i="5"/>
  <c r="BN34" i="5"/>
  <c r="BN33" i="5"/>
  <c r="BN510" i="5"/>
  <c r="BN511" i="5"/>
  <c r="BN11" i="5"/>
  <c r="BN41" i="5"/>
  <c r="BN512" i="5"/>
  <c r="BN43" i="5"/>
  <c r="BN98" i="5"/>
  <c r="BN16" i="5"/>
  <c r="BN35" i="5"/>
  <c r="BN513" i="5"/>
  <c r="BN514" i="5"/>
  <c r="BN12" i="5"/>
  <c r="BN25" i="5"/>
  <c r="BN21" i="5"/>
  <c r="BN49" i="5"/>
  <c r="BN22" i="5"/>
  <c r="BN23" i="5"/>
  <c r="BN289" i="5"/>
  <c r="BN266" i="5"/>
  <c r="BN182" i="5"/>
  <c r="BN515" i="5"/>
  <c r="BN128" i="5"/>
  <c r="BN19" i="5"/>
  <c r="BN108" i="5"/>
  <c r="BN126" i="5"/>
  <c r="BN290" i="5"/>
  <c r="BN55" i="5"/>
  <c r="BN18" i="5"/>
  <c r="BN159" i="5"/>
  <c r="BN516" i="5"/>
  <c r="BN517" i="5"/>
  <c r="BN518" i="5"/>
  <c r="BN56" i="5"/>
  <c r="BN519" i="5"/>
  <c r="BN520" i="5"/>
  <c r="BN13" i="5"/>
  <c r="BN521" i="5"/>
  <c r="BN32" i="5"/>
  <c r="BN522" i="5"/>
  <c r="BN26" i="5"/>
  <c r="BN523" i="5"/>
  <c r="BN27" i="5"/>
  <c r="BN14" i="5"/>
  <c r="BN99" i="5"/>
  <c r="BN63" i="5"/>
  <c r="BN52" i="5"/>
  <c r="BN65" i="5"/>
  <c r="BN69" i="5"/>
  <c r="BN201" i="5"/>
  <c r="BN53" i="5"/>
  <c r="BN59" i="5"/>
  <c r="BN50" i="5"/>
  <c r="BN291" i="5"/>
  <c r="BN104" i="5"/>
  <c r="BN58" i="5"/>
  <c r="BN87" i="5"/>
  <c r="BN73" i="5"/>
  <c r="BN40" i="5"/>
  <c r="BN85" i="5"/>
  <c r="BN76" i="5"/>
  <c r="BN89" i="5"/>
  <c r="BN75" i="5"/>
  <c r="BN71" i="5"/>
  <c r="BN64" i="5"/>
  <c r="BN47" i="5"/>
  <c r="BN45" i="5"/>
  <c r="BN39" i="5"/>
  <c r="BN68" i="5"/>
  <c r="BN77" i="5"/>
  <c r="BN292" i="5"/>
  <c r="BN90" i="5"/>
  <c r="BN46" i="5"/>
  <c r="BN61" i="5"/>
  <c r="BN51" i="5"/>
  <c r="BN70" i="5"/>
  <c r="BN38" i="5"/>
  <c r="BN60" i="5"/>
  <c r="BN140" i="5"/>
  <c r="BN265" i="5"/>
  <c r="BN66" i="5"/>
  <c r="BN67" i="5"/>
  <c r="BN286" i="5"/>
  <c r="BN125" i="5"/>
  <c r="BN102" i="5"/>
  <c r="BN117" i="5"/>
  <c r="BN216" i="5"/>
  <c r="BN88" i="5"/>
  <c r="BN285" i="5"/>
  <c r="BN223" i="5"/>
  <c r="BN96" i="5"/>
  <c r="BN54" i="5"/>
  <c r="BN118" i="5"/>
  <c r="BN62" i="5"/>
  <c r="BN42" i="5"/>
  <c r="BN120" i="5"/>
  <c r="BN79" i="5"/>
  <c r="BN80" i="5"/>
  <c r="BN81" i="5"/>
  <c r="BN97" i="5"/>
  <c r="BN95" i="5"/>
  <c r="BN114" i="5"/>
  <c r="BN110" i="5"/>
  <c r="BN57" i="5"/>
  <c r="BN119" i="5"/>
  <c r="BN111" i="5"/>
  <c r="BN293" i="5"/>
  <c r="BN294" i="5"/>
  <c r="BN84" i="5"/>
  <c r="BN295" i="5"/>
  <c r="BN94" i="5"/>
  <c r="BN105" i="5"/>
  <c r="BN170" i="5"/>
  <c r="BN113" i="5"/>
  <c r="BN112" i="5"/>
  <c r="BN287" i="5"/>
  <c r="BN296" i="5"/>
  <c r="BN83" i="5"/>
  <c r="BN92" i="5"/>
  <c r="BN100" i="5"/>
  <c r="BN106" i="5"/>
  <c r="BN116" i="5"/>
  <c r="BN74" i="5"/>
  <c r="BN524" i="5"/>
  <c r="BN78" i="5"/>
  <c r="BN138" i="5"/>
  <c r="BN192" i="5"/>
  <c r="BN145" i="5"/>
  <c r="BN109" i="5"/>
  <c r="BN148" i="5"/>
  <c r="BN86" i="5"/>
  <c r="BN218" i="5"/>
  <c r="BN190" i="5"/>
  <c r="BN107" i="5"/>
  <c r="BN191" i="5"/>
  <c r="BN101" i="5"/>
  <c r="BN134" i="5"/>
  <c r="BN115" i="5"/>
  <c r="BN93" i="5"/>
  <c r="BN82" i="5"/>
  <c r="BN131" i="5"/>
  <c r="BN137" i="5"/>
  <c r="BN91" i="5"/>
  <c r="BN124" i="5"/>
  <c r="BN103" i="5"/>
  <c r="BN154" i="5"/>
  <c r="BN146" i="5"/>
  <c r="BN169" i="5"/>
  <c r="BN122" i="5"/>
  <c r="BN143" i="5"/>
  <c r="BN139" i="5"/>
  <c r="BN196" i="5"/>
  <c r="BN135" i="5"/>
  <c r="BN239" i="5"/>
  <c r="BN149" i="5"/>
  <c r="BN254" i="5"/>
  <c r="BN207" i="5"/>
  <c r="BN150" i="5"/>
  <c r="BN155" i="5"/>
  <c r="BN130" i="5"/>
  <c r="BN127" i="5"/>
  <c r="BN129" i="5"/>
  <c r="BN121" i="5"/>
  <c r="BN158" i="5"/>
  <c r="BN142" i="5"/>
  <c r="BN157" i="5"/>
  <c r="BN144" i="5"/>
  <c r="BN133" i="5"/>
  <c r="BN151" i="5"/>
  <c r="BN184" i="5"/>
  <c r="BN297" i="5"/>
  <c r="BN123" i="5"/>
  <c r="BN141" i="5"/>
  <c r="BN132" i="5"/>
  <c r="BN298" i="5"/>
  <c r="BN175" i="5"/>
  <c r="BN203" i="5"/>
  <c r="BN147" i="5"/>
  <c r="BN153" i="5"/>
  <c r="BN156" i="5"/>
  <c r="BN136" i="5"/>
  <c r="BN204" i="5"/>
  <c r="BN194" i="5"/>
  <c r="BN299" i="5"/>
  <c r="BN212" i="5"/>
  <c r="BN525" i="5"/>
  <c r="BN300" i="5"/>
  <c r="BN200" i="5"/>
  <c r="BN152" i="5"/>
  <c r="BN221" i="5"/>
  <c r="BN188" i="5"/>
  <c r="BN209" i="5"/>
  <c r="BN177" i="5"/>
  <c r="BN526" i="5"/>
  <c r="BN527" i="5"/>
  <c r="BN528" i="5"/>
  <c r="BN529" i="5"/>
  <c r="BN530" i="5"/>
  <c r="BN531" i="5"/>
  <c r="BN532" i="5"/>
  <c r="BN214" i="5"/>
  <c r="BN172" i="5"/>
  <c r="BN301" i="5"/>
  <c r="BN179" i="5"/>
  <c r="BN195" i="5"/>
  <c r="BN164" i="5"/>
  <c r="BN178" i="5"/>
  <c r="BN162" i="5"/>
  <c r="BN161" i="5"/>
  <c r="BN213" i="5"/>
  <c r="BN232" i="5"/>
  <c r="BN166" i="5"/>
  <c r="BN208" i="5"/>
  <c r="BN185" i="5"/>
  <c r="BN199" i="5"/>
  <c r="BN189" i="5"/>
  <c r="BN230" i="5"/>
  <c r="BN202" i="5"/>
  <c r="BN302" i="5"/>
  <c r="BN187" i="5"/>
  <c r="BN278" i="5"/>
  <c r="BN160" i="5"/>
  <c r="BN240" i="5"/>
  <c r="BN205" i="5"/>
  <c r="BN183" i="5"/>
  <c r="BN226" i="5"/>
  <c r="BN181" i="5"/>
  <c r="BN167" i="5"/>
  <c r="BN211" i="5"/>
  <c r="BN165" i="5"/>
  <c r="BN176" i="5"/>
  <c r="BN225" i="5"/>
  <c r="BN255" i="5"/>
  <c r="BN303" i="5"/>
  <c r="BN171" i="5"/>
  <c r="BN280" i="5"/>
  <c r="BN227" i="5"/>
  <c r="BN198" i="5"/>
  <c r="BN163" i="5"/>
  <c r="BN186" i="5"/>
  <c r="BN180" i="5"/>
  <c r="BN174" i="5"/>
  <c r="BN173" i="5"/>
  <c r="BN193" i="5"/>
  <c r="BN206" i="5"/>
  <c r="BN197" i="5"/>
  <c r="BN168" i="5"/>
  <c r="BN219" i="5"/>
  <c r="BN234" i="5"/>
  <c r="BN238" i="5"/>
  <c r="BN215" i="5"/>
  <c r="BN220" i="5"/>
  <c r="BN224" i="5"/>
  <c r="BN378" i="5"/>
  <c r="BN237" i="5"/>
  <c r="BN241" i="5"/>
  <c r="BN242" i="5"/>
  <c r="BN222" i="5"/>
  <c r="BN304" i="5"/>
  <c r="BN72" i="5"/>
  <c r="BN228" i="5"/>
  <c r="BN229" i="5"/>
  <c r="BN231" i="5"/>
  <c r="BN243" i="5"/>
  <c r="BN235" i="5"/>
  <c r="BN233" i="5"/>
  <c r="BN282" i="5"/>
  <c r="BN217" i="5"/>
  <c r="BN305" i="5"/>
  <c r="BN247" i="5"/>
  <c r="BN306" i="5"/>
  <c r="BN281" i="5"/>
  <c r="BN236" i="5"/>
  <c r="BN257" i="5"/>
  <c r="BN258" i="5"/>
  <c r="BN250" i="5"/>
  <c r="BN268" i="5"/>
  <c r="BN274" i="5"/>
  <c r="BN277" i="5"/>
  <c r="BN249" i="5"/>
  <c r="BN394" i="5"/>
  <c r="BN252" i="5"/>
  <c r="BN307" i="5"/>
  <c r="BN267" i="5"/>
  <c r="BN271" i="5"/>
  <c r="BN251" i="5"/>
  <c r="BN256" i="5"/>
  <c r="BN260" i="5"/>
  <c r="BN264" i="5"/>
  <c r="BN273" i="5"/>
  <c r="BN284" i="5"/>
  <c r="BN259" i="5"/>
  <c r="BN262" i="5"/>
  <c r="BN263" i="5"/>
  <c r="BN275" i="5"/>
  <c r="BN245" i="5"/>
  <c r="BN357" i="5"/>
  <c r="BN248" i="5"/>
  <c r="BN308" i="5"/>
  <c r="BN269" i="5"/>
  <c r="BN309" i="5"/>
  <c r="BN244" i="5"/>
  <c r="BN379" i="5"/>
  <c r="BN261" i="5"/>
  <c r="BN310" i="5"/>
  <c r="BN253" i="5"/>
  <c r="BN311" i="5"/>
  <c r="BN312" i="5"/>
  <c r="BN452" i="5"/>
  <c r="BN276" i="5"/>
  <c r="BN246" i="5"/>
  <c r="BN272" i="5"/>
  <c r="BN270" i="5"/>
  <c r="BN313" i="5"/>
  <c r="BN314" i="5"/>
  <c r="BN315" i="5"/>
  <c r="BN358" i="5"/>
  <c r="BN279" i="5"/>
  <c r="BN283" i="5"/>
  <c r="BN316" i="5"/>
  <c r="BN359" i="5"/>
  <c r="BN317" i="5"/>
  <c r="BN318" i="5"/>
  <c r="BN360" i="5"/>
  <c r="BN319" i="5"/>
  <c r="BN320" i="5"/>
  <c r="BN321" i="5"/>
  <c r="BN322" i="5"/>
  <c r="BN323" i="5"/>
  <c r="BN324" i="5"/>
  <c r="BN325" i="5"/>
  <c r="BN326" i="5"/>
  <c r="BN327" i="5"/>
  <c r="BN328" i="5"/>
  <c r="BN329" i="5"/>
  <c r="BN330" i="5"/>
  <c r="BN331" i="5"/>
  <c r="BN332" i="5"/>
  <c r="BN333" i="5"/>
  <c r="BN334" i="5"/>
  <c r="BN335" i="5"/>
  <c r="BN336" i="5"/>
  <c r="BN337" i="5"/>
  <c r="BN338" i="5"/>
  <c r="BN339" i="5"/>
  <c r="BN340" i="5"/>
  <c r="BN341" i="5"/>
  <c r="BN342" i="5"/>
  <c r="BN343" i="5"/>
  <c r="BN344" i="5"/>
  <c r="BN345" i="5"/>
  <c r="BN346" i="5"/>
  <c r="BN347" i="5"/>
  <c r="BN348" i="5"/>
  <c r="BN349" i="5"/>
  <c r="BN350" i="5"/>
  <c r="BN351" i="5"/>
  <c r="BN352" i="5"/>
  <c r="BN353" i="5"/>
  <c r="BN380" i="5"/>
  <c r="BN381" i="5"/>
  <c r="BN382" i="5"/>
  <c r="BN383" i="5"/>
  <c r="BN354" i="5"/>
  <c r="BN355" i="5"/>
  <c r="BN356" i="5"/>
  <c r="BN361" i="5"/>
  <c r="BN362" i="5"/>
  <c r="BN366" i="5"/>
  <c r="BN367" i="5"/>
  <c r="BN368" i="5"/>
  <c r="BN369" i="5"/>
  <c r="BN370" i="5"/>
  <c r="BN371" i="5"/>
  <c r="BN395" i="5"/>
  <c r="BN372" i="5"/>
  <c r="BN373" i="5"/>
  <c r="BN396" i="5"/>
  <c r="BN374" i="5"/>
  <c r="BN375" i="5"/>
  <c r="BN376" i="5"/>
  <c r="BN377" i="5"/>
  <c r="BN397" i="5"/>
  <c r="BN398" i="5"/>
  <c r="BN399" i="5"/>
  <c r="BN400" i="5"/>
  <c r="BN384" i="5"/>
  <c r="BN401" i="5"/>
  <c r="BN402" i="5"/>
  <c r="BN403" i="5"/>
  <c r="BN385" i="5"/>
  <c r="BN386" i="5"/>
  <c r="BN387" i="5"/>
  <c r="BN388" i="5"/>
  <c r="BN404" i="5"/>
  <c r="BN389" i="5"/>
  <c r="BN390" i="5"/>
  <c r="BN405" i="5"/>
  <c r="BN391" i="5"/>
  <c r="BN406" i="5"/>
  <c r="BN407" i="5"/>
  <c r="BN408" i="5"/>
  <c r="BN392" i="5"/>
  <c r="BN409" i="5"/>
  <c r="BN393" i="5"/>
  <c r="BN410" i="5"/>
  <c r="BN363" i="5"/>
  <c r="BN364" i="5"/>
  <c r="BN411" i="5"/>
  <c r="BN412" i="5"/>
  <c r="BN413" i="5"/>
  <c r="BN365" i="5"/>
  <c r="BN414" i="5"/>
  <c r="BN415" i="5"/>
  <c r="BN416" i="5"/>
  <c r="BN417" i="5"/>
  <c r="BN418" i="5"/>
  <c r="BN419" i="5"/>
  <c r="BN420" i="5"/>
  <c r="BN421" i="5"/>
  <c r="BN422" i="5"/>
  <c r="BN423" i="5"/>
  <c r="BN424" i="5"/>
  <c r="BN425" i="5"/>
  <c r="BN426" i="5"/>
  <c r="BN427" i="5"/>
  <c r="BN428" i="5"/>
  <c r="BN429" i="5"/>
  <c r="BN430" i="5"/>
  <c r="BN431" i="5"/>
  <c r="BN432" i="5"/>
  <c r="BN433" i="5"/>
  <c r="BN434" i="5"/>
  <c r="BN435" i="5"/>
  <c r="BN436" i="5"/>
  <c r="BN437" i="5"/>
  <c r="BN438" i="5"/>
  <c r="BN439" i="5"/>
  <c r="BN453" i="5"/>
  <c r="BN440" i="5"/>
  <c r="BN441" i="5"/>
  <c r="BN442" i="5"/>
  <c r="BN443" i="5"/>
  <c r="BN454" i="5"/>
  <c r="BN444" i="5"/>
  <c r="BN445" i="5"/>
  <c r="BN446" i="5"/>
  <c r="BN447" i="5"/>
  <c r="BN455" i="5"/>
  <c r="BN456" i="5"/>
  <c r="BN457" i="5"/>
  <c r="BN448" i="5"/>
  <c r="BN490" i="5"/>
  <c r="BN458" i="5"/>
  <c r="BN449" i="5"/>
  <c r="BN450" i="5"/>
  <c r="BN459" i="5"/>
  <c r="BN460" i="5"/>
  <c r="BN461" i="5"/>
  <c r="BN462" i="5"/>
  <c r="BN463" i="5"/>
  <c r="BN464" i="5"/>
  <c r="BN465" i="5"/>
  <c r="BN491" i="5"/>
  <c r="BN466" i="5"/>
  <c r="BN467" i="5"/>
  <c r="BN468" i="5"/>
  <c r="BN469" i="5"/>
  <c r="BN470" i="5"/>
  <c r="BN471" i="5"/>
  <c r="BN472" i="5"/>
  <c r="BN473" i="5"/>
  <c r="BN474" i="5"/>
  <c r="BN475" i="5"/>
  <c r="BN476" i="5"/>
  <c r="BN477" i="5"/>
  <c r="BN478" i="5"/>
  <c r="BN479" i="5"/>
  <c r="BN451" i="5"/>
  <c r="BN480" i="5"/>
  <c r="BN481" i="5"/>
  <c r="BN482" i="5"/>
  <c r="BN483" i="5"/>
  <c r="BN484" i="5"/>
  <c r="BN485" i="5"/>
  <c r="BN486" i="5"/>
  <c r="BN487" i="5"/>
  <c r="BN488" i="5"/>
  <c r="BN492" i="5"/>
  <c r="BN493" i="5"/>
  <c r="BN494" i="5"/>
  <c r="BN533" i="5"/>
  <c r="BN489" i="5"/>
  <c r="BN534" i="5"/>
  <c r="BN495" i="5"/>
  <c r="BN496" i="5"/>
  <c r="BN497" i="5"/>
  <c r="BN498" i="5"/>
  <c r="BN535" i="5"/>
  <c r="BN536" i="5"/>
  <c r="BN537" i="5"/>
  <c r="BN538" i="5"/>
  <c r="BN539" i="5"/>
  <c r="BN540" i="5"/>
  <c r="BN541" i="5"/>
  <c r="BN542" i="5"/>
  <c r="BN543" i="5"/>
  <c r="BN544" i="5"/>
  <c r="BN545" i="5"/>
  <c r="BN546" i="5"/>
  <c r="BN547" i="5"/>
  <c r="BN548" i="5"/>
  <c r="BN549" i="5"/>
  <c r="BN550" i="5"/>
  <c r="BN551" i="5"/>
  <c r="BN552" i="5"/>
  <c r="BN553" i="5"/>
  <c r="BN554" i="5"/>
  <c r="BN557" i="5"/>
  <c r="BN556" i="5"/>
  <c r="BN555" i="5"/>
  <c r="BJ17" i="5"/>
  <c r="BJ30" i="5"/>
  <c r="BJ28" i="5"/>
  <c r="BJ499" i="5"/>
  <c r="BJ29" i="5"/>
  <c r="BJ31" i="5"/>
  <c r="BJ210" i="5"/>
  <c r="BJ500" i="5"/>
  <c r="BJ9" i="5"/>
  <c r="BJ501" i="5"/>
  <c r="BJ288" i="5"/>
  <c r="BJ8" i="5"/>
  <c r="BJ24" i="5"/>
  <c r="BJ502" i="5"/>
  <c r="BJ37" i="5"/>
  <c r="BJ503" i="5"/>
  <c r="BJ504" i="5"/>
  <c r="BJ48" i="5"/>
  <c r="BJ505" i="5"/>
  <c r="BJ506" i="5"/>
  <c r="BJ15" i="5"/>
  <c r="BJ36" i="5"/>
  <c r="BJ507" i="5"/>
  <c r="BJ508" i="5"/>
  <c r="BJ10" i="5"/>
  <c r="BJ509" i="5"/>
  <c r="BJ20" i="5"/>
  <c r="BJ44" i="5"/>
  <c r="BJ34" i="5"/>
  <c r="BJ33" i="5"/>
  <c r="BJ510" i="5"/>
  <c r="BJ511" i="5"/>
  <c r="BJ11" i="5"/>
  <c r="BJ41" i="5"/>
  <c r="BJ512" i="5"/>
  <c r="BJ43" i="5"/>
  <c r="BJ98" i="5"/>
  <c r="BJ16" i="5"/>
  <c r="BJ35" i="5"/>
  <c r="BJ513" i="5"/>
  <c r="BJ514" i="5"/>
  <c r="BJ12" i="5"/>
  <c r="BJ25" i="5"/>
  <c r="BJ21" i="5"/>
  <c r="BJ49" i="5"/>
  <c r="BJ22" i="5"/>
  <c r="BJ23" i="5"/>
  <c r="BJ289" i="5"/>
  <c r="BJ266" i="5"/>
  <c r="BJ182" i="5"/>
  <c r="BJ515" i="5"/>
  <c r="BJ128" i="5"/>
  <c r="BJ19" i="5"/>
  <c r="BJ108" i="5"/>
  <c r="BJ126" i="5"/>
  <c r="BJ290" i="5"/>
  <c r="BJ55" i="5"/>
  <c r="BJ18" i="5"/>
  <c r="BJ159" i="5"/>
  <c r="BJ516" i="5"/>
  <c r="BJ517" i="5"/>
  <c r="BJ518" i="5"/>
  <c r="BJ56" i="5"/>
  <c r="BJ519" i="5"/>
  <c r="BJ520" i="5"/>
  <c r="BJ13" i="5"/>
  <c r="BJ521" i="5"/>
  <c r="BJ32" i="5"/>
  <c r="BJ522" i="5"/>
  <c r="BJ26" i="5"/>
  <c r="BJ523" i="5"/>
  <c r="BJ27" i="5"/>
  <c r="BJ14" i="5"/>
  <c r="BJ99" i="5"/>
  <c r="BJ63" i="5"/>
  <c r="BJ52" i="5"/>
  <c r="BJ65" i="5"/>
  <c r="BJ69" i="5"/>
  <c r="BJ201" i="5"/>
  <c r="BJ53" i="5"/>
  <c r="BJ59" i="5"/>
  <c r="BJ50" i="5"/>
  <c r="BJ291" i="5"/>
  <c r="BJ104" i="5"/>
  <c r="BJ58" i="5"/>
  <c r="BJ87" i="5"/>
  <c r="BJ73" i="5"/>
  <c r="BJ40" i="5"/>
  <c r="BJ85" i="5"/>
  <c r="BJ76" i="5"/>
  <c r="BJ89" i="5"/>
  <c r="BJ75" i="5"/>
  <c r="BJ71" i="5"/>
  <c r="BJ64" i="5"/>
  <c r="BJ47" i="5"/>
  <c r="BJ45" i="5"/>
  <c r="BJ39" i="5"/>
  <c r="BJ68" i="5"/>
  <c r="BJ77" i="5"/>
  <c r="BJ292" i="5"/>
  <c r="BJ90" i="5"/>
  <c r="BJ46" i="5"/>
  <c r="BJ61" i="5"/>
  <c r="BJ51" i="5"/>
  <c r="BJ70" i="5"/>
  <c r="BJ38" i="5"/>
  <c r="BJ60" i="5"/>
  <c r="BJ140" i="5"/>
  <c r="BJ265" i="5"/>
  <c r="BJ66" i="5"/>
  <c r="BJ67" i="5"/>
  <c r="BJ286" i="5"/>
  <c r="BJ125" i="5"/>
  <c r="BJ102" i="5"/>
  <c r="BJ117" i="5"/>
  <c r="BJ216" i="5"/>
  <c r="BJ88" i="5"/>
  <c r="BJ285" i="5"/>
  <c r="BJ223" i="5"/>
  <c r="BJ96" i="5"/>
  <c r="BJ54" i="5"/>
  <c r="BJ118" i="5"/>
  <c r="BJ62" i="5"/>
  <c r="BJ42" i="5"/>
  <c r="BJ120" i="5"/>
  <c r="BJ79" i="5"/>
  <c r="BJ80" i="5"/>
  <c r="BJ81" i="5"/>
  <c r="BJ97" i="5"/>
  <c r="BJ95" i="5"/>
  <c r="BJ114" i="5"/>
  <c r="BJ110" i="5"/>
  <c r="BJ57" i="5"/>
  <c r="BJ119" i="5"/>
  <c r="BJ111" i="5"/>
  <c r="BJ293" i="5"/>
  <c r="BJ294" i="5"/>
  <c r="BJ84" i="5"/>
  <c r="BJ295" i="5"/>
  <c r="BJ94" i="5"/>
  <c r="BJ105" i="5"/>
  <c r="BJ170" i="5"/>
  <c r="BJ113" i="5"/>
  <c r="BJ112" i="5"/>
  <c r="BJ287" i="5"/>
  <c r="BJ296" i="5"/>
  <c r="BJ83" i="5"/>
  <c r="BJ92" i="5"/>
  <c r="BJ100" i="5"/>
  <c r="BJ106" i="5"/>
  <c r="BJ116" i="5"/>
  <c r="BJ74" i="5"/>
  <c r="BJ524" i="5"/>
  <c r="BJ78" i="5"/>
  <c r="BJ138" i="5"/>
  <c r="BJ192" i="5"/>
  <c r="BJ145" i="5"/>
  <c r="BJ109" i="5"/>
  <c r="BJ148" i="5"/>
  <c r="BJ86" i="5"/>
  <c r="BJ218" i="5"/>
  <c r="BJ190" i="5"/>
  <c r="BJ107" i="5"/>
  <c r="BJ191" i="5"/>
  <c r="BJ101" i="5"/>
  <c r="BJ134" i="5"/>
  <c r="BJ115" i="5"/>
  <c r="BJ93" i="5"/>
  <c r="BJ82" i="5"/>
  <c r="BJ131" i="5"/>
  <c r="BJ137" i="5"/>
  <c r="BJ91" i="5"/>
  <c r="BJ124" i="5"/>
  <c r="BJ103" i="5"/>
  <c r="BJ154" i="5"/>
  <c r="BJ146" i="5"/>
  <c r="BJ169" i="5"/>
  <c r="BJ122" i="5"/>
  <c r="BJ143" i="5"/>
  <c r="BJ139" i="5"/>
  <c r="BJ196" i="5"/>
  <c r="BJ135" i="5"/>
  <c r="BJ239" i="5"/>
  <c r="BJ149" i="5"/>
  <c r="BJ254" i="5"/>
  <c r="BJ207" i="5"/>
  <c r="BJ150" i="5"/>
  <c r="BJ155" i="5"/>
  <c r="BJ130" i="5"/>
  <c r="BJ127" i="5"/>
  <c r="BJ129" i="5"/>
  <c r="BJ121" i="5"/>
  <c r="BJ158" i="5"/>
  <c r="BJ142" i="5"/>
  <c r="BJ157" i="5"/>
  <c r="BJ144" i="5"/>
  <c r="BJ133" i="5"/>
  <c r="BJ151" i="5"/>
  <c r="BJ184" i="5"/>
  <c r="BJ297" i="5"/>
  <c r="BJ123" i="5"/>
  <c r="BJ141" i="5"/>
  <c r="BJ132" i="5"/>
  <c r="BJ298" i="5"/>
  <c r="BJ175" i="5"/>
  <c r="BJ203" i="5"/>
  <c r="BJ147" i="5"/>
  <c r="BJ153" i="5"/>
  <c r="BJ156" i="5"/>
  <c r="BJ136" i="5"/>
  <c r="BJ204" i="5"/>
  <c r="BJ194" i="5"/>
  <c r="BJ299" i="5"/>
  <c r="BJ212" i="5"/>
  <c r="BJ525" i="5"/>
  <c r="BJ300" i="5"/>
  <c r="BJ200" i="5"/>
  <c r="BJ152" i="5"/>
  <c r="BJ221" i="5"/>
  <c r="BJ188" i="5"/>
  <c r="BJ209" i="5"/>
  <c r="BJ177" i="5"/>
  <c r="BJ526" i="5"/>
  <c r="BJ527" i="5"/>
  <c r="BJ528" i="5"/>
  <c r="BJ529" i="5"/>
  <c r="BJ530" i="5"/>
  <c r="BJ531" i="5"/>
  <c r="BJ532" i="5"/>
  <c r="BJ214" i="5"/>
  <c r="BJ172" i="5"/>
  <c r="BJ301" i="5"/>
  <c r="BJ179" i="5"/>
  <c r="BJ195" i="5"/>
  <c r="BJ164" i="5"/>
  <c r="BJ178" i="5"/>
  <c r="BJ162" i="5"/>
  <c r="BJ161" i="5"/>
  <c r="BJ213" i="5"/>
  <c r="BJ232" i="5"/>
  <c r="BJ166" i="5"/>
  <c r="BJ208" i="5"/>
  <c r="BJ185" i="5"/>
  <c r="BJ199" i="5"/>
  <c r="BJ189" i="5"/>
  <c r="BJ230" i="5"/>
  <c r="BJ202" i="5"/>
  <c r="BJ302" i="5"/>
  <c r="BJ187" i="5"/>
  <c r="BJ278" i="5"/>
  <c r="BJ160" i="5"/>
  <c r="BJ240" i="5"/>
  <c r="BJ205" i="5"/>
  <c r="BJ183" i="5"/>
  <c r="BJ226" i="5"/>
  <c r="BJ181" i="5"/>
  <c r="BJ167" i="5"/>
  <c r="BJ211" i="5"/>
  <c r="BJ165" i="5"/>
  <c r="BJ176" i="5"/>
  <c r="BJ225" i="5"/>
  <c r="BJ255" i="5"/>
  <c r="BJ303" i="5"/>
  <c r="BJ171" i="5"/>
  <c r="BJ280" i="5"/>
  <c r="BJ227" i="5"/>
  <c r="BJ198" i="5"/>
  <c r="BJ163" i="5"/>
  <c r="BJ186" i="5"/>
  <c r="BJ180" i="5"/>
  <c r="BJ174" i="5"/>
  <c r="BJ173" i="5"/>
  <c r="BJ193" i="5"/>
  <c r="BJ206" i="5"/>
  <c r="BJ197" i="5"/>
  <c r="BJ168" i="5"/>
  <c r="BJ219" i="5"/>
  <c r="BJ234" i="5"/>
  <c r="BJ238" i="5"/>
  <c r="BJ215" i="5"/>
  <c r="BJ220" i="5"/>
  <c r="BJ224" i="5"/>
  <c r="BJ378" i="5"/>
  <c r="BJ237" i="5"/>
  <c r="BJ241" i="5"/>
  <c r="BJ242" i="5"/>
  <c r="BJ222" i="5"/>
  <c r="BJ304" i="5"/>
  <c r="BJ72" i="5"/>
  <c r="BJ228" i="5"/>
  <c r="BJ229" i="5"/>
  <c r="BJ231" i="5"/>
  <c r="BJ243" i="5"/>
  <c r="BJ235" i="5"/>
  <c r="BJ233" i="5"/>
  <c r="BJ282" i="5"/>
  <c r="BJ217" i="5"/>
  <c r="BJ305" i="5"/>
  <c r="BJ247" i="5"/>
  <c r="BJ306" i="5"/>
  <c r="BJ281" i="5"/>
  <c r="BJ236" i="5"/>
  <c r="BJ257" i="5"/>
  <c r="BJ258" i="5"/>
  <c r="BJ250" i="5"/>
  <c r="BJ268" i="5"/>
  <c r="BJ274" i="5"/>
  <c r="BJ277" i="5"/>
  <c r="BJ249" i="5"/>
  <c r="BJ394" i="5"/>
  <c r="BJ252" i="5"/>
  <c r="BJ307" i="5"/>
  <c r="BJ267" i="5"/>
  <c r="BJ271" i="5"/>
  <c r="BJ251" i="5"/>
  <c r="BJ256" i="5"/>
  <c r="BJ260" i="5"/>
  <c r="BJ264" i="5"/>
  <c r="BJ273" i="5"/>
  <c r="BJ284" i="5"/>
  <c r="BJ259" i="5"/>
  <c r="BJ262" i="5"/>
  <c r="BJ263" i="5"/>
  <c r="BJ275" i="5"/>
  <c r="BJ245" i="5"/>
  <c r="BJ357" i="5"/>
  <c r="BJ248" i="5"/>
  <c r="BJ308" i="5"/>
  <c r="BJ269" i="5"/>
  <c r="BJ309" i="5"/>
  <c r="BJ244" i="5"/>
  <c r="BJ379" i="5"/>
  <c r="BJ261" i="5"/>
  <c r="BJ310" i="5"/>
  <c r="BJ253" i="5"/>
  <c r="BJ311" i="5"/>
  <c r="BJ312" i="5"/>
  <c r="BJ452" i="5"/>
  <c r="BJ276" i="5"/>
  <c r="BJ246" i="5"/>
  <c r="BJ272" i="5"/>
  <c r="BJ270" i="5"/>
  <c r="BJ313" i="5"/>
  <c r="BJ314" i="5"/>
  <c r="BJ315" i="5"/>
  <c r="BJ358" i="5"/>
  <c r="BJ279" i="5"/>
  <c r="BJ283" i="5"/>
  <c r="BJ316" i="5"/>
  <c r="BJ359" i="5"/>
  <c r="BJ317" i="5"/>
  <c r="BJ318" i="5"/>
  <c r="BJ360" i="5"/>
  <c r="BJ319" i="5"/>
  <c r="BJ320" i="5"/>
  <c r="BJ321" i="5"/>
  <c r="BJ322" i="5"/>
  <c r="BJ323" i="5"/>
  <c r="BJ324" i="5"/>
  <c r="BJ325" i="5"/>
  <c r="BJ326" i="5"/>
  <c r="BJ327" i="5"/>
  <c r="BJ328" i="5"/>
  <c r="BJ329" i="5"/>
  <c r="BJ330" i="5"/>
  <c r="BJ331" i="5"/>
  <c r="BJ332" i="5"/>
  <c r="BJ333" i="5"/>
  <c r="BJ334" i="5"/>
  <c r="BJ335" i="5"/>
  <c r="BJ336" i="5"/>
  <c r="BJ337" i="5"/>
  <c r="BJ338" i="5"/>
  <c r="BJ339" i="5"/>
  <c r="BJ340" i="5"/>
  <c r="BJ341" i="5"/>
  <c r="BJ342" i="5"/>
  <c r="BJ343" i="5"/>
  <c r="BJ344" i="5"/>
  <c r="BJ345" i="5"/>
  <c r="BJ346" i="5"/>
  <c r="BJ347" i="5"/>
  <c r="BJ348" i="5"/>
  <c r="BJ349" i="5"/>
  <c r="BJ350" i="5"/>
  <c r="BJ351" i="5"/>
  <c r="BJ352" i="5"/>
  <c r="BJ353" i="5"/>
  <c r="BJ380" i="5"/>
  <c r="BJ381" i="5"/>
  <c r="BJ382" i="5"/>
  <c r="BJ383" i="5"/>
  <c r="BJ354" i="5"/>
  <c r="BJ355" i="5"/>
  <c r="BJ356" i="5"/>
  <c r="BJ361" i="5"/>
  <c r="BJ362" i="5"/>
  <c r="BJ366" i="5"/>
  <c r="BJ367" i="5"/>
  <c r="BJ368" i="5"/>
  <c r="BJ369" i="5"/>
  <c r="BJ370" i="5"/>
  <c r="BJ371" i="5"/>
  <c r="BJ395" i="5"/>
  <c r="BJ372" i="5"/>
  <c r="BJ373" i="5"/>
  <c r="BJ396" i="5"/>
  <c r="BJ374" i="5"/>
  <c r="BJ375" i="5"/>
  <c r="BJ376" i="5"/>
  <c r="BJ377" i="5"/>
  <c r="BJ397" i="5"/>
  <c r="BJ398" i="5"/>
  <c r="BJ399" i="5"/>
  <c r="BJ400" i="5"/>
  <c r="BJ384" i="5"/>
  <c r="BJ401" i="5"/>
  <c r="BJ402" i="5"/>
  <c r="BJ403" i="5"/>
  <c r="BJ385" i="5"/>
  <c r="BJ386" i="5"/>
  <c r="BJ387" i="5"/>
  <c r="BJ388" i="5"/>
  <c r="BJ404" i="5"/>
  <c r="BJ389" i="5"/>
  <c r="BJ390" i="5"/>
  <c r="BJ405" i="5"/>
  <c r="BJ391" i="5"/>
  <c r="BJ406" i="5"/>
  <c r="BJ407" i="5"/>
  <c r="BJ408" i="5"/>
  <c r="BJ392" i="5"/>
  <c r="BJ409" i="5"/>
  <c r="BJ393" i="5"/>
  <c r="BJ410" i="5"/>
  <c r="BJ363" i="5"/>
  <c r="BJ364" i="5"/>
  <c r="BJ411" i="5"/>
  <c r="BJ412" i="5"/>
  <c r="BJ413" i="5"/>
  <c r="BJ365" i="5"/>
  <c r="BJ414" i="5"/>
  <c r="BJ415" i="5"/>
  <c r="BJ416" i="5"/>
  <c r="BJ417" i="5"/>
  <c r="BJ418" i="5"/>
  <c r="BJ419" i="5"/>
  <c r="BJ420" i="5"/>
  <c r="BJ421" i="5"/>
  <c r="BJ422" i="5"/>
  <c r="BJ423" i="5"/>
  <c r="BJ424" i="5"/>
  <c r="BJ425" i="5"/>
  <c r="BJ426" i="5"/>
  <c r="BJ427" i="5"/>
  <c r="BJ428" i="5"/>
  <c r="BJ429" i="5"/>
  <c r="BJ430" i="5"/>
  <c r="BJ431" i="5"/>
  <c r="BJ432" i="5"/>
  <c r="BJ433" i="5"/>
  <c r="BJ434" i="5"/>
  <c r="BJ435" i="5"/>
  <c r="BJ436" i="5"/>
  <c r="BJ437" i="5"/>
  <c r="BJ438" i="5"/>
  <c r="BJ439" i="5"/>
  <c r="BJ453" i="5"/>
  <c r="BJ440" i="5"/>
  <c r="BJ441" i="5"/>
  <c r="BJ442" i="5"/>
  <c r="BJ443" i="5"/>
  <c r="BJ454" i="5"/>
  <c r="BJ444" i="5"/>
  <c r="BJ445" i="5"/>
  <c r="BJ446" i="5"/>
  <c r="BJ447" i="5"/>
  <c r="BJ455" i="5"/>
  <c r="BJ456" i="5"/>
  <c r="BJ457" i="5"/>
  <c r="BJ448" i="5"/>
  <c r="BJ490" i="5"/>
  <c r="BJ458" i="5"/>
  <c r="BJ449" i="5"/>
  <c r="BJ450" i="5"/>
  <c r="BJ459" i="5"/>
  <c r="BJ460" i="5"/>
  <c r="BJ461" i="5"/>
  <c r="BJ462" i="5"/>
  <c r="BJ463" i="5"/>
  <c r="BJ464" i="5"/>
  <c r="BJ465" i="5"/>
  <c r="BJ491" i="5"/>
  <c r="BJ466" i="5"/>
  <c r="BJ467" i="5"/>
  <c r="BJ468" i="5"/>
  <c r="BJ469" i="5"/>
  <c r="BJ470" i="5"/>
  <c r="BJ471" i="5"/>
  <c r="BJ472" i="5"/>
  <c r="BJ473" i="5"/>
  <c r="BJ474" i="5"/>
  <c r="BJ475" i="5"/>
  <c r="BJ476" i="5"/>
  <c r="BJ477" i="5"/>
  <c r="BJ478" i="5"/>
  <c r="BJ479" i="5"/>
  <c r="BJ451" i="5"/>
  <c r="BJ480" i="5"/>
  <c r="BJ481" i="5"/>
  <c r="BJ482" i="5"/>
  <c r="BJ483" i="5"/>
  <c r="BJ484" i="5"/>
  <c r="BJ485" i="5"/>
  <c r="BJ486" i="5"/>
  <c r="BJ487" i="5"/>
  <c r="BJ488" i="5"/>
  <c r="BJ492" i="5"/>
  <c r="BJ493" i="5"/>
  <c r="BJ494" i="5"/>
  <c r="BJ533" i="5"/>
  <c r="BJ489" i="5"/>
  <c r="BJ534" i="5"/>
  <c r="BJ495" i="5"/>
  <c r="BJ496" i="5"/>
  <c r="BJ497" i="5"/>
  <c r="BJ498" i="5"/>
  <c r="BJ535" i="5"/>
  <c r="BJ536" i="5"/>
  <c r="BJ537" i="5"/>
  <c r="BJ538" i="5"/>
  <c r="BJ539" i="5"/>
  <c r="BJ540" i="5"/>
  <c r="BJ541" i="5"/>
  <c r="BJ542" i="5"/>
  <c r="BJ543" i="5"/>
  <c r="BJ544" i="5"/>
  <c r="BJ545" i="5"/>
  <c r="BJ546" i="5"/>
  <c r="BJ547" i="5"/>
  <c r="BJ548" i="5"/>
  <c r="BJ549" i="5"/>
  <c r="BJ550" i="5"/>
  <c r="BJ551" i="5"/>
  <c r="BJ552" i="5"/>
  <c r="BJ553" i="5"/>
  <c r="BJ554" i="5"/>
  <c r="BJ557" i="5"/>
  <c r="BJ556" i="5"/>
  <c r="BJ555" i="5"/>
  <c r="BF17" i="5"/>
  <c r="BF30" i="5"/>
  <c r="BF28" i="5"/>
  <c r="BF499" i="5"/>
  <c r="BF29" i="5"/>
  <c r="BF31" i="5"/>
  <c r="BF210" i="5"/>
  <c r="BF500" i="5"/>
  <c r="BF9" i="5"/>
  <c r="BF501" i="5"/>
  <c r="BF288" i="5"/>
  <c r="BF8" i="5"/>
  <c r="BF24" i="5"/>
  <c r="BF502" i="5"/>
  <c r="BF37" i="5"/>
  <c r="BF503" i="5"/>
  <c r="BF504" i="5"/>
  <c r="BF48" i="5"/>
  <c r="BF505" i="5"/>
  <c r="BF506" i="5"/>
  <c r="BF15" i="5"/>
  <c r="BF36" i="5"/>
  <c r="BF507" i="5"/>
  <c r="BF508" i="5"/>
  <c r="BF10" i="5"/>
  <c r="BF509" i="5"/>
  <c r="BF20" i="5"/>
  <c r="BF44" i="5"/>
  <c r="BF34" i="5"/>
  <c r="BF33" i="5"/>
  <c r="BF510" i="5"/>
  <c r="BF511" i="5"/>
  <c r="BF11" i="5"/>
  <c r="BF41" i="5"/>
  <c r="BF512" i="5"/>
  <c r="BF43" i="5"/>
  <c r="BF98" i="5"/>
  <c r="BF16" i="5"/>
  <c r="BF35" i="5"/>
  <c r="BF513" i="5"/>
  <c r="BF514" i="5"/>
  <c r="BF12" i="5"/>
  <c r="BF25" i="5"/>
  <c r="BF21" i="5"/>
  <c r="BF49" i="5"/>
  <c r="BF22" i="5"/>
  <c r="BF23" i="5"/>
  <c r="BF289" i="5"/>
  <c r="BF266" i="5"/>
  <c r="BF182" i="5"/>
  <c r="BF515" i="5"/>
  <c r="BF128" i="5"/>
  <c r="BF19" i="5"/>
  <c r="BF108" i="5"/>
  <c r="BF126" i="5"/>
  <c r="BF290" i="5"/>
  <c r="BF55" i="5"/>
  <c r="BF18" i="5"/>
  <c r="BF159" i="5"/>
  <c r="BF516" i="5"/>
  <c r="BF517" i="5"/>
  <c r="BF518" i="5"/>
  <c r="BF56" i="5"/>
  <c r="BF519" i="5"/>
  <c r="BF520" i="5"/>
  <c r="BF13" i="5"/>
  <c r="BF521" i="5"/>
  <c r="BF32" i="5"/>
  <c r="BF522" i="5"/>
  <c r="BF26" i="5"/>
  <c r="BF523" i="5"/>
  <c r="BF27" i="5"/>
  <c r="BF14" i="5"/>
  <c r="BF99" i="5"/>
  <c r="BF63" i="5"/>
  <c r="BF52" i="5"/>
  <c r="BF65" i="5"/>
  <c r="BF69" i="5"/>
  <c r="BF201" i="5"/>
  <c r="BF53" i="5"/>
  <c r="BF59" i="5"/>
  <c r="BF50" i="5"/>
  <c r="BF291" i="5"/>
  <c r="BF104" i="5"/>
  <c r="BF58" i="5"/>
  <c r="BF87" i="5"/>
  <c r="BF73" i="5"/>
  <c r="BF40" i="5"/>
  <c r="BF85" i="5"/>
  <c r="BF76" i="5"/>
  <c r="BF89" i="5"/>
  <c r="BF75" i="5"/>
  <c r="BF71" i="5"/>
  <c r="BF64" i="5"/>
  <c r="BF47" i="5"/>
  <c r="BF45" i="5"/>
  <c r="BF39" i="5"/>
  <c r="BF68" i="5"/>
  <c r="BF77" i="5"/>
  <c r="BF292" i="5"/>
  <c r="BF90" i="5"/>
  <c r="BF46" i="5"/>
  <c r="BF61" i="5"/>
  <c r="BF51" i="5"/>
  <c r="BF70" i="5"/>
  <c r="BF38" i="5"/>
  <c r="BF60" i="5"/>
  <c r="BF140" i="5"/>
  <c r="BF265" i="5"/>
  <c r="BF66" i="5"/>
  <c r="BF67" i="5"/>
  <c r="BF286" i="5"/>
  <c r="BF125" i="5"/>
  <c r="BF102" i="5"/>
  <c r="BF117" i="5"/>
  <c r="BF216" i="5"/>
  <c r="BF88" i="5"/>
  <c r="BF285" i="5"/>
  <c r="BF223" i="5"/>
  <c r="BF96" i="5"/>
  <c r="BF54" i="5"/>
  <c r="BF118" i="5"/>
  <c r="BF62" i="5"/>
  <c r="BF42" i="5"/>
  <c r="BF120" i="5"/>
  <c r="BF79" i="5"/>
  <c r="BF80" i="5"/>
  <c r="BF81" i="5"/>
  <c r="BF97" i="5"/>
  <c r="BF95" i="5"/>
  <c r="BF114" i="5"/>
  <c r="BF110" i="5"/>
  <c r="BF57" i="5"/>
  <c r="BF119" i="5"/>
  <c r="BF111" i="5"/>
  <c r="BF293" i="5"/>
  <c r="BF294" i="5"/>
  <c r="BF84" i="5"/>
  <c r="BF295" i="5"/>
  <c r="BF94" i="5"/>
  <c r="BF105" i="5"/>
  <c r="BF170" i="5"/>
  <c r="BF113" i="5"/>
  <c r="BF112" i="5"/>
  <c r="BF287" i="5"/>
  <c r="BF296" i="5"/>
  <c r="BF83" i="5"/>
  <c r="BF92" i="5"/>
  <c r="BF100" i="5"/>
  <c r="BF106" i="5"/>
  <c r="BF116" i="5"/>
  <c r="BF74" i="5"/>
  <c r="BF524" i="5"/>
  <c r="BF78" i="5"/>
  <c r="BF138" i="5"/>
  <c r="BF192" i="5"/>
  <c r="BF145" i="5"/>
  <c r="BF109" i="5"/>
  <c r="BF148" i="5"/>
  <c r="BF86" i="5"/>
  <c r="BF218" i="5"/>
  <c r="BF190" i="5"/>
  <c r="BF107" i="5"/>
  <c r="BF191" i="5"/>
  <c r="BF101" i="5"/>
  <c r="BF134" i="5"/>
  <c r="BF115" i="5"/>
  <c r="BF93" i="5"/>
  <c r="BF82" i="5"/>
  <c r="BF131" i="5"/>
  <c r="BF137" i="5"/>
  <c r="BF91" i="5"/>
  <c r="BF124" i="5"/>
  <c r="BF103" i="5"/>
  <c r="BF154" i="5"/>
  <c r="BF146" i="5"/>
  <c r="BF169" i="5"/>
  <c r="BF122" i="5"/>
  <c r="BF143" i="5"/>
  <c r="BF139" i="5"/>
  <c r="BF196" i="5"/>
  <c r="BF135" i="5"/>
  <c r="BF239" i="5"/>
  <c r="BF149" i="5"/>
  <c r="BF254" i="5"/>
  <c r="BF207" i="5"/>
  <c r="BF150" i="5"/>
  <c r="BF155" i="5"/>
  <c r="BF130" i="5"/>
  <c r="BF127" i="5"/>
  <c r="BF129" i="5"/>
  <c r="BF121" i="5"/>
  <c r="BF158" i="5"/>
  <c r="BF142" i="5"/>
  <c r="BF157" i="5"/>
  <c r="BF144" i="5"/>
  <c r="BF133" i="5"/>
  <c r="BF151" i="5"/>
  <c r="BF184" i="5"/>
  <c r="BF297" i="5"/>
  <c r="BF123" i="5"/>
  <c r="BF141" i="5"/>
  <c r="BF132" i="5"/>
  <c r="BF298" i="5"/>
  <c r="BF175" i="5"/>
  <c r="BF203" i="5"/>
  <c r="BF147" i="5"/>
  <c r="BF153" i="5"/>
  <c r="BF156" i="5"/>
  <c r="BF136" i="5"/>
  <c r="BF204" i="5"/>
  <c r="BF194" i="5"/>
  <c r="BF299" i="5"/>
  <c r="BF212" i="5"/>
  <c r="BF525" i="5"/>
  <c r="BF300" i="5"/>
  <c r="BF200" i="5"/>
  <c r="BF152" i="5"/>
  <c r="BF221" i="5"/>
  <c r="BF188" i="5"/>
  <c r="BF209" i="5"/>
  <c r="BF177" i="5"/>
  <c r="BF526" i="5"/>
  <c r="BF527" i="5"/>
  <c r="BF528" i="5"/>
  <c r="BF529" i="5"/>
  <c r="BF530" i="5"/>
  <c r="BF531" i="5"/>
  <c r="BF532" i="5"/>
  <c r="BF214" i="5"/>
  <c r="BF172" i="5"/>
  <c r="BF301" i="5"/>
  <c r="BF179" i="5"/>
  <c r="BF195" i="5"/>
  <c r="BF164" i="5"/>
  <c r="BF178" i="5"/>
  <c r="BF162" i="5"/>
  <c r="BF161" i="5"/>
  <c r="BF213" i="5"/>
  <c r="BF232" i="5"/>
  <c r="BF166" i="5"/>
  <c r="BF208" i="5"/>
  <c r="BF185" i="5"/>
  <c r="BF199" i="5"/>
  <c r="BF189" i="5"/>
  <c r="BF230" i="5"/>
  <c r="BF202" i="5"/>
  <c r="BF302" i="5"/>
  <c r="BF187" i="5"/>
  <c r="BF278" i="5"/>
  <c r="BF160" i="5"/>
  <c r="BF240" i="5"/>
  <c r="BF205" i="5"/>
  <c r="BF183" i="5"/>
  <c r="BF226" i="5"/>
  <c r="BF181" i="5"/>
  <c r="BF167" i="5"/>
  <c r="BF211" i="5"/>
  <c r="BF165" i="5"/>
  <c r="BF176" i="5"/>
  <c r="BF225" i="5"/>
  <c r="BF255" i="5"/>
  <c r="BF303" i="5"/>
  <c r="BF171" i="5"/>
  <c r="BF280" i="5"/>
  <c r="BF227" i="5"/>
  <c r="BF198" i="5"/>
  <c r="BF163" i="5"/>
  <c r="BF186" i="5"/>
  <c r="BF180" i="5"/>
  <c r="BF174" i="5"/>
  <c r="BF173" i="5"/>
  <c r="BF193" i="5"/>
  <c r="BF206" i="5"/>
  <c r="BF197" i="5"/>
  <c r="BF168" i="5"/>
  <c r="BF219" i="5"/>
  <c r="BF234" i="5"/>
  <c r="BF238" i="5"/>
  <c r="BF215" i="5"/>
  <c r="BF220" i="5"/>
  <c r="BF224" i="5"/>
  <c r="BF378" i="5"/>
  <c r="BF237" i="5"/>
  <c r="BF241" i="5"/>
  <c r="BF242" i="5"/>
  <c r="BF222" i="5"/>
  <c r="BF304" i="5"/>
  <c r="BF72" i="5"/>
  <c r="BF228" i="5"/>
  <c r="BF229" i="5"/>
  <c r="BF231" i="5"/>
  <c r="BF243" i="5"/>
  <c r="BF235" i="5"/>
  <c r="BF233" i="5"/>
  <c r="BF282" i="5"/>
  <c r="BF217" i="5"/>
  <c r="BF305" i="5"/>
  <c r="BF247" i="5"/>
  <c r="BF306" i="5"/>
  <c r="BF281" i="5"/>
  <c r="BF236" i="5"/>
  <c r="BF257" i="5"/>
  <c r="BF258" i="5"/>
  <c r="BF250" i="5"/>
  <c r="BF268" i="5"/>
  <c r="BF274" i="5"/>
  <c r="BF277" i="5"/>
  <c r="BF249" i="5"/>
  <c r="BF394" i="5"/>
  <c r="BF252" i="5"/>
  <c r="BF307" i="5"/>
  <c r="BF267" i="5"/>
  <c r="BF271" i="5"/>
  <c r="BF251" i="5"/>
  <c r="BF256" i="5"/>
  <c r="BF260" i="5"/>
  <c r="BF264" i="5"/>
  <c r="BF273" i="5"/>
  <c r="BF284" i="5"/>
  <c r="BF259" i="5"/>
  <c r="BF262" i="5"/>
  <c r="BF263" i="5"/>
  <c r="BF275" i="5"/>
  <c r="BF245" i="5"/>
  <c r="BF357" i="5"/>
  <c r="BF248" i="5"/>
  <c r="BF308" i="5"/>
  <c r="BF269" i="5"/>
  <c r="BF309" i="5"/>
  <c r="BF244" i="5"/>
  <c r="BF379" i="5"/>
  <c r="BF261" i="5"/>
  <c r="BF310" i="5"/>
  <c r="BF253" i="5"/>
  <c r="BF311" i="5"/>
  <c r="BF312" i="5"/>
  <c r="BF452" i="5"/>
  <c r="BF276" i="5"/>
  <c r="BF246" i="5"/>
  <c r="BF272" i="5"/>
  <c r="BF270" i="5"/>
  <c r="BF313" i="5"/>
  <c r="BF314" i="5"/>
  <c r="BF315" i="5"/>
  <c r="BF358" i="5"/>
  <c r="BF279" i="5"/>
  <c r="BF283" i="5"/>
  <c r="BF316" i="5"/>
  <c r="BF359" i="5"/>
  <c r="BF317" i="5"/>
  <c r="BF318" i="5"/>
  <c r="BF360" i="5"/>
  <c r="BF319" i="5"/>
  <c r="BF320" i="5"/>
  <c r="BF321" i="5"/>
  <c r="BF322" i="5"/>
  <c r="BF323" i="5"/>
  <c r="BF324" i="5"/>
  <c r="BF325" i="5"/>
  <c r="BF326" i="5"/>
  <c r="BF327" i="5"/>
  <c r="BF328" i="5"/>
  <c r="BF329" i="5"/>
  <c r="BF330" i="5"/>
  <c r="BF331" i="5"/>
  <c r="BF332" i="5"/>
  <c r="BF333" i="5"/>
  <c r="BF334" i="5"/>
  <c r="BF335" i="5"/>
  <c r="BF336" i="5"/>
  <c r="BF337" i="5"/>
  <c r="BF338" i="5"/>
  <c r="BF339" i="5"/>
  <c r="BF340" i="5"/>
  <c r="BF341" i="5"/>
  <c r="BF342" i="5"/>
  <c r="BF343" i="5"/>
  <c r="BF344" i="5"/>
  <c r="BF345" i="5"/>
  <c r="BF346" i="5"/>
  <c r="BF347" i="5"/>
  <c r="BF348" i="5"/>
  <c r="BF349" i="5"/>
  <c r="BF350" i="5"/>
  <c r="BF351" i="5"/>
  <c r="BF352" i="5"/>
  <c r="BF353" i="5"/>
  <c r="BF380" i="5"/>
  <c r="BF381" i="5"/>
  <c r="BF382" i="5"/>
  <c r="BF383" i="5"/>
  <c r="BF354" i="5"/>
  <c r="BF355" i="5"/>
  <c r="BF356" i="5"/>
  <c r="BF361" i="5"/>
  <c r="BF362" i="5"/>
  <c r="BF366" i="5"/>
  <c r="BF367" i="5"/>
  <c r="BF368" i="5"/>
  <c r="BF369" i="5"/>
  <c r="BF370" i="5"/>
  <c r="BF371" i="5"/>
  <c r="BF395" i="5"/>
  <c r="BF372" i="5"/>
  <c r="BF373" i="5"/>
  <c r="BF396" i="5"/>
  <c r="BF374" i="5"/>
  <c r="BF375" i="5"/>
  <c r="BF376" i="5"/>
  <c r="BF377" i="5"/>
  <c r="BF397" i="5"/>
  <c r="BF398" i="5"/>
  <c r="BF399" i="5"/>
  <c r="BF400" i="5"/>
  <c r="BF384" i="5"/>
  <c r="BF401" i="5"/>
  <c r="BF402" i="5"/>
  <c r="BF403" i="5"/>
  <c r="BF385" i="5"/>
  <c r="BF386" i="5"/>
  <c r="BF387" i="5"/>
  <c r="BF388" i="5"/>
  <c r="BF404" i="5"/>
  <c r="BF389" i="5"/>
  <c r="BF390" i="5"/>
  <c r="BF405" i="5"/>
  <c r="BF391" i="5"/>
  <c r="BF406" i="5"/>
  <c r="BF407" i="5"/>
  <c r="BF408" i="5"/>
  <c r="BF392" i="5"/>
  <c r="BF409" i="5"/>
  <c r="BF393" i="5"/>
  <c r="BF410" i="5"/>
  <c r="BF363" i="5"/>
  <c r="BF364" i="5"/>
  <c r="BF411" i="5"/>
  <c r="BF412" i="5"/>
  <c r="BF413" i="5"/>
  <c r="BF365" i="5"/>
  <c r="BF414" i="5"/>
  <c r="BF415" i="5"/>
  <c r="BF416" i="5"/>
  <c r="BF417" i="5"/>
  <c r="BF418" i="5"/>
  <c r="BF419" i="5"/>
  <c r="BF420" i="5"/>
  <c r="BF421" i="5"/>
  <c r="BF422" i="5"/>
  <c r="BF423" i="5"/>
  <c r="BF424" i="5"/>
  <c r="BF425" i="5"/>
  <c r="BF426" i="5"/>
  <c r="BF427" i="5"/>
  <c r="BF428" i="5"/>
  <c r="BF429" i="5"/>
  <c r="BF430" i="5"/>
  <c r="BF431" i="5"/>
  <c r="BF432" i="5"/>
  <c r="BF433" i="5"/>
  <c r="BF434" i="5"/>
  <c r="BF435" i="5"/>
  <c r="BF436" i="5"/>
  <c r="BF437" i="5"/>
  <c r="BF438" i="5"/>
  <c r="BF439" i="5"/>
  <c r="BF453" i="5"/>
  <c r="BF440" i="5"/>
  <c r="BF441" i="5"/>
  <c r="BF442" i="5"/>
  <c r="BF443" i="5"/>
  <c r="BF454" i="5"/>
  <c r="BF444" i="5"/>
  <c r="BF445" i="5"/>
  <c r="BF446" i="5"/>
  <c r="BF447" i="5"/>
  <c r="BF455" i="5"/>
  <c r="BF456" i="5"/>
  <c r="BF457" i="5"/>
  <c r="BF448" i="5"/>
  <c r="BF490" i="5"/>
  <c r="BF458" i="5"/>
  <c r="BF449" i="5"/>
  <c r="BF450" i="5"/>
  <c r="BF459" i="5"/>
  <c r="BF460" i="5"/>
  <c r="BF461" i="5"/>
  <c r="BF462" i="5"/>
  <c r="BF463" i="5"/>
  <c r="BF464" i="5"/>
  <c r="BF465" i="5"/>
  <c r="BF491" i="5"/>
  <c r="BF466" i="5"/>
  <c r="BF467" i="5"/>
  <c r="BF468" i="5"/>
  <c r="BF469" i="5"/>
  <c r="BF470" i="5"/>
  <c r="BF471" i="5"/>
  <c r="BF472" i="5"/>
  <c r="BF473" i="5"/>
  <c r="BF474" i="5"/>
  <c r="BF475" i="5"/>
  <c r="BF476" i="5"/>
  <c r="BF477" i="5"/>
  <c r="BF478" i="5"/>
  <c r="BF479" i="5"/>
  <c r="BF451" i="5"/>
  <c r="BF480" i="5"/>
  <c r="BF481" i="5"/>
  <c r="BF482" i="5"/>
  <c r="BF483" i="5"/>
  <c r="BF484" i="5"/>
  <c r="BF485" i="5"/>
  <c r="BF486" i="5"/>
  <c r="BF487" i="5"/>
  <c r="BF488" i="5"/>
  <c r="BF492" i="5"/>
  <c r="BF493" i="5"/>
  <c r="BF494" i="5"/>
  <c r="BF533" i="5"/>
  <c r="BF489" i="5"/>
  <c r="BF534" i="5"/>
  <c r="BF495" i="5"/>
  <c r="BF496" i="5"/>
  <c r="BF497" i="5"/>
  <c r="BF498" i="5"/>
  <c r="BF535" i="5"/>
  <c r="BF536" i="5"/>
  <c r="BF537" i="5"/>
  <c r="BF538" i="5"/>
  <c r="BF539" i="5"/>
  <c r="BF540" i="5"/>
  <c r="BF541" i="5"/>
  <c r="BF542" i="5"/>
  <c r="BF543" i="5"/>
  <c r="BF544" i="5"/>
  <c r="BF545" i="5"/>
  <c r="BF546" i="5"/>
  <c r="BF547" i="5"/>
  <c r="BF548" i="5"/>
  <c r="BF549" i="5"/>
  <c r="BF550" i="5"/>
  <c r="BF551" i="5"/>
  <c r="BF552" i="5"/>
  <c r="BF553" i="5"/>
  <c r="BF554" i="5"/>
  <c r="BF557" i="5"/>
  <c r="BF556" i="5"/>
  <c r="BF555" i="5"/>
  <c r="BB17" i="5"/>
  <c r="BB30" i="5"/>
  <c r="BB28" i="5"/>
  <c r="BB499" i="5"/>
  <c r="BB29" i="5"/>
  <c r="BB31" i="5"/>
  <c r="BB210" i="5"/>
  <c r="BB500" i="5"/>
  <c r="BB9" i="5"/>
  <c r="BB501" i="5"/>
  <c r="BB288" i="5"/>
  <c r="BB8" i="5"/>
  <c r="BB24" i="5"/>
  <c r="BB502" i="5"/>
  <c r="BB37" i="5"/>
  <c r="BB503" i="5"/>
  <c r="BB504" i="5"/>
  <c r="BB48" i="5"/>
  <c r="BB505" i="5"/>
  <c r="BB506" i="5"/>
  <c r="BB15" i="5"/>
  <c r="BB36" i="5"/>
  <c r="BB507" i="5"/>
  <c r="BB508" i="5"/>
  <c r="BB10" i="5"/>
  <c r="BB509" i="5"/>
  <c r="BB20" i="5"/>
  <c r="BB44" i="5"/>
  <c r="BB34" i="5"/>
  <c r="BB33" i="5"/>
  <c r="BB510" i="5"/>
  <c r="BB511" i="5"/>
  <c r="BB11" i="5"/>
  <c r="BB41" i="5"/>
  <c r="BB512" i="5"/>
  <c r="BB43" i="5"/>
  <c r="BB98" i="5"/>
  <c r="BB16" i="5"/>
  <c r="BB35" i="5"/>
  <c r="BB513" i="5"/>
  <c r="BB514" i="5"/>
  <c r="BB12" i="5"/>
  <c r="BB25" i="5"/>
  <c r="BB21" i="5"/>
  <c r="BB49" i="5"/>
  <c r="BB22" i="5"/>
  <c r="BB23" i="5"/>
  <c r="BB289" i="5"/>
  <c r="BB266" i="5"/>
  <c r="BB182" i="5"/>
  <c r="BB515" i="5"/>
  <c r="BB128" i="5"/>
  <c r="BB19" i="5"/>
  <c r="BB108" i="5"/>
  <c r="BB126" i="5"/>
  <c r="BB290" i="5"/>
  <c r="BB55" i="5"/>
  <c r="BB18" i="5"/>
  <c r="BB159" i="5"/>
  <c r="BB516" i="5"/>
  <c r="BB517" i="5"/>
  <c r="BB518" i="5"/>
  <c r="BB56" i="5"/>
  <c r="BB519" i="5"/>
  <c r="BB520" i="5"/>
  <c r="BB13" i="5"/>
  <c r="BB521" i="5"/>
  <c r="BB32" i="5"/>
  <c r="BB522" i="5"/>
  <c r="BB26" i="5"/>
  <c r="BB523" i="5"/>
  <c r="BB27" i="5"/>
  <c r="BB14" i="5"/>
  <c r="BB99" i="5"/>
  <c r="BB63" i="5"/>
  <c r="BB52" i="5"/>
  <c r="BB65" i="5"/>
  <c r="BB69" i="5"/>
  <c r="BB201" i="5"/>
  <c r="BB53" i="5"/>
  <c r="BB59" i="5"/>
  <c r="BB50" i="5"/>
  <c r="BB291" i="5"/>
  <c r="BB104" i="5"/>
  <c r="BB58" i="5"/>
  <c r="BB87" i="5"/>
  <c r="BB73" i="5"/>
  <c r="BB40" i="5"/>
  <c r="BB85" i="5"/>
  <c r="BB76" i="5"/>
  <c r="BB89" i="5"/>
  <c r="BB75" i="5"/>
  <c r="BB71" i="5"/>
  <c r="BB64" i="5"/>
  <c r="BB47" i="5"/>
  <c r="BB45" i="5"/>
  <c r="BB39" i="5"/>
  <c r="BB68" i="5"/>
  <c r="BB77" i="5"/>
  <c r="BB292" i="5"/>
  <c r="BB90" i="5"/>
  <c r="BB46" i="5"/>
  <c r="BB61" i="5"/>
  <c r="BB51" i="5"/>
  <c r="BB70" i="5"/>
  <c r="BB38" i="5"/>
  <c r="BB60" i="5"/>
  <c r="BB140" i="5"/>
  <c r="BB265" i="5"/>
  <c r="BB66" i="5"/>
  <c r="BB67" i="5"/>
  <c r="BB286" i="5"/>
  <c r="BB125" i="5"/>
  <c r="BB102" i="5"/>
  <c r="BB117" i="5"/>
  <c r="BB216" i="5"/>
  <c r="BB88" i="5"/>
  <c r="BB285" i="5"/>
  <c r="BB223" i="5"/>
  <c r="BB96" i="5"/>
  <c r="BB54" i="5"/>
  <c r="BB118" i="5"/>
  <c r="BB62" i="5"/>
  <c r="BB42" i="5"/>
  <c r="BB120" i="5"/>
  <c r="BB79" i="5"/>
  <c r="BB80" i="5"/>
  <c r="BB81" i="5"/>
  <c r="BB97" i="5"/>
  <c r="BB95" i="5"/>
  <c r="BB114" i="5"/>
  <c r="BB110" i="5"/>
  <c r="BB57" i="5"/>
  <c r="BB119" i="5"/>
  <c r="BB111" i="5"/>
  <c r="BB293" i="5"/>
  <c r="BB294" i="5"/>
  <c r="BB84" i="5"/>
  <c r="BB295" i="5"/>
  <c r="BB94" i="5"/>
  <c r="BB105" i="5"/>
  <c r="BB170" i="5"/>
  <c r="BB113" i="5"/>
  <c r="BB112" i="5"/>
  <c r="BB287" i="5"/>
  <c r="BB296" i="5"/>
  <c r="BB83" i="5"/>
  <c r="BB92" i="5"/>
  <c r="BB100" i="5"/>
  <c r="BB106" i="5"/>
  <c r="BB116" i="5"/>
  <c r="BB74" i="5"/>
  <c r="BB524" i="5"/>
  <c r="BB78" i="5"/>
  <c r="BB138" i="5"/>
  <c r="BB192" i="5"/>
  <c r="BB145" i="5"/>
  <c r="BB109" i="5"/>
  <c r="BB148" i="5"/>
  <c r="BB86" i="5"/>
  <c r="BB218" i="5"/>
  <c r="BB190" i="5"/>
  <c r="BB107" i="5"/>
  <c r="BB191" i="5"/>
  <c r="BB101" i="5"/>
  <c r="BB134" i="5"/>
  <c r="BB115" i="5"/>
  <c r="BB93" i="5"/>
  <c r="BB82" i="5"/>
  <c r="BB131" i="5"/>
  <c r="BB137" i="5"/>
  <c r="BB91" i="5"/>
  <c r="BB124" i="5"/>
  <c r="BB103" i="5"/>
  <c r="BB154" i="5"/>
  <c r="BB146" i="5"/>
  <c r="BB169" i="5"/>
  <c r="BB122" i="5"/>
  <c r="BB143" i="5"/>
  <c r="BB139" i="5"/>
  <c r="BB196" i="5"/>
  <c r="BB135" i="5"/>
  <c r="BB239" i="5"/>
  <c r="BB149" i="5"/>
  <c r="BB254" i="5"/>
  <c r="BB207" i="5"/>
  <c r="BB150" i="5"/>
  <c r="BB155" i="5"/>
  <c r="BB130" i="5"/>
  <c r="BB127" i="5"/>
  <c r="BB129" i="5"/>
  <c r="BB121" i="5"/>
  <c r="BB158" i="5"/>
  <c r="BB142" i="5"/>
  <c r="BB157" i="5"/>
  <c r="BB144" i="5"/>
  <c r="BB133" i="5"/>
  <c r="BB151" i="5"/>
  <c r="BB184" i="5"/>
  <c r="BB297" i="5"/>
  <c r="BB123" i="5"/>
  <c r="BB141" i="5"/>
  <c r="BB132" i="5"/>
  <c r="BB298" i="5"/>
  <c r="BB175" i="5"/>
  <c r="BB203" i="5"/>
  <c r="BB147" i="5"/>
  <c r="BB153" i="5"/>
  <c r="BB156" i="5"/>
  <c r="BB136" i="5"/>
  <c r="BB204" i="5"/>
  <c r="BB194" i="5"/>
  <c r="BB299" i="5"/>
  <c r="BB212" i="5"/>
  <c r="BB525" i="5"/>
  <c r="BB300" i="5"/>
  <c r="BB200" i="5"/>
  <c r="BB152" i="5"/>
  <c r="BB221" i="5"/>
  <c r="BB188" i="5"/>
  <c r="BB209" i="5"/>
  <c r="BB177" i="5"/>
  <c r="BB526" i="5"/>
  <c r="BB527" i="5"/>
  <c r="BB528" i="5"/>
  <c r="BB529" i="5"/>
  <c r="BB530" i="5"/>
  <c r="BB531" i="5"/>
  <c r="BB532" i="5"/>
  <c r="BB214" i="5"/>
  <c r="BB172" i="5"/>
  <c r="BB301" i="5"/>
  <c r="BB179" i="5"/>
  <c r="BB195" i="5"/>
  <c r="BB164" i="5"/>
  <c r="BB178" i="5"/>
  <c r="BB162" i="5"/>
  <c r="BB161" i="5"/>
  <c r="BB213" i="5"/>
  <c r="BB232" i="5"/>
  <c r="BB166" i="5"/>
  <c r="BB208" i="5"/>
  <c r="BB185" i="5"/>
  <c r="BB199" i="5"/>
  <c r="BB189" i="5"/>
  <c r="BB230" i="5"/>
  <c r="BB202" i="5"/>
  <c r="BB302" i="5"/>
  <c r="BB187" i="5"/>
  <c r="BB278" i="5"/>
  <c r="BB160" i="5"/>
  <c r="BB240" i="5"/>
  <c r="BB205" i="5"/>
  <c r="BB183" i="5"/>
  <c r="BB226" i="5"/>
  <c r="BB181" i="5"/>
  <c r="BB167" i="5"/>
  <c r="BB211" i="5"/>
  <c r="BB165" i="5"/>
  <c r="BB176" i="5"/>
  <c r="BB225" i="5"/>
  <c r="BB255" i="5"/>
  <c r="BB303" i="5"/>
  <c r="BB171" i="5"/>
  <c r="BB280" i="5"/>
  <c r="BB227" i="5"/>
  <c r="BB198" i="5"/>
  <c r="BB163" i="5"/>
  <c r="BB186" i="5"/>
  <c r="BB180" i="5"/>
  <c r="BB174" i="5"/>
  <c r="BB173" i="5"/>
  <c r="BB193" i="5"/>
  <c r="BB206" i="5"/>
  <c r="BB197" i="5"/>
  <c r="BB168" i="5"/>
  <c r="BB219" i="5"/>
  <c r="BB234" i="5"/>
  <c r="BB238" i="5"/>
  <c r="BB215" i="5"/>
  <c r="BB220" i="5"/>
  <c r="BB224" i="5"/>
  <c r="BB378" i="5"/>
  <c r="BB237" i="5"/>
  <c r="BB241" i="5"/>
  <c r="BB242" i="5"/>
  <c r="BB222" i="5"/>
  <c r="BB304" i="5"/>
  <c r="BB72" i="5"/>
  <c r="BB228" i="5"/>
  <c r="BB229" i="5"/>
  <c r="BB231" i="5"/>
  <c r="BB243" i="5"/>
  <c r="BB235" i="5"/>
  <c r="BB233" i="5"/>
  <c r="BB282" i="5"/>
  <c r="BB217" i="5"/>
  <c r="BB305" i="5"/>
  <c r="BB247" i="5"/>
  <c r="BB306" i="5"/>
  <c r="BB281" i="5"/>
  <c r="BB236" i="5"/>
  <c r="BB257" i="5"/>
  <c r="BB258" i="5"/>
  <c r="BB250" i="5"/>
  <c r="BB268" i="5"/>
  <c r="BB274" i="5"/>
  <c r="BB277" i="5"/>
  <c r="BB249" i="5"/>
  <c r="BB394" i="5"/>
  <c r="BB252" i="5"/>
  <c r="BB307" i="5"/>
  <c r="BB267" i="5"/>
  <c r="BB271" i="5"/>
  <c r="BB251" i="5"/>
  <c r="BB256" i="5"/>
  <c r="BB260" i="5"/>
  <c r="BB264" i="5"/>
  <c r="BB273" i="5"/>
  <c r="BB284" i="5"/>
  <c r="BB259" i="5"/>
  <c r="BB262" i="5"/>
  <c r="BB263" i="5"/>
  <c r="BB275" i="5"/>
  <c r="BB245" i="5"/>
  <c r="BB357" i="5"/>
  <c r="BB248" i="5"/>
  <c r="BB308" i="5"/>
  <c r="BB269" i="5"/>
  <c r="BB309" i="5"/>
  <c r="BB244" i="5"/>
  <c r="BB379" i="5"/>
  <c r="BB261" i="5"/>
  <c r="BB310" i="5"/>
  <c r="BB253" i="5"/>
  <c r="BB311" i="5"/>
  <c r="BB312" i="5"/>
  <c r="BB452" i="5"/>
  <c r="BB276" i="5"/>
  <c r="BB246" i="5"/>
  <c r="BB272" i="5"/>
  <c r="BB270" i="5"/>
  <c r="BB313" i="5"/>
  <c r="BB314" i="5"/>
  <c r="BB315" i="5"/>
  <c r="BB358" i="5"/>
  <c r="BB279" i="5"/>
  <c r="BB283" i="5"/>
  <c r="BB316" i="5"/>
  <c r="BB359" i="5"/>
  <c r="BB317" i="5"/>
  <c r="BB318" i="5"/>
  <c r="BB360" i="5"/>
  <c r="BB319" i="5"/>
  <c r="BB320" i="5"/>
  <c r="BB321" i="5"/>
  <c r="BB322" i="5"/>
  <c r="BB323" i="5"/>
  <c r="BB324" i="5"/>
  <c r="BB325" i="5"/>
  <c r="BB326" i="5"/>
  <c r="BB327" i="5"/>
  <c r="BB328" i="5"/>
  <c r="BB329" i="5"/>
  <c r="BB330" i="5"/>
  <c r="BB331" i="5"/>
  <c r="BB332" i="5"/>
  <c r="BB333" i="5"/>
  <c r="BB334" i="5"/>
  <c r="BB335" i="5"/>
  <c r="BB336" i="5"/>
  <c r="BB337" i="5"/>
  <c r="BB338" i="5"/>
  <c r="BB339" i="5"/>
  <c r="BB340" i="5"/>
  <c r="BB341" i="5"/>
  <c r="BB342" i="5"/>
  <c r="BB343" i="5"/>
  <c r="BB344" i="5"/>
  <c r="BB345" i="5"/>
  <c r="BB346" i="5"/>
  <c r="BB347" i="5"/>
  <c r="BB348" i="5"/>
  <c r="BB349" i="5"/>
  <c r="BB350" i="5"/>
  <c r="BB351" i="5"/>
  <c r="BB352" i="5"/>
  <c r="BB353" i="5"/>
  <c r="BB380" i="5"/>
  <c r="BB381" i="5"/>
  <c r="BB382" i="5"/>
  <c r="BB383" i="5"/>
  <c r="BB354" i="5"/>
  <c r="BB355" i="5"/>
  <c r="BB356" i="5"/>
  <c r="BB361" i="5"/>
  <c r="BB362" i="5"/>
  <c r="BB366" i="5"/>
  <c r="BB367" i="5"/>
  <c r="BB368" i="5"/>
  <c r="BB369" i="5"/>
  <c r="BB370" i="5"/>
  <c r="BB371" i="5"/>
  <c r="BB395" i="5"/>
  <c r="BB372" i="5"/>
  <c r="BB373" i="5"/>
  <c r="BB396" i="5"/>
  <c r="BB374" i="5"/>
  <c r="BB375" i="5"/>
  <c r="BB376" i="5"/>
  <c r="BB377" i="5"/>
  <c r="BB397" i="5"/>
  <c r="BB398" i="5"/>
  <c r="BB399" i="5"/>
  <c r="BB400" i="5"/>
  <c r="BB384" i="5"/>
  <c r="BB401" i="5"/>
  <c r="BB402" i="5"/>
  <c r="BB403" i="5"/>
  <c r="BB385" i="5"/>
  <c r="BB386" i="5"/>
  <c r="BB387" i="5"/>
  <c r="BB388" i="5"/>
  <c r="BB404" i="5"/>
  <c r="BB389" i="5"/>
  <c r="BB390" i="5"/>
  <c r="BB405" i="5"/>
  <c r="BB391" i="5"/>
  <c r="BB406" i="5"/>
  <c r="BB407" i="5"/>
  <c r="BB408" i="5"/>
  <c r="BB392" i="5"/>
  <c r="BB409" i="5"/>
  <c r="BB393" i="5"/>
  <c r="BB410" i="5"/>
  <c r="BB363" i="5"/>
  <c r="BB364" i="5"/>
  <c r="BB411" i="5"/>
  <c r="BB412" i="5"/>
  <c r="BB413" i="5"/>
  <c r="BB365" i="5"/>
  <c r="BB414" i="5"/>
  <c r="BB415" i="5"/>
  <c r="BB416" i="5"/>
  <c r="BB417" i="5"/>
  <c r="BB418" i="5"/>
  <c r="BB419" i="5"/>
  <c r="BB420" i="5"/>
  <c r="BB421" i="5"/>
  <c r="BB422" i="5"/>
  <c r="BB423" i="5"/>
  <c r="BB424" i="5"/>
  <c r="BB425" i="5"/>
  <c r="BB426" i="5"/>
  <c r="BB427" i="5"/>
  <c r="BB428" i="5"/>
  <c r="BB429" i="5"/>
  <c r="BB430" i="5"/>
  <c r="BB431" i="5"/>
  <c r="BB432" i="5"/>
  <c r="BB433" i="5"/>
  <c r="BB434" i="5"/>
  <c r="BB435" i="5"/>
  <c r="BB436" i="5"/>
  <c r="BB437" i="5"/>
  <c r="BB438" i="5"/>
  <c r="BB439" i="5"/>
  <c r="BB453" i="5"/>
  <c r="BB440" i="5"/>
  <c r="BB441" i="5"/>
  <c r="BB442" i="5"/>
  <c r="BB443" i="5"/>
  <c r="BB454" i="5"/>
  <c r="BB444" i="5"/>
  <c r="BB445" i="5"/>
  <c r="BB446" i="5"/>
  <c r="BB447" i="5"/>
  <c r="BB455" i="5"/>
  <c r="BB456" i="5"/>
  <c r="BB457" i="5"/>
  <c r="BB448" i="5"/>
  <c r="BB490" i="5"/>
  <c r="BB458" i="5"/>
  <c r="BB449" i="5"/>
  <c r="BB450" i="5"/>
  <c r="BB459" i="5"/>
  <c r="BB460" i="5"/>
  <c r="BB461" i="5"/>
  <c r="BB462" i="5"/>
  <c r="BB463" i="5"/>
  <c r="BB464" i="5"/>
  <c r="BB465" i="5"/>
  <c r="BB491" i="5"/>
  <c r="BB466" i="5"/>
  <c r="BB467" i="5"/>
  <c r="BB468" i="5"/>
  <c r="BB469" i="5"/>
  <c r="BB470" i="5"/>
  <c r="BB471" i="5"/>
  <c r="BB472" i="5"/>
  <c r="BB473" i="5"/>
  <c r="BB474" i="5"/>
  <c r="BB475" i="5"/>
  <c r="BB476" i="5"/>
  <c r="BB477" i="5"/>
  <c r="BB478" i="5"/>
  <c r="BB479" i="5"/>
  <c r="BB451" i="5"/>
  <c r="BB480" i="5"/>
  <c r="BB481" i="5"/>
  <c r="BB482" i="5"/>
  <c r="BB483" i="5"/>
  <c r="BB484" i="5"/>
  <c r="BB485" i="5"/>
  <c r="BB486" i="5"/>
  <c r="BB487" i="5"/>
  <c r="BB488" i="5"/>
  <c r="BB492" i="5"/>
  <c r="BB493" i="5"/>
  <c r="BB494" i="5"/>
  <c r="BB533" i="5"/>
  <c r="BB489" i="5"/>
  <c r="BB534" i="5"/>
  <c r="BB495" i="5"/>
  <c r="BB496" i="5"/>
  <c r="BB497" i="5"/>
  <c r="BB498" i="5"/>
  <c r="BB535" i="5"/>
  <c r="BB536" i="5"/>
  <c r="BB537" i="5"/>
  <c r="BB538" i="5"/>
  <c r="BB539" i="5"/>
  <c r="BB540" i="5"/>
  <c r="BB541" i="5"/>
  <c r="BB542" i="5"/>
  <c r="BB543" i="5"/>
  <c r="BB544" i="5"/>
  <c r="BB545" i="5"/>
  <c r="BB546" i="5"/>
  <c r="BB547" i="5"/>
  <c r="BB548" i="5"/>
  <c r="BB549" i="5"/>
  <c r="BB550" i="5"/>
  <c r="BB551" i="5"/>
  <c r="BB552" i="5"/>
  <c r="BB553" i="5"/>
  <c r="BB554" i="5"/>
  <c r="BB557" i="5"/>
  <c r="BB556" i="5"/>
  <c r="BB555" i="5"/>
  <c r="AX17" i="5"/>
  <c r="AX30" i="5"/>
  <c r="AX28" i="5"/>
  <c r="AX499" i="5"/>
  <c r="AX29" i="5"/>
  <c r="AX31" i="5"/>
  <c r="AX210" i="5"/>
  <c r="AX500" i="5"/>
  <c r="AX9" i="5"/>
  <c r="AX501" i="5"/>
  <c r="AX288" i="5"/>
  <c r="AX8" i="5"/>
  <c r="AX24" i="5"/>
  <c r="AX502" i="5"/>
  <c r="AX37" i="5"/>
  <c r="AX503" i="5"/>
  <c r="AX504" i="5"/>
  <c r="AX48" i="5"/>
  <c r="AX505" i="5"/>
  <c r="AX506" i="5"/>
  <c r="AX15" i="5"/>
  <c r="AX36" i="5"/>
  <c r="AX507" i="5"/>
  <c r="AX508" i="5"/>
  <c r="AX10" i="5"/>
  <c r="AX509" i="5"/>
  <c r="AX20" i="5"/>
  <c r="AX44" i="5"/>
  <c r="AX34" i="5"/>
  <c r="AX33" i="5"/>
  <c r="AX510" i="5"/>
  <c r="AX511" i="5"/>
  <c r="AX11" i="5"/>
  <c r="AX41" i="5"/>
  <c r="AX512" i="5"/>
  <c r="AX43" i="5"/>
  <c r="AX98" i="5"/>
  <c r="AX16" i="5"/>
  <c r="AX35" i="5"/>
  <c r="AX513" i="5"/>
  <c r="AX514" i="5"/>
  <c r="AX12" i="5"/>
  <c r="AX25" i="5"/>
  <c r="AX21" i="5"/>
  <c r="AX49" i="5"/>
  <c r="AX22" i="5"/>
  <c r="AX23" i="5"/>
  <c r="AX289" i="5"/>
  <c r="AX266" i="5"/>
  <c r="AX182" i="5"/>
  <c r="AX515" i="5"/>
  <c r="AX128" i="5"/>
  <c r="AX19" i="5"/>
  <c r="AX108" i="5"/>
  <c r="AX126" i="5"/>
  <c r="AX290" i="5"/>
  <c r="AX55" i="5"/>
  <c r="AX18" i="5"/>
  <c r="AX159" i="5"/>
  <c r="AX516" i="5"/>
  <c r="AX517" i="5"/>
  <c r="AX518" i="5"/>
  <c r="AX56" i="5"/>
  <c r="AX519" i="5"/>
  <c r="AX520" i="5"/>
  <c r="AX13" i="5"/>
  <c r="AX521" i="5"/>
  <c r="AX32" i="5"/>
  <c r="AX522" i="5"/>
  <c r="AX26" i="5"/>
  <c r="AX523" i="5"/>
  <c r="AX27" i="5"/>
  <c r="AX14" i="5"/>
  <c r="AX99" i="5"/>
  <c r="AX63" i="5"/>
  <c r="AX52" i="5"/>
  <c r="AX65" i="5"/>
  <c r="AX69" i="5"/>
  <c r="AX201" i="5"/>
  <c r="AX53" i="5"/>
  <c r="AX59" i="5"/>
  <c r="AX50" i="5"/>
  <c r="AX291" i="5"/>
  <c r="AX104" i="5"/>
  <c r="AX58" i="5"/>
  <c r="AX87" i="5"/>
  <c r="AX73" i="5"/>
  <c r="AX40" i="5"/>
  <c r="AX85" i="5"/>
  <c r="AX76" i="5"/>
  <c r="AX89" i="5"/>
  <c r="AX75" i="5"/>
  <c r="AX71" i="5"/>
  <c r="AX64" i="5"/>
  <c r="AX47" i="5"/>
  <c r="AX45" i="5"/>
  <c r="AX39" i="5"/>
  <c r="AX68" i="5"/>
  <c r="AX77" i="5"/>
  <c r="AX292" i="5"/>
  <c r="AX90" i="5"/>
  <c r="AX46" i="5"/>
  <c r="AX61" i="5"/>
  <c r="AX51" i="5"/>
  <c r="AX70" i="5"/>
  <c r="AX38" i="5"/>
  <c r="AX60" i="5"/>
  <c r="AX140" i="5"/>
  <c r="AX265" i="5"/>
  <c r="AX66" i="5"/>
  <c r="AX67" i="5"/>
  <c r="AX286" i="5"/>
  <c r="AX125" i="5"/>
  <c r="AX102" i="5"/>
  <c r="AX117" i="5"/>
  <c r="AX216" i="5"/>
  <c r="AX88" i="5"/>
  <c r="AX285" i="5"/>
  <c r="AX223" i="5"/>
  <c r="AX96" i="5"/>
  <c r="AX54" i="5"/>
  <c r="AX118" i="5"/>
  <c r="AX62" i="5"/>
  <c r="AX42" i="5"/>
  <c r="AX120" i="5"/>
  <c r="AX79" i="5"/>
  <c r="AX80" i="5"/>
  <c r="AX81" i="5"/>
  <c r="AX97" i="5"/>
  <c r="AX95" i="5"/>
  <c r="AX114" i="5"/>
  <c r="AX110" i="5"/>
  <c r="AX57" i="5"/>
  <c r="AX119" i="5"/>
  <c r="AX111" i="5"/>
  <c r="AX293" i="5"/>
  <c r="AX294" i="5"/>
  <c r="AX84" i="5"/>
  <c r="AX295" i="5"/>
  <c r="AX94" i="5"/>
  <c r="AX105" i="5"/>
  <c r="AX170" i="5"/>
  <c r="AX113" i="5"/>
  <c r="AX112" i="5"/>
  <c r="AX287" i="5"/>
  <c r="AX296" i="5"/>
  <c r="AX83" i="5"/>
  <c r="AX92" i="5"/>
  <c r="AX100" i="5"/>
  <c r="AX106" i="5"/>
  <c r="AX116" i="5"/>
  <c r="AX74" i="5"/>
  <c r="AX524" i="5"/>
  <c r="AX78" i="5"/>
  <c r="AX138" i="5"/>
  <c r="AX192" i="5"/>
  <c r="AX145" i="5"/>
  <c r="AX109" i="5"/>
  <c r="AX148" i="5"/>
  <c r="AX86" i="5"/>
  <c r="AX218" i="5"/>
  <c r="AX190" i="5"/>
  <c r="AX107" i="5"/>
  <c r="AX191" i="5"/>
  <c r="AX101" i="5"/>
  <c r="AX134" i="5"/>
  <c r="AX115" i="5"/>
  <c r="AX93" i="5"/>
  <c r="AX82" i="5"/>
  <c r="AX131" i="5"/>
  <c r="AX137" i="5"/>
  <c r="AX91" i="5"/>
  <c r="AX124" i="5"/>
  <c r="AX103" i="5"/>
  <c r="AX154" i="5"/>
  <c r="AX146" i="5"/>
  <c r="AX169" i="5"/>
  <c r="AX122" i="5"/>
  <c r="AX143" i="5"/>
  <c r="AX139" i="5"/>
  <c r="AX196" i="5"/>
  <c r="AX135" i="5"/>
  <c r="AX239" i="5"/>
  <c r="AX149" i="5"/>
  <c r="AX254" i="5"/>
  <c r="AX207" i="5"/>
  <c r="AX150" i="5"/>
  <c r="AX155" i="5"/>
  <c r="AX130" i="5"/>
  <c r="AX127" i="5"/>
  <c r="AX129" i="5"/>
  <c r="AX121" i="5"/>
  <c r="AX158" i="5"/>
  <c r="AX142" i="5"/>
  <c r="AX157" i="5"/>
  <c r="AX144" i="5"/>
  <c r="AX133" i="5"/>
  <c r="AX151" i="5"/>
  <c r="AX184" i="5"/>
  <c r="AX297" i="5"/>
  <c r="AX123" i="5"/>
  <c r="AX141" i="5"/>
  <c r="AX132" i="5"/>
  <c r="AX298" i="5"/>
  <c r="AX175" i="5"/>
  <c r="AX203" i="5"/>
  <c r="AX147" i="5"/>
  <c r="AX153" i="5"/>
  <c r="AX156" i="5"/>
  <c r="AX136" i="5"/>
  <c r="AX204" i="5"/>
  <c r="AX194" i="5"/>
  <c r="AX299" i="5"/>
  <c r="AX212" i="5"/>
  <c r="AX525" i="5"/>
  <c r="AX300" i="5"/>
  <c r="AX200" i="5"/>
  <c r="AX152" i="5"/>
  <c r="AX221" i="5"/>
  <c r="AX188" i="5"/>
  <c r="AX209" i="5"/>
  <c r="AX177" i="5"/>
  <c r="AX526" i="5"/>
  <c r="AX527" i="5"/>
  <c r="AX528" i="5"/>
  <c r="AX529" i="5"/>
  <c r="AX530" i="5"/>
  <c r="AX531" i="5"/>
  <c r="AX532" i="5"/>
  <c r="AX214" i="5"/>
  <c r="AX172" i="5"/>
  <c r="AX301" i="5"/>
  <c r="AX179" i="5"/>
  <c r="AX195" i="5"/>
  <c r="AX164" i="5"/>
  <c r="AX178" i="5"/>
  <c r="AX162" i="5"/>
  <c r="AX161" i="5"/>
  <c r="AX213" i="5"/>
  <c r="AX232" i="5"/>
  <c r="AX166" i="5"/>
  <c r="AX208" i="5"/>
  <c r="AX185" i="5"/>
  <c r="AX199" i="5"/>
  <c r="AX189" i="5"/>
  <c r="AX230" i="5"/>
  <c r="AX202" i="5"/>
  <c r="AX302" i="5"/>
  <c r="AX187" i="5"/>
  <c r="AX278" i="5"/>
  <c r="AX160" i="5"/>
  <c r="AX240" i="5"/>
  <c r="AX205" i="5"/>
  <c r="AX183" i="5"/>
  <c r="AX226" i="5"/>
  <c r="AX181" i="5"/>
  <c r="AX167" i="5"/>
  <c r="AX211" i="5"/>
  <c r="AX165" i="5"/>
  <c r="AX176" i="5"/>
  <c r="AX225" i="5"/>
  <c r="AX255" i="5"/>
  <c r="AX303" i="5"/>
  <c r="AX171" i="5"/>
  <c r="AX280" i="5"/>
  <c r="AX227" i="5"/>
  <c r="AX198" i="5"/>
  <c r="AX163" i="5"/>
  <c r="AX186" i="5"/>
  <c r="AX180" i="5"/>
  <c r="AX174" i="5"/>
  <c r="AX173" i="5"/>
  <c r="AX193" i="5"/>
  <c r="AX206" i="5"/>
  <c r="AX197" i="5"/>
  <c r="AX168" i="5"/>
  <c r="AX219" i="5"/>
  <c r="AX234" i="5"/>
  <c r="AX238" i="5"/>
  <c r="AX215" i="5"/>
  <c r="AX220" i="5"/>
  <c r="AX224" i="5"/>
  <c r="AX378" i="5"/>
  <c r="AX237" i="5"/>
  <c r="AX241" i="5"/>
  <c r="AX242" i="5"/>
  <c r="AX222" i="5"/>
  <c r="AX304" i="5"/>
  <c r="AX72" i="5"/>
  <c r="AX228" i="5"/>
  <c r="AX229" i="5"/>
  <c r="AX231" i="5"/>
  <c r="AX243" i="5"/>
  <c r="AX235" i="5"/>
  <c r="AX233" i="5"/>
  <c r="AX282" i="5"/>
  <c r="AX217" i="5"/>
  <c r="AX305" i="5"/>
  <c r="AX247" i="5"/>
  <c r="AX306" i="5"/>
  <c r="AX281" i="5"/>
  <c r="AX236" i="5"/>
  <c r="AX257" i="5"/>
  <c r="AX258" i="5"/>
  <c r="AX250" i="5"/>
  <c r="AX268" i="5"/>
  <c r="AX274" i="5"/>
  <c r="AX277" i="5"/>
  <c r="AX249" i="5"/>
  <c r="AX394" i="5"/>
  <c r="AX252" i="5"/>
  <c r="AX307" i="5"/>
  <c r="AX267" i="5"/>
  <c r="AX271" i="5"/>
  <c r="AX251" i="5"/>
  <c r="AX256" i="5"/>
  <c r="AX260" i="5"/>
  <c r="AX264" i="5"/>
  <c r="AX273" i="5"/>
  <c r="AX284" i="5"/>
  <c r="AX259" i="5"/>
  <c r="AX262" i="5"/>
  <c r="AX263" i="5"/>
  <c r="AX275" i="5"/>
  <c r="AX245" i="5"/>
  <c r="AX357" i="5"/>
  <c r="AX248" i="5"/>
  <c r="AX308" i="5"/>
  <c r="AX269" i="5"/>
  <c r="AX309" i="5"/>
  <c r="AX244" i="5"/>
  <c r="AX379" i="5"/>
  <c r="AX261" i="5"/>
  <c r="AX310" i="5"/>
  <c r="AX253" i="5"/>
  <c r="AX311" i="5"/>
  <c r="AX312" i="5"/>
  <c r="AX452" i="5"/>
  <c r="AX276" i="5"/>
  <c r="AX246" i="5"/>
  <c r="AX272" i="5"/>
  <c r="AX270" i="5"/>
  <c r="AX313" i="5"/>
  <c r="AX314" i="5"/>
  <c r="AX315" i="5"/>
  <c r="AX358" i="5"/>
  <c r="AX279" i="5"/>
  <c r="AX283" i="5"/>
  <c r="AX316" i="5"/>
  <c r="AX359" i="5"/>
  <c r="AX317" i="5"/>
  <c r="AX318" i="5"/>
  <c r="AX360" i="5"/>
  <c r="AX319" i="5"/>
  <c r="AX320" i="5"/>
  <c r="AX321" i="5"/>
  <c r="AX322" i="5"/>
  <c r="AX323" i="5"/>
  <c r="AX324" i="5"/>
  <c r="AX325" i="5"/>
  <c r="AX326" i="5"/>
  <c r="AX327" i="5"/>
  <c r="AX328" i="5"/>
  <c r="AX329" i="5"/>
  <c r="AX330" i="5"/>
  <c r="AX331" i="5"/>
  <c r="AX332" i="5"/>
  <c r="AX333" i="5"/>
  <c r="AX334" i="5"/>
  <c r="AX335" i="5"/>
  <c r="AX336" i="5"/>
  <c r="AX337" i="5"/>
  <c r="AX338" i="5"/>
  <c r="AX339" i="5"/>
  <c r="AX340" i="5"/>
  <c r="AX341" i="5"/>
  <c r="AX342" i="5"/>
  <c r="AX343" i="5"/>
  <c r="AX344" i="5"/>
  <c r="AX345" i="5"/>
  <c r="AX346" i="5"/>
  <c r="AX347" i="5"/>
  <c r="AX348" i="5"/>
  <c r="AX349" i="5"/>
  <c r="AX350" i="5"/>
  <c r="AX351" i="5"/>
  <c r="AX352" i="5"/>
  <c r="AX353" i="5"/>
  <c r="AX380" i="5"/>
  <c r="AX381" i="5"/>
  <c r="AX382" i="5"/>
  <c r="AX383" i="5"/>
  <c r="AX354" i="5"/>
  <c r="AX355" i="5"/>
  <c r="AX356" i="5"/>
  <c r="AX361" i="5"/>
  <c r="AX362" i="5"/>
  <c r="AX366" i="5"/>
  <c r="AX367" i="5"/>
  <c r="AX368" i="5"/>
  <c r="AX369" i="5"/>
  <c r="AX370" i="5"/>
  <c r="AX371" i="5"/>
  <c r="AX395" i="5"/>
  <c r="AX372" i="5"/>
  <c r="AX373" i="5"/>
  <c r="AX396" i="5"/>
  <c r="AX374" i="5"/>
  <c r="AX375" i="5"/>
  <c r="AX376" i="5"/>
  <c r="AX377" i="5"/>
  <c r="AX397" i="5"/>
  <c r="AX398" i="5"/>
  <c r="AX399" i="5"/>
  <c r="AX400" i="5"/>
  <c r="AX384" i="5"/>
  <c r="AX401" i="5"/>
  <c r="AX402" i="5"/>
  <c r="AX403" i="5"/>
  <c r="AX385" i="5"/>
  <c r="AX386" i="5"/>
  <c r="AX387" i="5"/>
  <c r="AX388" i="5"/>
  <c r="AX404" i="5"/>
  <c r="AX389" i="5"/>
  <c r="AX390" i="5"/>
  <c r="AX405" i="5"/>
  <c r="AX391" i="5"/>
  <c r="AX406" i="5"/>
  <c r="AX407" i="5"/>
  <c r="AX408" i="5"/>
  <c r="AX392" i="5"/>
  <c r="AX409" i="5"/>
  <c r="AX393" i="5"/>
  <c r="AX410" i="5"/>
  <c r="AX363" i="5"/>
  <c r="AX364" i="5"/>
  <c r="AX411" i="5"/>
  <c r="AX412" i="5"/>
  <c r="AX413" i="5"/>
  <c r="AX365" i="5"/>
  <c r="AX414" i="5"/>
  <c r="AX415" i="5"/>
  <c r="AX416" i="5"/>
  <c r="AX417" i="5"/>
  <c r="AX418" i="5"/>
  <c r="AX419" i="5"/>
  <c r="AX420" i="5"/>
  <c r="AX421" i="5"/>
  <c r="AX422" i="5"/>
  <c r="AX423" i="5"/>
  <c r="AX424" i="5"/>
  <c r="AX425" i="5"/>
  <c r="AX426" i="5"/>
  <c r="AX427" i="5"/>
  <c r="AX428" i="5"/>
  <c r="AX429" i="5"/>
  <c r="AX430" i="5"/>
  <c r="AX431" i="5"/>
  <c r="AX432" i="5"/>
  <c r="AX433" i="5"/>
  <c r="AX434" i="5"/>
  <c r="AX435" i="5"/>
  <c r="AX436" i="5"/>
  <c r="AX437" i="5"/>
  <c r="AX438" i="5"/>
  <c r="AX439" i="5"/>
  <c r="AX453" i="5"/>
  <c r="AX440" i="5"/>
  <c r="AX441" i="5"/>
  <c r="AX442" i="5"/>
  <c r="AX443" i="5"/>
  <c r="AX454" i="5"/>
  <c r="AX444" i="5"/>
  <c r="AX445" i="5"/>
  <c r="AX446" i="5"/>
  <c r="AX447" i="5"/>
  <c r="AX455" i="5"/>
  <c r="AX456" i="5"/>
  <c r="AX457" i="5"/>
  <c r="AX448" i="5"/>
  <c r="AX490" i="5"/>
  <c r="AX458" i="5"/>
  <c r="AX449" i="5"/>
  <c r="AX450" i="5"/>
  <c r="AX459" i="5"/>
  <c r="AX460" i="5"/>
  <c r="AX461" i="5"/>
  <c r="AX462" i="5"/>
  <c r="AX463" i="5"/>
  <c r="AX464" i="5"/>
  <c r="AX465" i="5"/>
  <c r="AX491" i="5"/>
  <c r="AX466" i="5"/>
  <c r="AX467" i="5"/>
  <c r="AX468" i="5"/>
  <c r="AX469" i="5"/>
  <c r="AX470" i="5"/>
  <c r="AX471" i="5"/>
  <c r="AX472" i="5"/>
  <c r="AX473" i="5"/>
  <c r="AX474" i="5"/>
  <c r="AX475" i="5"/>
  <c r="AX476" i="5"/>
  <c r="AX477" i="5"/>
  <c r="AX478" i="5"/>
  <c r="AX479" i="5"/>
  <c r="AX451" i="5"/>
  <c r="AX480" i="5"/>
  <c r="AX481" i="5"/>
  <c r="AX482" i="5"/>
  <c r="AX483" i="5"/>
  <c r="AX484" i="5"/>
  <c r="AX485" i="5"/>
  <c r="AX486" i="5"/>
  <c r="AX487" i="5"/>
  <c r="AX488" i="5"/>
  <c r="AX492" i="5"/>
  <c r="AX493" i="5"/>
  <c r="AX494" i="5"/>
  <c r="AX533" i="5"/>
  <c r="AX489" i="5"/>
  <c r="AX534" i="5"/>
  <c r="AX495" i="5"/>
  <c r="AX496" i="5"/>
  <c r="AX497" i="5"/>
  <c r="AX498" i="5"/>
  <c r="AX535" i="5"/>
  <c r="AX536" i="5"/>
  <c r="AX537" i="5"/>
  <c r="AX538" i="5"/>
  <c r="AX539" i="5"/>
  <c r="AX540" i="5"/>
  <c r="AX541" i="5"/>
  <c r="AX542" i="5"/>
  <c r="AX543" i="5"/>
  <c r="AX544" i="5"/>
  <c r="AX545" i="5"/>
  <c r="AX546" i="5"/>
  <c r="AX547" i="5"/>
  <c r="AX548" i="5"/>
  <c r="AX549" i="5"/>
  <c r="AX550" i="5"/>
  <c r="AX551" i="5"/>
  <c r="AX552" i="5"/>
  <c r="AX553" i="5"/>
  <c r="AX554" i="5"/>
  <c r="AX557" i="5"/>
  <c r="AX556" i="5"/>
  <c r="AX555" i="5"/>
  <c r="AT17" i="5"/>
  <c r="AT30" i="5"/>
  <c r="AT28" i="5"/>
  <c r="AT499" i="5"/>
  <c r="AT29" i="5"/>
  <c r="AT31" i="5"/>
  <c r="AT210" i="5"/>
  <c r="AT500" i="5"/>
  <c r="AT9" i="5"/>
  <c r="AT501" i="5"/>
  <c r="AT288" i="5"/>
  <c r="AT8" i="5"/>
  <c r="AT24" i="5"/>
  <c r="AT502" i="5"/>
  <c r="AT37" i="5"/>
  <c r="AT503" i="5"/>
  <c r="AT504" i="5"/>
  <c r="AT48" i="5"/>
  <c r="AT505" i="5"/>
  <c r="AT506" i="5"/>
  <c r="AT15" i="5"/>
  <c r="AT36" i="5"/>
  <c r="AT507" i="5"/>
  <c r="AT508" i="5"/>
  <c r="AT10" i="5"/>
  <c r="AT509" i="5"/>
  <c r="AT20" i="5"/>
  <c r="AT44" i="5"/>
  <c r="AT34" i="5"/>
  <c r="AT33" i="5"/>
  <c r="AT510" i="5"/>
  <c r="AT511" i="5"/>
  <c r="AT11" i="5"/>
  <c r="AT41" i="5"/>
  <c r="AT512" i="5"/>
  <c r="AT43" i="5"/>
  <c r="AT98" i="5"/>
  <c r="AT16" i="5"/>
  <c r="AT35" i="5"/>
  <c r="AT513" i="5"/>
  <c r="AT514" i="5"/>
  <c r="AT12" i="5"/>
  <c r="AT25" i="5"/>
  <c r="AT21" i="5"/>
  <c r="AT49" i="5"/>
  <c r="AT22" i="5"/>
  <c r="AT23" i="5"/>
  <c r="AT289" i="5"/>
  <c r="AT266" i="5"/>
  <c r="AT182" i="5"/>
  <c r="AT515" i="5"/>
  <c r="AT128" i="5"/>
  <c r="AT19" i="5"/>
  <c r="AT108" i="5"/>
  <c r="AT126" i="5"/>
  <c r="AT290" i="5"/>
  <c r="AT55" i="5"/>
  <c r="AT18" i="5"/>
  <c r="AT159" i="5"/>
  <c r="AT516" i="5"/>
  <c r="AT517" i="5"/>
  <c r="AT518" i="5"/>
  <c r="AT56" i="5"/>
  <c r="AT519" i="5"/>
  <c r="AT520" i="5"/>
  <c r="AT13" i="5"/>
  <c r="AT521" i="5"/>
  <c r="AT32" i="5"/>
  <c r="AT522" i="5"/>
  <c r="AT26" i="5"/>
  <c r="AT523" i="5"/>
  <c r="AT27" i="5"/>
  <c r="AT14" i="5"/>
  <c r="AT99" i="5"/>
  <c r="AT63" i="5"/>
  <c r="AT52" i="5"/>
  <c r="AT65" i="5"/>
  <c r="AT69" i="5"/>
  <c r="AT201" i="5"/>
  <c r="AT53" i="5"/>
  <c r="AT59" i="5"/>
  <c r="AT50" i="5"/>
  <c r="AT291" i="5"/>
  <c r="AT104" i="5"/>
  <c r="AT58" i="5"/>
  <c r="AT87" i="5"/>
  <c r="AT73" i="5"/>
  <c r="AT40" i="5"/>
  <c r="AT85" i="5"/>
  <c r="AT76" i="5"/>
  <c r="AT89" i="5"/>
  <c r="AT75" i="5"/>
  <c r="AT71" i="5"/>
  <c r="AT64" i="5"/>
  <c r="AT47" i="5"/>
  <c r="AT45" i="5"/>
  <c r="AT39" i="5"/>
  <c r="AT68" i="5"/>
  <c r="AT77" i="5"/>
  <c r="AT292" i="5"/>
  <c r="AT90" i="5"/>
  <c r="AT46" i="5"/>
  <c r="AT61" i="5"/>
  <c r="AT51" i="5"/>
  <c r="AT70" i="5"/>
  <c r="AT38" i="5"/>
  <c r="AT60" i="5"/>
  <c r="AT140" i="5"/>
  <c r="AT265" i="5"/>
  <c r="AT66" i="5"/>
  <c r="AT67" i="5"/>
  <c r="AT286" i="5"/>
  <c r="AT125" i="5"/>
  <c r="AT102" i="5"/>
  <c r="AT117" i="5"/>
  <c r="AT216" i="5"/>
  <c r="AT88" i="5"/>
  <c r="AT285" i="5"/>
  <c r="AT223" i="5"/>
  <c r="AT96" i="5"/>
  <c r="AT54" i="5"/>
  <c r="AT118" i="5"/>
  <c r="AT62" i="5"/>
  <c r="AT42" i="5"/>
  <c r="AT120" i="5"/>
  <c r="AT79" i="5"/>
  <c r="AT80" i="5"/>
  <c r="AT81" i="5"/>
  <c r="AT97" i="5"/>
  <c r="AT95" i="5"/>
  <c r="AT114" i="5"/>
  <c r="AT110" i="5"/>
  <c r="AT57" i="5"/>
  <c r="AT119" i="5"/>
  <c r="AT111" i="5"/>
  <c r="AT293" i="5"/>
  <c r="AT294" i="5"/>
  <c r="AT84" i="5"/>
  <c r="AT295" i="5"/>
  <c r="AT94" i="5"/>
  <c r="AT105" i="5"/>
  <c r="AT170" i="5"/>
  <c r="AT113" i="5"/>
  <c r="AT112" i="5"/>
  <c r="AT287" i="5"/>
  <c r="AT296" i="5"/>
  <c r="AT83" i="5"/>
  <c r="AT92" i="5"/>
  <c r="AT100" i="5"/>
  <c r="AT106" i="5"/>
  <c r="AT116" i="5"/>
  <c r="AT74" i="5"/>
  <c r="AT524" i="5"/>
  <c r="AT78" i="5"/>
  <c r="AT138" i="5"/>
  <c r="AT192" i="5"/>
  <c r="AT145" i="5"/>
  <c r="AT109" i="5"/>
  <c r="AT148" i="5"/>
  <c r="AT86" i="5"/>
  <c r="AT218" i="5"/>
  <c r="AT190" i="5"/>
  <c r="AT107" i="5"/>
  <c r="AT191" i="5"/>
  <c r="AT101" i="5"/>
  <c r="AT134" i="5"/>
  <c r="AT115" i="5"/>
  <c r="AT93" i="5"/>
  <c r="AT82" i="5"/>
  <c r="AT131" i="5"/>
  <c r="AT137" i="5"/>
  <c r="AT91" i="5"/>
  <c r="AT124" i="5"/>
  <c r="AT103" i="5"/>
  <c r="AT154" i="5"/>
  <c r="AT146" i="5"/>
  <c r="AT169" i="5"/>
  <c r="AT122" i="5"/>
  <c r="AT143" i="5"/>
  <c r="AT139" i="5"/>
  <c r="AT196" i="5"/>
  <c r="AT135" i="5"/>
  <c r="AT239" i="5"/>
  <c r="AT149" i="5"/>
  <c r="AT254" i="5"/>
  <c r="AT207" i="5"/>
  <c r="AT150" i="5"/>
  <c r="AT155" i="5"/>
  <c r="AT130" i="5"/>
  <c r="AT127" i="5"/>
  <c r="AT129" i="5"/>
  <c r="AT121" i="5"/>
  <c r="AT158" i="5"/>
  <c r="AT142" i="5"/>
  <c r="AT157" i="5"/>
  <c r="AT144" i="5"/>
  <c r="AT133" i="5"/>
  <c r="AT151" i="5"/>
  <c r="AT184" i="5"/>
  <c r="AT297" i="5"/>
  <c r="AT123" i="5"/>
  <c r="AT141" i="5"/>
  <c r="AT132" i="5"/>
  <c r="AT298" i="5"/>
  <c r="AT175" i="5"/>
  <c r="AT203" i="5"/>
  <c r="AT147" i="5"/>
  <c r="AT153" i="5"/>
  <c r="AT156" i="5"/>
  <c r="AT136" i="5"/>
  <c r="AT204" i="5"/>
  <c r="AT194" i="5"/>
  <c r="AT299" i="5"/>
  <c r="AT212" i="5"/>
  <c r="AT525" i="5"/>
  <c r="AT300" i="5"/>
  <c r="AT200" i="5"/>
  <c r="AT152" i="5"/>
  <c r="AT221" i="5"/>
  <c r="AT188" i="5"/>
  <c r="AT209" i="5"/>
  <c r="AT177" i="5"/>
  <c r="AT526" i="5"/>
  <c r="AT527" i="5"/>
  <c r="AT528" i="5"/>
  <c r="AT529" i="5"/>
  <c r="AT530" i="5"/>
  <c r="AT531" i="5"/>
  <c r="AT532" i="5"/>
  <c r="AT214" i="5"/>
  <c r="AT172" i="5"/>
  <c r="AT301" i="5"/>
  <c r="AT179" i="5"/>
  <c r="AT195" i="5"/>
  <c r="AT164" i="5"/>
  <c r="AT178" i="5"/>
  <c r="AT162" i="5"/>
  <c r="AT161" i="5"/>
  <c r="AT213" i="5"/>
  <c r="AT232" i="5"/>
  <c r="AT166" i="5"/>
  <c r="AT208" i="5"/>
  <c r="AT185" i="5"/>
  <c r="AT199" i="5"/>
  <c r="AT189" i="5"/>
  <c r="AT230" i="5"/>
  <c r="AT202" i="5"/>
  <c r="AT302" i="5"/>
  <c r="AT187" i="5"/>
  <c r="AT278" i="5"/>
  <c r="AT160" i="5"/>
  <c r="AT240" i="5"/>
  <c r="AT205" i="5"/>
  <c r="AT183" i="5"/>
  <c r="AT226" i="5"/>
  <c r="AT181" i="5"/>
  <c r="AT167" i="5"/>
  <c r="AT211" i="5"/>
  <c r="AT165" i="5"/>
  <c r="AT176" i="5"/>
  <c r="AT225" i="5"/>
  <c r="AT255" i="5"/>
  <c r="AT303" i="5"/>
  <c r="AT171" i="5"/>
  <c r="AT280" i="5"/>
  <c r="AT227" i="5"/>
  <c r="AT198" i="5"/>
  <c r="AT163" i="5"/>
  <c r="AT186" i="5"/>
  <c r="AT180" i="5"/>
  <c r="AT174" i="5"/>
  <c r="AT173" i="5"/>
  <c r="AT193" i="5"/>
  <c r="AT206" i="5"/>
  <c r="AT197" i="5"/>
  <c r="AT168" i="5"/>
  <c r="AT219" i="5"/>
  <c r="AT234" i="5"/>
  <c r="AT238" i="5"/>
  <c r="AT215" i="5"/>
  <c r="AT220" i="5"/>
  <c r="AT224" i="5"/>
  <c r="AT378" i="5"/>
  <c r="AT237" i="5"/>
  <c r="AT241" i="5"/>
  <c r="AT242" i="5"/>
  <c r="AT222" i="5"/>
  <c r="AT304" i="5"/>
  <c r="AT72" i="5"/>
  <c r="AT228" i="5"/>
  <c r="AT229" i="5"/>
  <c r="AT231" i="5"/>
  <c r="AT243" i="5"/>
  <c r="AT235" i="5"/>
  <c r="AT233" i="5"/>
  <c r="AT282" i="5"/>
  <c r="AT217" i="5"/>
  <c r="AT305" i="5"/>
  <c r="AT247" i="5"/>
  <c r="AT306" i="5"/>
  <c r="AT281" i="5"/>
  <c r="AT236" i="5"/>
  <c r="AT257" i="5"/>
  <c r="AT258" i="5"/>
  <c r="AT250" i="5"/>
  <c r="AT268" i="5"/>
  <c r="AT274" i="5"/>
  <c r="AT277" i="5"/>
  <c r="AT249" i="5"/>
  <c r="AT394" i="5"/>
  <c r="AT252" i="5"/>
  <c r="AT307" i="5"/>
  <c r="AT267" i="5"/>
  <c r="AT271" i="5"/>
  <c r="AT251" i="5"/>
  <c r="AT256" i="5"/>
  <c r="AT260" i="5"/>
  <c r="AT264" i="5"/>
  <c r="AT273" i="5"/>
  <c r="AT284" i="5"/>
  <c r="AT259" i="5"/>
  <c r="AT262" i="5"/>
  <c r="AT263" i="5"/>
  <c r="AT275" i="5"/>
  <c r="AT245" i="5"/>
  <c r="AT357" i="5"/>
  <c r="AT248" i="5"/>
  <c r="AT308" i="5"/>
  <c r="AT269" i="5"/>
  <c r="AT309" i="5"/>
  <c r="AT244" i="5"/>
  <c r="AT379" i="5"/>
  <c r="AT261" i="5"/>
  <c r="AT310" i="5"/>
  <c r="AT253" i="5"/>
  <c r="AT311" i="5"/>
  <c r="AT312" i="5"/>
  <c r="AT452" i="5"/>
  <c r="AT276" i="5"/>
  <c r="AT246" i="5"/>
  <c r="AT272" i="5"/>
  <c r="AT270" i="5"/>
  <c r="AT313" i="5"/>
  <c r="AT314" i="5"/>
  <c r="AT315" i="5"/>
  <c r="AT358" i="5"/>
  <c r="AT279" i="5"/>
  <c r="AT283" i="5"/>
  <c r="AT316" i="5"/>
  <c r="AT359" i="5"/>
  <c r="AT317" i="5"/>
  <c r="AT318" i="5"/>
  <c r="AT360" i="5"/>
  <c r="AT319" i="5"/>
  <c r="AT320" i="5"/>
  <c r="AT321" i="5"/>
  <c r="AT322" i="5"/>
  <c r="AT323" i="5"/>
  <c r="AT324" i="5"/>
  <c r="AT325" i="5"/>
  <c r="AT326" i="5"/>
  <c r="AT327" i="5"/>
  <c r="AT328" i="5"/>
  <c r="AT329" i="5"/>
  <c r="AT330" i="5"/>
  <c r="AT331" i="5"/>
  <c r="AT332" i="5"/>
  <c r="AT333" i="5"/>
  <c r="AT334" i="5"/>
  <c r="AT335" i="5"/>
  <c r="AT336" i="5"/>
  <c r="AT337" i="5"/>
  <c r="AT338" i="5"/>
  <c r="AT339" i="5"/>
  <c r="AT340" i="5"/>
  <c r="AT341" i="5"/>
  <c r="AT342" i="5"/>
  <c r="AT343" i="5"/>
  <c r="AT344" i="5"/>
  <c r="AT345" i="5"/>
  <c r="AT346" i="5"/>
  <c r="AT347" i="5"/>
  <c r="AT348" i="5"/>
  <c r="AT349" i="5"/>
  <c r="AT350" i="5"/>
  <c r="AT351" i="5"/>
  <c r="AT352" i="5"/>
  <c r="AT353" i="5"/>
  <c r="AT380" i="5"/>
  <c r="AT381" i="5"/>
  <c r="AT382" i="5"/>
  <c r="AT383" i="5"/>
  <c r="AT354" i="5"/>
  <c r="AT355" i="5"/>
  <c r="AT356" i="5"/>
  <c r="AT361" i="5"/>
  <c r="AT362" i="5"/>
  <c r="AT366" i="5"/>
  <c r="AT367" i="5"/>
  <c r="AT368" i="5"/>
  <c r="AT369" i="5"/>
  <c r="AT370" i="5"/>
  <c r="AT371" i="5"/>
  <c r="AT395" i="5"/>
  <c r="AT372" i="5"/>
  <c r="AT373" i="5"/>
  <c r="AT396" i="5"/>
  <c r="AT374" i="5"/>
  <c r="AT375" i="5"/>
  <c r="AT376" i="5"/>
  <c r="AT377" i="5"/>
  <c r="AT397" i="5"/>
  <c r="AT398" i="5"/>
  <c r="AT399" i="5"/>
  <c r="AT400" i="5"/>
  <c r="AT384" i="5"/>
  <c r="AT401" i="5"/>
  <c r="AT402" i="5"/>
  <c r="AT403" i="5"/>
  <c r="AT385" i="5"/>
  <c r="AT386" i="5"/>
  <c r="AT387" i="5"/>
  <c r="AT388" i="5"/>
  <c r="AT404" i="5"/>
  <c r="AT389" i="5"/>
  <c r="AT390" i="5"/>
  <c r="AT405" i="5"/>
  <c r="AT391" i="5"/>
  <c r="AT406" i="5"/>
  <c r="AT407" i="5"/>
  <c r="AT408" i="5"/>
  <c r="AT392" i="5"/>
  <c r="AT409" i="5"/>
  <c r="AT393" i="5"/>
  <c r="AT410" i="5"/>
  <c r="AT363" i="5"/>
  <c r="AT364" i="5"/>
  <c r="AT411" i="5"/>
  <c r="AT412" i="5"/>
  <c r="AT413" i="5"/>
  <c r="AT365" i="5"/>
  <c r="AT414" i="5"/>
  <c r="AT415" i="5"/>
  <c r="AT416" i="5"/>
  <c r="AT417" i="5"/>
  <c r="AT418" i="5"/>
  <c r="AT419" i="5"/>
  <c r="AT420" i="5"/>
  <c r="AT421" i="5"/>
  <c r="AT422" i="5"/>
  <c r="AT423" i="5"/>
  <c r="AT424" i="5"/>
  <c r="AT425" i="5"/>
  <c r="AT426" i="5"/>
  <c r="AT427" i="5"/>
  <c r="AT428" i="5"/>
  <c r="AT429" i="5"/>
  <c r="AT430" i="5"/>
  <c r="AT431" i="5"/>
  <c r="AT432" i="5"/>
  <c r="AT433" i="5"/>
  <c r="AT434" i="5"/>
  <c r="AT435" i="5"/>
  <c r="AT436" i="5"/>
  <c r="AT437" i="5"/>
  <c r="AT438" i="5"/>
  <c r="AT439" i="5"/>
  <c r="AT453" i="5"/>
  <c r="AT440" i="5"/>
  <c r="AT441" i="5"/>
  <c r="AT442" i="5"/>
  <c r="AT443" i="5"/>
  <c r="AT454" i="5"/>
  <c r="AT444" i="5"/>
  <c r="AT445" i="5"/>
  <c r="AT446" i="5"/>
  <c r="AT447" i="5"/>
  <c r="AT455" i="5"/>
  <c r="AT456" i="5"/>
  <c r="AT457" i="5"/>
  <c r="AT448" i="5"/>
  <c r="AT490" i="5"/>
  <c r="AT458" i="5"/>
  <c r="AT449" i="5"/>
  <c r="AT450" i="5"/>
  <c r="AT459" i="5"/>
  <c r="AT460" i="5"/>
  <c r="AT461" i="5"/>
  <c r="AT462" i="5"/>
  <c r="AT463" i="5"/>
  <c r="AT464" i="5"/>
  <c r="AT465" i="5"/>
  <c r="AT491" i="5"/>
  <c r="AT466" i="5"/>
  <c r="AT467" i="5"/>
  <c r="AT468" i="5"/>
  <c r="AT469" i="5"/>
  <c r="AT470" i="5"/>
  <c r="AT471" i="5"/>
  <c r="AT472" i="5"/>
  <c r="AT473" i="5"/>
  <c r="AT474" i="5"/>
  <c r="AT475" i="5"/>
  <c r="AT476" i="5"/>
  <c r="AT477" i="5"/>
  <c r="AT478" i="5"/>
  <c r="AT479" i="5"/>
  <c r="AT451" i="5"/>
  <c r="AT480" i="5"/>
  <c r="AT481" i="5"/>
  <c r="AT482" i="5"/>
  <c r="AT483" i="5"/>
  <c r="AT484" i="5"/>
  <c r="AT485" i="5"/>
  <c r="AT486" i="5"/>
  <c r="AT487" i="5"/>
  <c r="AT488" i="5"/>
  <c r="AT492" i="5"/>
  <c r="AT493" i="5"/>
  <c r="AT494" i="5"/>
  <c r="AT533" i="5"/>
  <c r="AT489" i="5"/>
  <c r="AT534" i="5"/>
  <c r="AT495" i="5"/>
  <c r="AT496" i="5"/>
  <c r="AT497" i="5"/>
  <c r="AT498" i="5"/>
  <c r="AT535" i="5"/>
  <c r="AT536" i="5"/>
  <c r="AT537" i="5"/>
  <c r="AT538" i="5"/>
  <c r="AT539" i="5"/>
  <c r="AT540" i="5"/>
  <c r="AT541" i="5"/>
  <c r="AT542" i="5"/>
  <c r="AT543" i="5"/>
  <c r="AT544" i="5"/>
  <c r="AT545" i="5"/>
  <c r="AT546" i="5"/>
  <c r="AT547" i="5"/>
  <c r="AT548" i="5"/>
  <c r="AT549" i="5"/>
  <c r="AT550" i="5"/>
  <c r="AT551" i="5"/>
  <c r="AT552" i="5"/>
  <c r="AT553" i="5"/>
  <c r="AT554" i="5"/>
  <c r="AT557" i="5"/>
  <c r="AT556" i="5"/>
  <c r="AT555" i="5"/>
  <c r="AP17" i="5"/>
  <c r="AP30" i="5"/>
  <c r="AP28" i="5"/>
  <c r="AP499" i="5"/>
  <c r="AP29" i="5"/>
  <c r="AP31" i="5"/>
  <c r="AP210" i="5"/>
  <c r="AP500" i="5"/>
  <c r="AP9" i="5"/>
  <c r="AP501" i="5"/>
  <c r="AP288" i="5"/>
  <c r="AP8" i="5"/>
  <c r="AP24" i="5"/>
  <c r="AP502" i="5"/>
  <c r="AP37" i="5"/>
  <c r="AP503" i="5"/>
  <c r="AP504" i="5"/>
  <c r="AP48" i="5"/>
  <c r="AP505" i="5"/>
  <c r="AP506" i="5"/>
  <c r="AP15" i="5"/>
  <c r="AP36" i="5"/>
  <c r="AP507" i="5"/>
  <c r="AP508" i="5"/>
  <c r="AP10" i="5"/>
  <c r="AP509" i="5"/>
  <c r="AP20" i="5"/>
  <c r="AP44" i="5"/>
  <c r="AP34" i="5"/>
  <c r="AP33" i="5"/>
  <c r="AP510" i="5"/>
  <c r="AP511" i="5"/>
  <c r="AP11" i="5"/>
  <c r="AP41" i="5"/>
  <c r="AP512" i="5"/>
  <c r="AP43" i="5"/>
  <c r="AP98" i="5"/>
  <c r="AP16" i="5"/>
  <c r="AP35" i="5"/>
  <c r="AP513" i="5"/>
  <c r="AP514" i="5"/>
  <c r="AP12" i="5"/>
  <c r="AP25" i="5"/>
  <c r="AP21" i="5"/>
  <c r="AP49" i="5"/>
  <c r="AP22" i="5"/>
  <c r="AP23" i="5"/>
  <c r="AP289" i="5"/>
  <c r="AP266" i="5"/>
  <c r="AP182" i="5"/>
  <c r="AP515" i="5"/>
  <c r="AP128" i="5"/>
  <c r="AP19" i="5"/>
  <c r="AP108" i="5"/>
  <c r="AP126" i="5"/>
  <c r="AP290" i="5"/>
  <c r="AP55" i="5"/>
  <c r="AP18" i="5"/>
  <c r="AP159" i="5"/>
  <c r="AP516" i="5"/>
  <c r="AP517" i="5"/>
  <c r="AP518" i="5"/>
  <c r="AP56" i="5"/>
  <c r="AP519" i="5"/>
  <c r="AP520" i="5"/>
  <c r="AP13" i="5"/>
  <c r="AP521" i="5"/>
  <c r="AP32" i="5"/>
  <c r="AP522" i="5"/>
  <c r="AP26" i="5"/>
  <c r="AP523" i="5"/>
  <c r="AP27" i="5"/>
  <c r="AP14" i="5"/>
  <c r="AP99" i="5"/>
  <c r="AP63" i="5"/>
  <c r="AP52" i="5"/>
  <c r="AP65" i="5"/>
  <c r="AP69" i="5"/>
  <c r="AP201" i="5"/>
  <c r="AP53" i="5"/>
  <c r="AP59" i="5"/>
  <c r="AP50" i="5"/>
  <c r="AP291" i="5"/>
  <c r="AP104" i="5"/>
  <c r="AP58" i="5"/>
  <c r="AP87" i="5"/>
  <c r="AP73" i="5"/>
  <c r="AP40" i="5"/>
  <c r="AP85" i="5"/>
  <c r="AP76" i="5"/>
  <c r="AP89" i="5"/>
  <c r="AP75" i="5"/>
  <c r="AP71" i="5"/>
  <c r="AP64" i="5"/>
  <c r="AP47" i="5"/>
  <c r="AP45" i="5"/>
  <c r="AP39" i="5"/>
  <c r="AP68" i="5"/>
  <c r="AP77" i="5"/>
  <c r="AP292" i="5"/>
  <c r="AP90" i="5"/>
  <c r="AP46" i="5"/>
  <c r="AP61" i="5"/>
  <c r="AP51" i="5"/>
  <c r="AP70" i="5"/>
  <c r="AP38" i="5"/>
  <c r="AP60" i="5"/>
  <c r="AP140" i="5"/>
  <c r="AP265" i="5"/>
  <c r="AP66" i="5"/>
  <c r="AP67" i="5"/>
  <c r="AP286" i="5"/>
  <c r="AP125" i="5"/>
  <c r="AP102" i="5"/>
  <c r="AP117" i="5"/>
  <c r="AP216" i="5"/>
  <c r="AP88" i="5"/>
  <c r="AP285" i="5"/>
  <c r="AP223" i="5"/>
  <c r="AP96" i="5"/>
  <c r="AP54" i="5"/>
  <c r="AP118" i="5"/>
  <c r="AP62" i="5"/>
  <c r="AP42" i="5"/>
  <c r="AP120" i="5"/>
  <c r="AP79" i="5"/>
  <c r="AP80" i="5"/>
  <c r="AP81" i="5"/>
  <c r="AP97" i="5"/>
  <c r="AP95" i="5"/>
  <c r="AP114" i="5"/>
  <c r="AP110" i="5"/>
  <c r="AP57" i="5"/>
  <c r="AP119" i="5"/>
  <c r="AP111" i="5"/>
  <c r="AP293" i="5"/>
  <c r="AP294" i="5"/>
  <c r="AP84" i="5"/>
  <c r="AP295" i="5"/>
  <c r="AP94" i="5"/>
  <c r="AP105" i="5"/>
  <c r="AP170" i="5"/>
  <c r="AP113" i="5"/>
  <c r="AP112" i="5"/>
  <c r="AP287" i="5"/>
  <c r="AP296" i="5"/>
  <c r="AP83" i="5"/>
  <c r="AP92" i="5"/>
  <c r="AP100" i="5"/>
  <c r="AP106" i="5"/>
  <c r="AP116" i="5"/>
  <c r="AP74" i="5"/>
  <c r="AP524" i="5"/>
  <c r="AP78" i="5"/>
  <c r="AP138" i="5"/>
  <c r="AP192" i="5"/>
  <c r="AP145" i="5"/>
  <c r="AP109" i="5"/>
  <c r="AP148" i="5"/>
  <c r="AP86" i="5"/>
  <c r="AP218" i="5"/>
  <c r="AP190" i="5"/>
  <c r="AP107" i="5"/>
  <c r="AP191" i="5"/>
  <c r="AP101" i="5"/>
  <c r="AP134" i="5"/>
  <c r="AP115" i="5"/>
  <c r="AP93" i="5"/>
  <c r="AP82" i="5"/>
  <c r="AP131" i="5"/>
  <c r="AP137" i="5"/>
  <c r="AP91" i="5"/>
  <c r="AP124" i="5"/>
  <c r="AP103" i="5"/>
  <c r="AP154" i="5"/>
  <c r="AP146" i="5"/>
  <c r="AP169" i="5"/>
  <c r="AP122" i="5"/>
  <c r="AP143" i="5"/>
  <c r="AP139" i="5"/>
  <c r="AP196" i="5"/>
  <c r="AP135" i="5"/>
  <c r="AP239" i="5"/>
  <c r="AP149" i="5"/>
  <c r="AP254" i="5"/>
  <c r="AP207" i="5"/>
  <c r="AP150" i="5"/>
  <c r="AP155" i="5"/>
  <c r="AP130" i="5"/>
  <c r="AP127" i="5"/>
  <c r="AP129" i="5"/>
  <c r="AP121" i="5"/>
  <c r="AP158" i="5"/>
  <c r="AP142" i="5"/>
  <c r="AP157" i="5"/>
  <c r="AP144" i="5"/>
  <c r="AP133" i="5"/>
  <c r="AP151" i="5"/>
  <c r="AP184" i="5"/>
  <c r="AP297" i="5"/>
  <c r="AP123" i="5"/>
  <c r="AP141" i="5"/>
  <c r="AP132" i="5"/>
  <c r="AP298" i="5"/>
  <c r="AP175" i="5"/>
  <c r="AP203" i="5"/>
  <c r="AP147" i="5"/>
  <c r="AP153" i="5"/>
  <c r="AP156" i="5"/>
  <c r="AP136" i="5"/>
  <c r="AP204" i="5"/>
  <c r="AP194" i="5"/>
  <c r="AP299" i="5"/>
  <c r="AP212" i="5"/>
  <c r="AP525" i="5"/>
  <c r="AP300" i="5"/>
  <c r="AP200" i="5"/>
  <c r="AP152" i="5"/>
  <c r="AP221" i="5"/>
  <c r="AP188" i="5"/>
  <c r="AP209" i="5"/>
  <c r="AP177" i="5"/>
  <c r="AP526" i="5"/>
  <c r="AP527" i="5"/>
  <c r="AP528" i="5"/>
  <c r="AP529" i="5"/>
  <c r="AP530" i="5"/>
  <c r="AP531" i="5"/>
  <c r="AP532" i="5"/>
  <c r="AP214" i="5"/>
  <c r="AP172" i="5"/>
  <c r="AP301" i="5"/>
  <c r="AP179" i="5"/>
  <c r="AP195" i="5"/>
  <c r="AP164" i="5"/>
  <c r="AP178" i="5"/>
  <c r="AP162" i="5"/>
  <c r="AP161" i="5"/>
  <c r="AP213" i="5"/>
  <c r="AP232" i="5"/>
  <c r="AP166" i="5"/>
  <c r="AP208" i="5"/>
  <c r="AP185" i="5"/>
  <c r="AP199" i="5"/>
  <c r="AP189" i="5"/>
  <c r="AP230" i="5"/>
  <c r="AP202" i="5"/>
  <c r="AP302" i="5"/>
  <c r="AP187" i="5"/>
  <c r="AP278" i="5"/>
  <c r="AP160" i="5"/>
  <c r="AP240" i="5"/>
  <c r="AP205" i="5"/>
  <c r="AP183" i="5"/>
  <c r="AP226" i="5"/>
  <c r="AP181" i="5"/>
  <c r="AP167" i="5"/>
  <c r="AP211" i="5"/>
  <c r="AP165" i="5"/>
  <c r="AP176" i="5"/>
  <c r="AP225" i="5"/>
  <c r="AP255" i="5"/>
  <c r="AP303" i="5"/>
  <c r="AP171" i="5"/>
  <c r="AP280" i="5"/>
  <c r="AP227" i="5"/>
  <c r="AP198" i="5"/>
  <c r="AP163" i="5"/>
  <c r="AP186" i="5"/>
  <c r="AP180" i="5"/>
  <c r="AP174" i="5"/>
  <c r="AP173" i="5"/>
  <c r="AP193" i="5"/>
  <c r="AP206" i="5"/>
  <c r="AP197" i="5"/>
  <c r="AP168" i="5"/>
  <c r="AP219" i="5"/>
  <c r="AP234" i="5"/>
  <c r="AP238" i="5"/>
  <c r="AP215" i="5"/>
  <c r="AP220" i="5"/>
  <c r="AP224" i="5"/>
  <c r="AP378" i="5"/>
  <c r="AP237" i="5"/>
  <c r="AP241" i="5"/>
  <c r="AP242" i="5"/>
  <c r="AP222" i="5"/>
  <c r="AP304" i="5"/>
  <c r="AP72" i="5"/>
  <c r="AP228" i="5"/>
  <c r="AP229" i="5"/>
  <c r="AP231" i="5"/>
  <c r="AP243" i="5"/>
  <c r="AP235" i="5"/>
  <c r="AP233" i="5"/>
  <c r="AP282" i="5"/>
  <c r="AP217" i="5"/>
  <c r="AP305" i="5"/>
  <c r="AP247" i="5"/>
  <c r="AP306" i="5"/>
  <c r="AP281" i="5"/>
  <c r="AP236" i="5"/>
  <c r="AP257" i="5"/>
  <c r="AP258" i="5"/>
  <c r="AP250" i="5"/>
  <c r="AP268" i="5"/>
  <c r="AP274" i="5"/>
  <c r="AP277" i="5"/>
  <c r="AP249" i="5"/>
  <c r="AP394" i="5"/>
  <c r="AP252" i="5"/>
  <c r="AP307" i="5"/>
  <c r="AP267" i="5"/>
  <c r="AP271" i="5"/>
  <c r="AP251" i="5"/>
  <c r="AP256" i="5"/>
  <c r="AP260" i="5"/>
  <c r="AP264" i="5"/>
  <c r="AP273" i="5"/>
  <c r="AP284" i="5"/>
  <c r="AP259" i="5"/>
  <c r="AP262" i="5"/>
  <c r="AP263" i="5"/>
  <c r="AP275" i="5"/>
  <c r="AP245" i="5"/>
  <c r="AP357" i="5"/>
  <c r="AP248" i="5"/>
  <c r="AP308" i="5"/>
  <c r="AP269" i="5"/>
  <c r="AP309" i="5"/>
  <c r="AP244" i="5"/>
  <c r="AP379" i="5"/>
  <c r="AP261" i="5"/>
  <c r="AP310" i="5"/>
  <c r="AP253" i="5"/>
  <c r="AP311" i="5"/>
  <c r="AP312" i="5"/>
  <c r="AP452" i="5"/>
  <c r="AP276" i="5"/>
  <c r="AP246" i="5"/>
  <c r="AP272" i="5"/>
  <c r="AP270" i="5"/>
  <c r="AP313" i="5"/>
  <c r="AP314" i="5"/>
  <c r="AP315" i="5"/>
  <c r="AP358" i="5"/>
  <c r="AP279" i="5"/>
  <c r="AP283" i="5"/>
  <c r="AP316" i="5"/>
  <c r="AP359" i="5"/>
  <c r="AP317" i="5"/>
  <c r="AP318" i="5"/>
  <c r="AP360" i="5"/>
  <c r="AP319" i="5"/>
  <c r="AP320" i="5"/>
  <c r="AP321" i="5"/>
  <c r="AP322" i="5"/>
  <c r="AP323" i="5"/>
  <c r="AP324" i="5"/>
  <c r="AP325" i="5"/>
  <c r="AP326" i="5"/>
  <c r="AP327" i="5"/>
  <c r="AP328" i="5"/>
  <c r="AP329" i="5"/>
  <c r="AP330" i="5"/>
  <c r="AP331" i="5"/>
  <c r="AP332" i="5"/>
  <c r="AP333" i="5"/>
  <c r="AP334" i="5"/>
  <c r="AP335" i="5"/>
  <c r="AP336" i="5"/>
  <c r="AP337" i="5"/>
  <c r="AP338" i="5"/>
  <c r="AP339" i="5"/>
  <c r="AP340" i="5"/>
  <c r="AP341" i="5"/>
  <c r="AP342" i="5"/>
  <c r="AP343" i="5"/>
  <c r="AP344" i="5"/>
  <c r="AP345" i="5"/>
  <c r="AP346" i="5"/>
  <c r="AP347" i="5"/>
  <c r="AP348" i="5"/>
  <c r="AP349" i="5"/>
  <c r="AP350" i="5"/>
  <c r="AP351" i="5"/>
  <c r="AP352" i="5"/>
  <c r="AP353" i="5"/>
  <c r="AP380" i="5"/>
  <c r="AP381" i="5"/>
  <c r="AP382" i="5"/>
  <c r="AP383" i="5"/>
  <c r="AP354" i="5"/>
  <c r="AP355" i="5"/>
  <c r="AP356" i="5"/>
  <c r="AP361" i="5"/>
  <c r="AP362" i="5"/>
  <c r="AP366" i="5"/>
  <c r="AP367" i="5"/>
  <c r="AP368" i="5"/>
  <c r="AP369" i="5"/>
  <c r="AP370" i="5"/>
  <c r="AP371" i="5"/>
  <c r="AP395" i="5"/>
  <c r="AP372" i="5"/>
  <c r="AP373" i="5"/>
  <c r="AP396" i="5"/>
  <c r="AP374" i="5"/>
  <c r="AP375" i="5"/>
  <c r="AP376" i="5"/>
  <c r="AP377" i="5"/>
  <c r="AP397" i="5"/>
  <c r="AP398" i="5"/>
  <c r="AP399" i="5"/>
  <c r="AP400" i="5"/>
  <c r="AP384" i="5"/>
  <c r="AP401" i="5"/>
  <c r="AP402" i="5"/>
  <c r="AP403" i="5"/>
  <c r="AP385" i="5"/>
  <c r="AP386" i="5"/>
  <c r="AP387" i="5"/>
  <c r="AP388" i="5"/>
  <c r="AP404" i="5"/>
  <c r="AP389" i="5"/>
  <c r="AP390" i="5"/>
  <c r="AP405" i="5"/>
  <c r="AP391" i="5"/>
  <c r="AP406" i="5"/>
  <c r="AP407" i="5"/>
  <c r="AP408" i="5"/>
  <c r="AP392" i="5"/>
  <c r="AP409" i="5"/>
  <c r="AP393" i="5"/>
  <c r="AP410" i="5"/>
  <c r="AP363" i="5"/>
  <c r="AP364" i="5"/>
  <c r="AP411" i="5"/>
  <c r="AP412" i="5"/>
  <c r="AP413" i="5"/>
  <c r="AP365" i="5"/>
  <c r="AP414" i="5"/>
  <c r="AP415" i="5"/>
  <c r="AP416" i="5"/>
  <c r="AP417" i="5"/>
  <c r="AP418" i="5"/>
  <c r="AP419" i="5"/>
  <c r="AP420" i="5"/>
  <c r="AP421" i="5"/>
  <c r="AP422" i="5"/>
  <c r="AP423" i="5"/>
  <c r="AP424" i="5"/>
  <c r="AP425" i="5"/>
  <c r="AP426" i="5"/>
  <c r="AP427" i="5"/>
  <c r="AP428" i="5"/>
  <c r="AP429" i="5"/>
  <c r="AP430" i="5"/>
  <c r="AP431" i="5"/>
  <c r="AP432" i="5"/>
  <c r="AP433" i="5"/>
  <c r="AP434" i="5"/>
  <c r="AP435" i="5"/>
  <c r="AP436" i="5"/>
  <c r="AP437" i="5"/>
  <c r="AP438" i="5"/>
  <c r="AP439" i="5"/>
  <c r="AP453" i="5"/>
  <c r="AP440" i="5"/>
  <c r="AP441" i="5"/>
  <c r="AP442" i="5"/>
  <c r="AP443" i="5"/>
  <c r="AP454" i="5"/>
  <c r="AP444" i="5"/>
  <c r="AP445" i="5"/>
  <c r="AP446" i="5"/>
  <c r="AP447" i="5"/>
  <c r="AP455" i="5"/>
  <c r="AP456" i="5"/>
  <c r="AP457" i="5"/>
  <c r="AP448" i="5"/>
  <c r="AP490" i="5"/>
  <c r="AP458" i="5"/>
  <c r="AP449" i="5"/>
  <c r="AP450" i="5"/>
  <c r="AP459" i="5"/>
  <c r="AP460" i="5"/>
  <c r="AP461" i="5"/>
  <c r="AP462" i="5"/>
  <c r="AP463" i="5"/>
  <c r="AP464" i="5"/>
  <c r="AP465" i="5"/>
  <c r="AP491" i="5"/>
  <c r="AP466" i="5"/>
  <c r="AP467" i="5"/>
  <c r="AP468" i="5"/>
  <c r="AP469" i="5"/>
  <c r="AP470" i="5"/>
  <c r="AP471" i="5"/>
  <c r="AP472" i="5"/>
  <c r="AP473" i="5"/>
  <c r="AP474" i="5"/>
  <c r="AP475" i="5"/>
  <c r="AP476" i="5"/>
  <c r="AP477" i="5"/>
  <c r="AP478" i="5"/>
  <c r="AP479" i="5"/>
  <c r="AP451" i="5"/>
  <c r="AP480" i="5"/>
  <c r="AP481" i="5"/>
  <c r="AP482" i="5"/>
  <c r="AP483" i="5"/>
  <c r="AP484" i="5"/>
  <c r="AP485" i="5"/>
  <c r="AP486" i="5"/>
  <c r="AP487" i="5"/>
  <c r="AP488" i="5"/>
  <c r="AP492" i="5"/>
  <c r="AP493" i="5"/>
  <c r="AP494" i="5"/>
  <c r="AP533" i="5"/>
  <c r="AP489" i="5"/>
  <c r="AP534" i="5"/>
  <c r="AP495" i="5"/>
  <c r="AP496" i="5"/>
  <c r="AP497" i="5"/>
  <c r="AP498" i="5"/>
  <c r="AP535" i="5"/>
  <c r="AP536" i="5"/>
  <c r="AP537" i="5"/>
  <c r="AP538" i="5"/>
  <c r="AP539" i="5"/>
  <c r="AP540" i="5"/>
  <c r="AP541" i="5"/>
  <c r="AP542" i="5"/>
  <c r="AP543" i="5"/>
  <c r="AP544" i="5"/>
  <c r="AP545" i="5"/>
  <c r="AP546" i="5"/>
  <c r="AP547" i="5"/>
  <c r="AP548" i="5"/>
  <c r="AP549" i="5"/>
  <c r="AP550" i="5"/>
  <c r="AP551" i="5"/>
  <c r="AP552" i="5"/>
  <c r="AP553" i="5"/>
  <c r="AP554" i="5"/>
  <c r="AP557" i="5"/>
  <c r="AP556" i="5"/>
  <c r="AP555" i="5"/>
  <c r="AL17" i="5"/>
  <c r="AL30" i="5"/>
  <c r="AL28" i="5"/>
  <c r="AL499" i="5"/>
  <c r="AL29" i="5"/>
  <c r="AL31" i="5"/>
  <c r="AL210" i="5"/>
  <c r="AL500" i="5"/>
  <c r="AL9" i="5"/>
  <c r="AL501" i="5"/>
  <c r="AL288" i="5"/>
  <c r="AL8" i="5"/>
  <c r="AL24" i="5"/>
  <c r="AL502" i="5"/>
  <c r="AL37" i="5"/>
  <c r="AL503" i="5"/>
  <c r="AL504" i="5"/>
  <c r="AL48" i="5"/>
  <c r="AL505" i="5"/>
  <c r="AL506" i="5"/>
  <c r="AL15" i="5"/>
  <c r="AL36" i="5"/>
  <c r="AL507" i="5"/>
  <c r="AL508" i="5"/>
  <c r="AL10" i="5"/>
  <c r="AL509" i="5"/>
  <c r="AL20" i="5"/>
  <c r="AL44" i="5"/>
  <c r="AL34" i="5"/>
  <c r="AL33" i="5"/>
  <c r="AL510" i="5"/>
  <c r="AL511" i="5"/>
  <c r="AL11" i="5"/>
  <c r="AL41" i="5"/>
  <c r="AL512" i="5"/>
  <c r="AL43" i="5"/>
  <c r="AL98" i="5"/>
  <c r="AL16" i="5"/>
  <c r="AL35" i="5"/>
  <c r="AL513" i="5"/>
  <c r="AL514" i="5"/>
  <c r="AL12" i="5"/>
  <c r="AL25" i="5"/>
  <c r="AL21" i="5"/>
  <c r="AL49" i="5"/>
  <c r="AL22" i="5"/>
  <c r="AL23" i="5"/>
  <c r="AL289" i="5"/>
  <c r="AL266" i="5"/>
  <c r="AL182" i="5"/>
  <c r="AL515" i="5"/>
  <c r="AL128" i="5"/>
  <c r="AL19" i="5"/>
  <c r="AL108" i="5"/>
  <c r="AL126" i="5"/>
  <c r="AL290" i="5"/>
  <c r="AL55" i="5"/>
  <c r="AL18" i="5"/>
  <c r="AL159" i="5"/>
  <c r="AL516" i="5"/>
  <c r="AL517" i="5"/>
  <c r="AL518" i="5"/>
  <c r="AL56" i="5"/>
  <c r="AL519" i="5"/>
  <c r="AL520" i="5"/>
  <c r="AL13" i="5"/>
  <c r="AL521" i="5"/>
  <c r="AL32" i="5"/>
  <c r="AL522" i="5"/>
  <c r="AL26" i="5"/>
  <c r="AL523" i="5"/>
  <c r="AL27" i="5"/>
  <c r="AL14" i="5"/>
  <c r="AL99" i="5"/>
  <c r="AL63" i="5"/>
  <c r="AL52" i="5"/>
  <c r="AL65" i="5"/>
  <c r="AL69" i="5"/>
  <c r="AL201" i="5"/>
  <c r="AL53" i="5"/>
  <c r="AL59" i="5"/>
  <c r="AL50" i="5"/>
  <c r="AL291" i="5"/>
  <c r="AL104" i="5"/>
  <c r="AL58" i="5"/>
  <c r="AL87" i="5"/>
  <c r="AL73" i="5"/>
  <c r="AL40" i="5"/>
  <c r="AL85" i="5"/>
  <c r="AL76" i="5"/>
  <c r="AL89" i="5"/>
  <c r="AL75" i="5"/>
  <c r="AL71" i="5"/>
  <c r="AL64" i="5"/>
  <c r="AL47" i="5"/>
  <c r="AL45" i="5"/>
  <c r="AL39" i="5"/>
  <c r="AL68" i="5"/>
  <c r="AL77" i="5"/>
  <c r="AL292" i="5"/>
  <c r="AL90" i="5"/>
  <c r="AL46" i="5"/>
  <c r="AL61" i="5"/>
  <c r="AL51" i="5"/>
  <c r="AL70" i="5"/>
  <c r="AL38" i="5"/>
  <c r="AL60" i="5"/>
  <c r="AL140" i="5"/>
  <c r="AL265" i="5"/>
  <c r="AL66" i="5"/>
  <c r="AL67" i="5"/>
  <c r="AL286" i="5"/>
  <c r="AL125" i="5"/>
  <c r="AL102" i="5"/>
  <c r="AL117" i="5"/>
  <c r="AL216" i="5"/>
  <c r="AL88" i="5"/>
  <c r="AL285" i="5"/>
  <c r="AL223" i="5"/>
  <c r="AL96" i="5"/>
  <c r="AL54" i="5"/>
  <c r="AL118" i="5"/>
  <c r="AL62" i="5"/>
  <c r="AL42" i="5"/>
  <c r="AL120" i="5"/>
  <c r="AL79" i="5"/>
  <c r="AL80" i="5"/>
  <c r="AL81" i="5"/>
  <c r="AL97" i="5"/>
  <c r="AL95" i="5"/>
  <c r="AL114" i="5"/>
  <c r="AL110" i="5"/>
  <c r="AL57" i="5"/>
  <c r="AL119" i="5"/>
  <c r="AL111" i="5"/>
  <c r="AL293" i="5"/>
  <c r="AL294" i="5"/>
  <c r="AL84" i="5"/>
  <c r="AL295" i="5"/>
  <c r="AL94" i="5"/>
  <c r="AL105" i="5"/>
  <c r="AL170" i="5"/>
  <c r="AL113" i="5"/>
  <c r="AL112" i="5"/>
  <c r="AL287" i="5"/>
  <c r="AL296" i="5"/>
  <c r="AL83" i="5"/>
  <c r="AL92" i="5"/>
  <c r="AL100" i="5"/>
  <c r="AL106" i="5"/>
  <c r="AL116" i="5"/>
  <c r="AL74" i="5"/>
  <c r="AL524" i="5"/>
  <c r="AL78" i="5"/>
  <c r="AL138" i="5"/>
  <c r="AL192" i="5"/>
  <c r="AL145" i="5"/>
  <c r="AL109" i="5"/>
  <c r="AL148" i="5"/>
  <c r="AL86" i="5"/>
  <c r="AL218" i="5"/>
  <c r="AL190" i="5"/>
  <c r="AL107" i="5"/>
  <c r="AL191" i="5"/>
  <c r="AL101" i="5"/>
  <c r="AL134" i="5"/>
  <c r="AL115" i="5"/>
  <c r="AL93" i="5"/>
  <c r="AL82" i="5"/>
  <c r="AL131" i="5"/>
  <c r="AL137" i="5"/>
  <c r="AL91" i="5"/>
  <c r="AL124" i="5"/>
  <c r="AL103" i="5"/>
  <c r="AL154" i="5"/>
  <c r="AL146" i="5"/>
  <c r="AL169" i="5"/>
  <c r="AL122" i="5"/>
  <c r="AL143" i="5"/>
  <c r="AL139" i="5"/>
  <c r="AL196" i="5"/>
  <c r="AL135" i="5"/>
  <c r="AL239" i="5"/>
  <c r="AL149" i="5"/>
  <c r="AL254" i="5"/>
  <c r="AL207" i="5"/>
  <c r="AL150" i="5"/>
  <c r="AL155" i="5"/>
  <c r="AL130" i="5"/>
  <c r="AL127" i="5"/>
  <c r="AL129" i="5"/>
  <c r="AL121" i="5"/>
  <c r="AL158" i="5"/>
  <c r="AL142" i="5"/>
  <c r="AL157" i="5"/>
  <c r="AL144" i="5"/>
  <c r="AL133" i="5"/>
  <c r="AL151" i="5"/>
  <c r="AL184" i="5"/>
  <c r="AL297" i="5"/>
  <c r="AL123" i="5"/>
  <c r="AL141" i="5"/>
  <c r="AL132" i="5"/>
  <c r="AL298" i="5"/>
  <c r="AL175" i="5"/>
  <c r="AL203" i="5"/>
  <c r="AL147" i="5"/>
  <c r="AL153" i="5"/>
  <c r="AL156" i="5"/>
  <c r="AL136" i="5"/>
  <c r="AL204" i="5"/>
  <c r="AL194" i="5"/>
  <c r="AL299" i="5"/>
  <c r="AL212" i="5"/>
  <c r="AL525" i="5"/>
  <c r="AL300" i="5"/>
  <c r="AL200" i="5"/>
  <c r="AL152" i="5"/>
  <c r="AL221" i="5"/>
  <c r="AL188" i="5"/>
  <c r="AL209" i="5"/>
  <c r="AL177" i="5"/>
  <c r="AL526" i="5"/>
  <c r="AL527" i="5"/>
  <c r="AL528" i="5"/>
  <c r="AL529" i="5"/>
  <c r="AL530" i="5"/>
  <c r="AL531" i="5"/>
  <c r="AL532" i="5"/>
  <c r="AL214" i="5"/>
  <c r="AL172" i="5"/>
  <c r="AL301" i="5"/>
  <c r="AL179" i="5"/>
  <c r="AL195" i="5"/>
  <c r="AL164" i="5"/>
  <c r="AL178" i="5"/>
  <c r="AL162" i="5"/>
  <c r="AL161" i="5"/>
  <c r="AL213" i="5"/>
  <c r="AL232" i="5"/>
  <c r="AL166" i="5"/>
  <c r="AL208" i="5"/>
  <c r="AL185" i="5"/>
  <c r="AL199" i="5"/>
  <c r="AL189" i="5"/>
  <c r="AL230" i="5"/>
  <c r="AL202" i="5"/>
  <c r="AL302" i="5"/>
  <c r="AL187" i="5"/>
  <c r="AL278" i="5"/>
  <c r="AL160" i="5"/>
  <c r="AL240" i="5"/>
  <c r="AL205" i="5"/>
  <c r="AL183" i="5"/>
  <c r="AL226" i="5"/>
  <c r="AL181" i="5"/>
  <c r="AL167" i="5"/>
  <c r="AL211" i="5"/>
  <c r="AL165" i="5"/>
  <c r="AL176" i="5"/>
  <c r="AL225" i="5"/>
  <c r="AL255" i="5"/>
  <c r="AL303" i="5"/>
  <c r="AL171" i="5"/>
  <c r="AL280" i="5"/>
  <c r="AL227" i="5"/>
  <c r="AL198" i="5"/>
  <c r="AL163" i="5"/>
  <c r="AL186" i="5"/>
  <c r="AL180" i="5"/>
  <c r="AL174" i="5"/>
  <c r="AL173" i="5"/>
  <c r="AL193" i="5"/>
  <c r="AL206" i="5"/>
  <c r="AL197" i="5"/>
  <c r="AL168" i="5"/>
  <c r="AL219" i="5"/>
  <c r="AL234" i="5"/>
  <c r="AL238" i="5"/>
  <c r="AL215" i="5"/>
  <c r="AL220" i="5"/>
  <c r="AL224" i="5"/>
  <c r="AL378" i="5"/>
  <c r="AL237" i="5"/>
  <c r="AL241" i="5"/>
  <c r="AL242" i="5"/>
  <c r="AL222" i="5"/>
  <c r="AL304" i="5"/>
  <c r="AL72" i="5"/>
  <c r="AL228" i="5"/>
  <c r="AL229" i="5"/>
  <c r="AL231" i="5"/>
  <c r="AL243" i="5"/>
  <c r="AL235" i="5"/>
  <c r="AL233" i="5"/>
  <c r="AL282" i="5"/>
  <c r="AL217" i="5"/>
  <c r="AL305" i="5"/>
  <c r="AL247" i="5"/>
  <c r="AL306" i="5"/>
  <c r="AL281" i="5"/>
  <c r="AL236" i="5"/>
  <c r="AL257" i="5"/>
  <c r="AL258" i="5"/>
  <c r="AL250" i="5"/>
  <c r="AL268" i="5"/>
  <c r="AL274" i="5"/>
  <c r="AL277" i="5"/>
  <c r="AL249" i="5"/>
  <c r="AL394" i="5"/>
  <c r="AL252" i="5"/>
  <c r="AL307" i="5"/>
  <c r="AL267" i="5"/>
  <c r="AL271" i="5"/>
  <c r="AL251" i="5"/>
  <c r="AL256" i="5"/>
  <c r="AL260" i="5"/>
  <c r="AL264" i="5"/>
  <c r="AL273" i="5"/>
  <c r="AL284" i="5"/>
  <c r="AL259" i="5"/>
  <c r="AL262" i="5"/>
  <c r="AL263" i="5"/>
  <c r="AL275" i="5"/>
  <c r="AL245" i="5"/>
  <c r="AL357" i="5"/>
  <c r="AL248" i="5"/>
  <c r="AL308" i="5"/>
  <c r="AL269" i="5"/>
  <c r="AL309" i="5"/>
  <c r="AL244" i="5"/>
  <c r="AL379" i="5"/>
  <c r="AL261" i="5"/>
  <c r="AL310" i="5"/>
  <c r="AL253" i="5"/>
  <c r="AL311" i="5"/>
  <c r="AL312" i="5"/>
  <c r="AL452" i="5"/>
  <c r="AL276" i="5"/>
  <c r="AL246" i="5"/>
  <c r="AL272" i="5"/>
  <c r="AL270" i="5"/>
  <c r="AL313" i="5"/>
  <c r="AL314" i="5"/>
  <c r="AL315" i="5"/>
  <c r="AL358" i="5"/>
  <c r="AL279" i="5"/>
  <c r="AL283" i="5"/>
  <c r="AL316" i="5"/>
  <c r="AL359" i="5"/>
  <c r="AL317" i="5"/>
  <c r="AL318" i="5"/>
  <c r="AL360" i="5"/>
  <c r="AL319" i="5"/>
  <c r="AL320" i="5"/>
  <c r="AL321" i="5"/>
  <c r="AL322" i="5"/>
  <c r="AL323" i="5"/>
  <c r="AL324" i="5"/>
  <c r="AL325" i="5"/>
  <c r="AL326" i="5"/>
  <c r="AL327" i="5"/>
  <c r="AL328" i="5"/>
  <c r="AL329" i="5"/>
  <c r="AL330" i="5"/>
  <c r="AL331" i="5"/>
  <c r="AL332" i="5"/>
  <c r="AL333" i="5"/>
  <c r="AL334" i="5"/>
  <c r="AL335" i="5"/>
  <c r="AL336" i="5"/>
  <c r="AL337" i="5"/>
  <c r="AL338" i="5"/>
  <c r="AL339" i="5"/>
  <c r="AL340" i="5"/>
  <c r="AL341" i="5"/>
  <c r="AL342" i="5"/>
  <c r="AL343" i="5"/>
  <c r="AL344" i="5"/>
  <c r="AL345" i="5"/>
  <c r="AL346" i="5"/>
  <c r="AL347" i="5"/>
  <c r="AL348" i="5"/>
  <c r="AL349" i="5"/>
  <c r="AL350" i="5"/>
  <c r="AL351" i="5"/>
  <c r="AL352" i="5"/>
  <c r="AL353" i="5"/>
  <c r="AL380" i="5"/>
  <c r="AL381" i="5"/>
  <c r="AL382" i="5"/>
  <c r="AL383" i="5"/>
  <c r="AL354" i="5"/>
  <c r="AL355" i="5"/>
  <c r="AL356" i="5"/>
  <c r="AL361" i="5"/>
  <c r="AL362" i="5"/>
  <c r="AL366" i="5"/>
  <c r="AL367" i="5"/>
  <c r="AL368" i="5"/>
  <c r="AL369" i="5"/>
  <c r="AL370" i="5"/>
  <c r="AL371" i="5"/>
  <c r="AL395" i="5"/>
  <c r="AL372" i="5"/>
  <c r="AL373" i="5"/>
  <c r="AL396" i="5"/>
  <c r="AL374" i="5"/>
  <c r="AL375" i="5"/>
  <c r="AL376" i="5"/>
  <c r="AL377" i="5"/>
  <c r="AL397" i="5"/>
  <c r="AL398" i="5"/>
  <c r="AL399" i="5"/>
  <c r="AL400" i="5"/>
  <c r="AL384" i="5"/>
  <c r="AL401" i="5"/>
  <c r="AL402" i="5"/>
  <c r="AL403" i="5"/>
  <c r="AL385" i="5"/>
  <c r="AL386" i="5"/>
  <c r="AL387" i="5"/>
  <c r="AL388" i="5"/>
  <c r="AL404" i="5"/>
  <c r="AL389" i="5"/>
  <c r="AL390" i="5"/>
  <c r="AL405" i="5"/>
  <c r="AL391" i="5"/>
  <c r="AL406" i="5"/>
  <c r="AL407" i="5"/>
  <c r="AL408" i="5"/>
  <c r="AL392" i="5"/>
  <c r="AL409" i="5"/>
  <c r="AL393" i="5"/>
  <c r="AL410" i="5"/>
  <c r="AL363" i="5"/>
  <c r="AL364" i="5"/>
  <c r="AL411" i="5"/>
  <c r="AL412" i="5"/>
  <c r="AL413" i="5"/>
  <c r="AL365" i="5"/>
  <c r="AL414" i="5"/>
  <c r="AL415" i="5"/>
  <c r="AL416" i="5"/>
  <c r="AL417" i="5"/>
  <c r="AL418" i="5"/>
  <c r="AL419" i="5"/>
  <c r="AL420" i="5"/>
  <c r="AL421" i="5"/>
  <c r="AL422" i="5"/>
  <c r="AL423" i="5"/>
  <c r="AL424" i="5"/>
  <c r="AL425" i="5"/>
  <c r="AL426" i="5"/>
  <c r="AL427" i="5"/>
  <c r="AL428" i="5"/>
  <c r="AL429" i="5"/>
  <c r="AL430" i="5"/>
  <c r="AL431" i="5"/>
  <c r="AL432" i="5"/>
  <c r="AL433" i="5"/>
  <c r="AL434" i="5"/>
  <c r="AL435" i="5"/>
  <c r="AL436" i="5"/>
  <c r="AL437" i="5"/>
  <c r="AL438" i="5"/>
  <c r="AL439" i="5"/>
  <c r="AL453" i="5"/>
  <c r="AL440" i="5"/>
  <c r="AL441" i="5"/>
  <c r="AL442" i="5"/>
  <c r="AL443" i="5"/>
  <c r="AL454" i="5"/>
  <c r="AL444" i="5"/>
  <c r="AL445" i="5"/>
  <c r="AL446" i="5"/>
  <c r="AL447" i="5"/>
  <c r="AL455" i="5"/>
  <c r="AL456" i="5"/>
  <c r="AL457" i="5"/>
  <c r="AL448" i="5"/>
  <c r="AL490" i="5"/>
  <c r="AL458" i="5"/>
  <c r="AL449" i="5"/>
  <c r="AL450" i="5"/>
  <c r="AL459" i="5"/>
  <c r="AL460" i="5"/>
  <c r="AL461" i="5"/>
  <c r="AL462" i="5"/>
  <c r="AL463" i="5"/>
  <c r="AL464" i="5"/>
  <c r="AL465" i="5"/>
  <c r="AL491" i="5"/>
  <c r="AL466" i="5"/>
  <c r="AL467" i="5"/>
  <c r="AL468" i="5"/>
  <c r="AL469" i="5"/>
  <c r="AL470" i="5"/>
  <c r="AL471" i="5"/>
  <c r="AL472" i="5"/>
  <c r="AL473" i="5"/>
  <c r="AL474" i="5"/>
  <c r="AL475" i="5"/>
  <c r="AL476" i="5"/>
  <c r="AL477" i="5"/>
  <c r="AL478" i="5"/>
  <c r="AL479" i="5"/>
  <c r="AL451" i="5"/>
  <c r="AL480" i="5"/>
  <c r="AL481" i="5"/>
  <c r="AL482" i="5"/>
  <c r="AL483" i="5"/>
  <c r="AL484" i="5"/>
  <c r="AL485" i="5"/>
  <c r="AL486" i="5"/>
  <c r="AL487" i="5"/>
  <c r="AL488" i="5"/>
  <c r="AL492" i="5"/>
  <c r="AL493" i="5"/>
  <c r="AL494" i="5"/>
  <c r="AL533" i="5"/>
  <c r="AL489" i="5"/>
  <c r="AL534" i="5"/>
  <c r="AL495" i="5"/>
  <c r="AL496" i="5"/>
  <c r="AL497" i="5"/>
  <c r="AL498" i="5"/>
  <c r="AL535" i="5"/>
  <c r="AL536" i="5"/>
  <c r="AL537" i="5"/>
  <c r="AL538" i="5"/>
  <c r="AL539" i="5"/>
  <c r="AL540" i="5"/>
  <c r="AL541" i="5"/>
  <c r="AL542" i="5"/>
  <c r="AL543" i="5"/>
  <c r="AL544" i="5"/>
  <c r="AL545" i="5"/>
  <c r="AL546" i="5"/>
  <c r="AL547" i="5"/>
  <c r="AL548" i="5"/>
  <c r="AL549" i="5"/>
  <c r="AL550" i="5"/>
  <c r="AL551" i="5"/>
  <c r="AL552" i="5"/>
  <c r="AL553" i="5"/>
  <c r="AL554" i="5"/>
  <c r="AL557" i="5"/>
  <c r="AL556" i="5"/>
  <c r="AL555" i="5"/>
</calcChain>
</file>

<file path=xl/sharedStrings.xml><?xml version="1.0" encoding="utf-8"?>
<sst xmlns="http://schemas.openxmlformats.org/spreadsheetml/2006/main" count="4962" uniqueCount="1599">
  <si>
    <t>Project Name</t>
  </si>
  <si>
    <t>Location</t>
  </si>
  <si>
    <t>Borough</t>
  </si>
  <si>
    <t>Council District</t>
  </si>
  <si>
    <t>Block</t>
  </si>
  <si>
    <t>Lot</t>
  </si>
  <si>
    <t>Sq.Ft-Land</t>
  </si>
  <si>
    <t>Sq.Ft-Building</t>
  </si>
  <si>
    <t>NAICS Code</t>
  </si>
  <si>
    <t>Program Name</t>
  </si>
  <si>
    <t>Start Date</t>
  </si>
  <si>
    <t>End Date</t>
  </si>
  <si>
    <t>Project Amount</t>
  </si>
  <si>
    <t>Type of Assistance</t>
  </si>
  <si>
    <t>Part Time Perm Jobs</t>
  </si>
  <si>
    <t>Part Time Temp Jobs</t>
  </si>
  <si>
    <t>Full Time Perm Jobs</t>
  </si>
  <si>
    <t>Full Time Temp Jobs</t>
  </si>
  <si>
    <t>Contract Employees</t>
  </si>
  <si>
    <t>Total Jobs Current</t>
  </si>
  <si>
    <t>Current Jobs FTE</t>
  </si>
  <si>
    <t>Construction Jobs</t>
  </si>
  <si>
    <t>Total Jobs At Application FTE</t>
  </si>
  <si>
    <t>Jobs Projected</t>
  </si>
  <si>
    <t>% Living In NYC</t>
  </si>
  <si>
    <t>Health Benefit Full Time</t>
  </si>
  <si>
    <t>Health Benefit Part Time</t>
  </si>
  <si>
    <t>Manhattan</t>
  </si>
  <si>
    <t>Small Industry Incentive</t>
  </si>
  <si>
    <t>MRT Exemption, PILOT</t>
  </si>
  <si>
    <t>Commercial Electrical Contractors, Inc.</t>
  </si>
  <si>
    <t>10-28 47th Avenue</t>
  </si>
  <si>
    <t>Queens</t>
  </si>
  <si>
    <t>N</t>
  </si>
  <si>
    <t>Gary Plastic Packaging Corp.</t>
  </si>
  <si>
    <t>1320-1340 Viele Avenue</t>
  </si>
  <si>
    <t>Bronx</t>
  </si>
  <si>
    <t>Manufacturing Facilities Bond</t>
  </si>
  <si>
    <t>Business Incentive Rate, MRT Exemption, PILOT, Tax Exempt Bonds</t>
  </si>
  <si>
    <t>Y</t>
  </si>
  <si>
    <t>Idea Nuova, Inc. #1 (1998)</t>
  </si>
  <si>
    <t>255 Butler Street</t>
  </si>
  <si>
    <t>Brooklyn</t>
  </si>
  <si>
    <t>Industrial Incentive</t>
  </si>
  <si>
    <t>PILOT</t>
  </si>
  <si>
    <t>Lighthouse, Inc. #2 (1998)</t>
  </si>
  <si>
    <t>111 East  59th Street</t>
  </si>
  <si>
    <t>Not For Profit Bond</t>
  </si>
  <si>
    <t>Tax Exempt Bonds</t>
  </si>
  <si>
    <t>Mana Products, Inc. #2 (1998)</t>
  </si>
  <si>
    <t>27-11 49th Avenue</t>
  </si>
  <si>
    <t>MRT Exemption, PILOT, Sales Tax Exemption</t>
  </si>
  <si>
    <t>Titan Machine Corp.</t>
  </si>
  <si>
    <t>42-11 9th Street</t>
  </si>
  <si>
    <t>Business Incentive Rate, MRT Exemption, PILOT</t>
  </si>
  <si>
    <t>Business Incentive Rate, Sales Tax Exemption</t>
  </si>
  <si>
    <t>Business Incentive Rate, MRT Exemption, PILOT, Sales Tax Exemption</t>
  </si>
  <si>
    <t>Island Computer Products, Inc.</t>
  </si>
  <si>
    <t>20 Clifton Avenue</t>
  </si>
  <si>
    <t>Staten Island</t>
  </si>
  <si>
    <t>Morrisons Pastry Corp.</t>
  </si>
  <si>
    <t>49-01 Maspeth Avenue</t>
  </si>
  <si>
    <t>MRT Exemption, PILOT, Sales Tax Exemption, Tax Exempt Bonds</t>
  </si>
  <si>
    <t>Riverdale Terrace Housing Development &amp; Fund Co.</t>
  </si>
  <si>
    <t>3247 Johnson Avenue</t>
  </si>
  <si>
    <t>MRT Exemption, PILOT, Tax Exempt Bonds</t>
  </si>
  <si>
    <t>Acme Architectural Products, Inc.</t>
  </si>
  <si>
    <t>117 Lombardy Street</t>
  </si>
  <si>
    <t>Bauerschmidt &amp; Sons, Inc. #2 (1999)</t>
  </si>
  <si>
    <t>119-20 Merrick Blvd</t>
  </si>
  <si>
    <t>New York Post</t>
  </si>
  <si>
    <t>900 East 132nd Street</t>
  </si>
  <si>
    <t>NYCPUS Energy Assistance, Sales Tax Exemption</t>
  </si>
  <si>
    <t>Solco Plumbing Supply, Inc.</t>
  </si>
  <si>
    <t>413 Liberty Avenue</t>
  </si>
  <si>
    <t>MRT Exemption, Sales Tax Exemption</t>
  </si>
  <si>
    <t>Vinyl Pak, Inc.</t>
  </si>
  <si>
    <t>Berkeley Carroll School (1998)</t>
  </si>
  <si>
    <t>181 Lincoln Place</t>
  </si>
  <si>
    <t>MRT Exemption, Tax Exempt Bonds</t>
  </si>
  <si>
    <t>Horace Mann School #1 (1998)</t>
  </si>
  <si>
    <t>231 West 246th Street</t>
  </si>
  <si>
    <t>McGraw-Hill Companies, Inc.</t>
  </si>
  <si>
    <t>1221 Sixth Avenue</t>
  </si>
  <si>
    <t>Business Incentive Rate, PILOT, Sales Tax Exemption, Tax Exempt Bonds</t>
  </si>
  <si>
    <t>Utley's, Inc.</t>
  </si>
  <si>
    <t>3123-27 61st Street</t>
  </si>
  <si>
    <t>DoubleClick, Inc.</t>
  </si>
  <si>
    <t>111 Eighth Avenue</t>
  </si>
  <si>
    <t>4510 16th Avenue</t>
  </si>
  <si>
    <t>Four Star Auto Glass Corp.</t>
  </si>
  <si>
    <t>935 Bronx River Avenue</t>
  </si>
  <si>
    <t>Crystal Window &amp; Door Systems, Ltd.</t>
  </si>
  <si>
    <t>31-10 Whitestone Expressway</t>
  </si>
  <si>
    <t>MRT Exemption, NYCPUS Energy Assistance, PILOT, Sales Tax Exemption</t>
  </si>
  <si>
    <t>Baldor Specialty Foods, Inc.</t>
  </si>
  <si>
    <t>511 Barry Street</t>
  </si>
  <si>
    <t>153-02 Baisley Blvd.</t>
  </si>
  <si>
    <t>ABC Carpet Co., Inc. Lot 1001</t>
  </si>
  <si>
    <t>1055 Bronx River Avenue</t>
  </si>
  <si>
    <t>Avant Guard Properties, Inc.</t>
  </si>
  <si>
    <t>232 Varet Street</t>
  </si>
  <si>
    <t>Peninsula Hospital Center</t>
  </si>
  <si>
    <t>51-15 Beach Channel Drive</t>
  </si>
  <si>
    <t>British Airways, PLC</t>
  </si>
  <si>
    <t>JFK International Airport - Terminal 7</t>
  </si>
  <si>
    <t>Exempt Facilities Bond</t>
  </si>
  <si>
    <t>Sales Tax Exemption, Tax Exempt Bonds</t>
  </si>
  <si>
    <t>Empire Erectors &amp; Electrical Co., Inc.</t>
  </si>
  <si>
    <t>PILOT, Sales Tax Exemption</t>
  </si>
  <si>
    <t>Felix Storch, Inc.</t>
  </si>
  <si>
    <t>770 Garrison Avenue</t>
  </si>
  <si>
    <t>Bergdorf Goodman, Inc.</t>
  </si>
  <si>
    <t>43-30 24th Street</t>
  </si>
  <si>
    <t>383 Madison Avenue</t>
  </si>
  <si>
    <t>NYCPUS Energy Assistance, PILOT, Sales Tax Exemption</t>
  </si>
  <si>
    <t>SIRIUS Satellite Radio</t>
  </si>
  <si>
    <t>1221 Avenue of the Americas, 19th floor</t>
  </si>
  <si>
    <t>Glendale Architectural Wood Products</t>
  </si>
  <si>
    <t>71-02/08 80th Street</t>
  </si>
  <si>
    <t>Linear Lighting Corporation</t>
  </si>
  <si>
    <t>31-35 Borden Avenue</t>
  </si>
  <si>
    <t>Louis Baldinger &amp; Sons, Inc.</t>
  </si>
  <si>
    <t>19-02 Steinway Street</t>
  </si>
  <si>
    <t>Steinway Van &amp; Storage Corp.</t>
  </si>
  <si>
    <t>42-12 13th Street</t>
  </si>
  <si>
    <t>Atlantic Paste &amp; Glue Co., Inc.</t>
  </si>
  <si>
    <t>170 53rd Street</t>
  </si>
  <si>
    <t>Famco Distributors Inc.</t>
  </si>
  <si>
    <t>4508 2nd Avenue</t>
  </si>
  <si>
    <t>Polytechnic Preparatory Country Day School</t>
  </si>
  <si>
    <t>9216 7th Avenue</t>
  </si>
  <si>
    <t>Kenneth Cole Productions, Inc.</t>
  </si>
  <si>
    <t>601 West 50th Street</t>
  </si>
  <si>
    <t>Liz Claiborne, Inc.</t>
  </si>
  <si>
    <t>1441 Broadway</t>
  </si>
  <si>
    <t>Air-Sea Packing Group, Inc.</t>
  </si>
  <si>
    <t>40-35 22nd Street (aka 40-31 22nd Street)</t>
  </si>
  <si>
    <t>Bark Frameworks, Inc.</t>
  </si>
  <si>
    <t>21- 24 44th Avenue</t>
  </si>
  <si>
    <t>Good Shepherd Services</t>
  </si>
  <si>
    <t>441 4th Avenue</t>
  </si>
  <si>
    <t>Home Box Office</t>
  </si>
  <si>
    <t>1100 Avenue of the Americas</t>
  </si>
  <si>
    <t>Lucky Polyethylene Mfg. Co., Inc.</t>
  </si>
  <si>
    <t>380/400 Southern Blvd.</t>
  </si>
  <si>
    <t>Watkins Poultry Merchants of NY</t>
  </si>
  <si>
    <t>131-133 WIlliams Avenue</t>
  </si>
  <si>
    <t>A Very Special Place #1 (1999)</t>
  </si>
  <si>
    <t>55 Quintard Street</t>
  </si>
  <si>
    <t>Federal Jeans Inc.</t>
  </si>
  <si>
    <t>2042 Pitkin Avenue</t>
  </si>
  <si>
    <t>Board of Trade of the City of New York, The</t>
  </si>
  <si>
    <t>1 North End Avenue</t>
  </si>
  <si>
    <t>Sales Tax Exemption</t>
  </si>
  <si>
    <t>Eger Harbor House, Inc.</t>
  </si>
  <si>
    <t>110 Meisner Ave.</t>
  </si>
  <si>
    <t>Gateway School of New York, The</t>
  </si>
  <si>
    <t>Hephaistos Building Supplies, Inc.</t>
  </si>
  <si>
    <t>37-01 24th Street</t>
  </si>
  <si>
    <t>Steinway, Inc.</t>
  </si>
  <si>
    <t>One Steinway Place</t>
  </si>
  <si>
    <t>Wipe-Tex International Corp.</t>
  </si>
  <si>
    <t>656 Gerard Avenue</t>
  </si>
  <si>
    <t>Mercy Home for Children, Inc. #1 (1999)</t>
  </si>
  <si>
    <t>114 Sixth Avenue</t>
  </si>
  <si>
    <t>Pooled Bond</t>
  </si>
  <si>
    <t>Hebrew Academy For Special Children, Inc.</t>
  </si>
  <si>
    <t>555 Remsen Street</t>
  </si>
  <si>
    <t>Guild for Exceptional Children, Inc.</t>
  </si>
  <si>
    <t>619 73rd Street</t>
  </si>
  <si>
    <t>Big Geyser, Inc.</t>
  </si>
  <si>
    <t>56-35 48th Street</t>
  </si>
  <si>
    <t>Brooklyn United Methodist Church Home</t>
  </si>
  <si>
    <t>1485 Dumont Avenue</t>
  </si>
  <si>
    <t>Center for Family Support, Inc., The #1 (1999)</t>
  </si>
  <si>
    <t>403 Underhill Avenue</t>
  </si>
  <si>
    <t>Herbert G. Birch Services, Inc #2 (1999)</t>
  </si>
  <si>
    <t>1561 East 45th Street</t>
  </si>
  <si>
    <t>HASC Center, Inc. #1 (1999)</t>
  </si>
  <si>
    <t>2802 Avenue I</t>
  </si>
  <si>
    <t>Steppingstone Day School, Inc.</t>
  </si>
  <si>
    <t>77-40 Vleigh Place</t>
  </si>
  <si>
    <t>11-07 Redfern Avenue</t>
  </si>
  <si>
    <t>Urban Health Plan, Inc.</t>
  </si>
  <si>
    <t>1065 Southern Boulevard</t>
  </si>
  <si>
    <t>World Casing Corp.</t>
  </si>
  <si>
    <t>47-06 Grand Ave</t>
  </si>
  <si>
    <t>Sahadi Fine Foods</t>
  </si>
  <si>
    <t>4201 First Avenue</t>
  </si>
  <si>
    <t>112-07 14th Avenue</t>
  </si>
  <si>
    <t>CNC Associates N.Y., Inc.</t>
  </si>
  <si>
    <t>58-30 Grand Avenue</t>
  </si>
  <si>
    <t>M &amp; V Provision Co., Inc.</t>
  </si>
  <si>
    <t>1827 Flushing Avenue</t>
  </si>
  <si>
    <t>G.E.S. Bakery</t>
  </si>
  <si>
    <t>1415 38th Street</t>
  </si>
  <si>
    <t>4401 Second Avenue</t>
  </si>
  <si>
    <t>Business Incentive Rate, MRT Exemption, PILOT, Sales Tax Exemption, Tax Exempt Bonds</t>
  </si>
  <si>
    <t>Mystic Display Co., Inc.</t>
  </si>
  <si>
    <t>1785 East New York Avenue</t>
  </si>
  <si>
    <t>Sherland &amp; Farrington, Inc.</t>
  </si>
  <si>
    <t>1618 Decatur Street</t>
  </si>
  <si>
    <t>Sarad, Inc. #1 (1999)</t>
  </si>
  <si>
    <t>VWE Properties Corporation</t>
  </si>
  <si>
    <t>8806-18 Van Wyck Expressway</t>
  </si>
  <si>
    <t>58-29 48th Street</t>
  </si>
  <si>
    <t>Ernst &amp; Young US LLP</t>
  </si>
  <si>
    <t>Five Times Square</t>
  </si>
  <si>
    <t>Churchill School &amp; Center For Learning, The</t>
  </si>
  <si>
    <t>301 East 29th Street</t>
  </si>
  <si>
    <t>Fresh Direct Inc. f/k/a Gourmet Holdings, LLC</t>
  </si>
  <si>
    <t>23-30 Borden Avenue</t>
  </si>
  <si>
    <t>43-22 36th Street</t>
  </si>
  <si>
    <t>Moving Right Along Service, Inc.</t>
  </si>
  <si>
    <t>101-21 101st Street</t>
  </si>
  <si>
    <t>VNU-USA, Inc.</t>
  </si>
  <si>
    <t>770 Broadway</t>
  </si>
  <si>
    <t>Alcoa Inc.</t>
  </si>
  <si>
    <t>390 Park Avenue</t>
  </si>
  <si>
    <t>Bedessee Imports, Inc.</t>
  </si>
  <si>
    <t>601 Wortman Avenue</t>
  </si>
  <si>
    <t>Diamond Ice Cube Company, Inc.</t>
  </si>
  <si>
    <t>556 River Avenue</t>
  </si>
  <si>
    <t>Jewish Community Center In Manhattan, Inc.</t>
  </si>
  <si>
    <t>334 Amsterdam Avenue</t>
  </si>
  <si>
    <t>Josie Accessories, Inc. #2 (2000)</t>
  </si>
  <si>
    <t>845 East 136th Street</t>
  </si>
  <si>
    <t>Rite Lite Ltd.</t>
  </si>
  <si>
    <t>333 Stanley Avenue</t>
  </si>
  <si>
    <t>Quick &amp; Reilly Securities</t>
  </si>
  <si>
    <t>26 Broadway</t>
  </si>
  <si>
    <t>Digitas LLC</t>
  </si>
  <si>
    <t>345 Park Avenue South</t>
  </si>
  <si>
    <t>American Airlines, Inc. (2002)</t>
  </si>
  <si>
    <t>Terminal 8, JFK International Airport</t>
  </si>
  <si>
    <t>MRT Exemption, Sales Tax Exemption, Tax Exempt Bonds</t>
  </si>
  <si>
    <t>AMB Property, LP (lot 20)</t>
  </si>
  <si>
    <t>230-19 Rockaway Boulevard</t>
  </si>
  <si>
    <t>200 East 135th Street, LLC</t>
  </si>
  <si>
    <t>200 East 135th Street</t>
  </si>
  <si>
    <t>Goldstone Hosiery Co., Inc.</t>
  </si>
  <si>
    <t>48-25 Metropolitan Avenue</t>
  </si>
  <si>
    <t>Klein's Naturals, Ltd.</t>
  </si>
  <si>
    <t>4702 Second Avenue</t>
  </si>
  <si>
    <t>Federated Department Stores, Inc.</t>
  </si>
  <si>
    <t>11 Penn Plaza</t>
  </si>
  <si>
    <t>Universe Moving Company, Inc.</t>
  </si>
  <si>
    <t>122-126 Forrest Street</t>
  </si>
  <si>
    <t>Greenpoint Manufacturing &amp; Design Ctr.#1(2000)</t>
  </si>
  <si>
    <t>806-826 Humboldt Street</t>
  </si>
  <si>
    <t>633 Third Avenue</t>
  </si>
  <si>
    <t>BlackRock Financial Management, Inc.</t>
  </si>
  <si>
    <t>40 East 52nd Street</t>
  </si>
  <si>
    <t>Laminating Industries, Inc</t>
  </si>
  <si>
    <t>215-227 Russell Street</t>
  </si>
  <si>
    <t>Globe Gates, Inc.</t>
  </si>
  <si>
    <t>405-421 Barretto Street</t>
  </si>
  <si>
    <t>Gracious Thyme Catering Inc.</t>
  </si>
  <si>
    <t>2191 Third Avenue</t>
  </si>
  <si>
    <t>Mattone Group Jamaica Co., LLC</t>
  </si>
  <si>
    <t>159-02 Jamaica Avenue</t>
  </si>
  <si>
    <t>MRT Exemption</t>
  </si>
  <si>
    <t>Merola Sales Company, Inc</t>
  </si>
  <si>
    <t>819-833 Williams Avenue</t>
  </si>
  <si>
    <t>Metrometer Shop, Inc.</t>
  </si>
  <si>
    <t>Real Kosher Ice Cream Co., Inc</t>
  </si>
  <si>
    <t>3614 15th Ave</t>
  </si>
  <si>
    <t>South Bronx Overall Economic Development Corp.</t>
  </si>
  <si>
    <t>2856 Third Avenue</t>
  </si>
  <si>
    <t>Supreme Chocolatier LLC</t>
  </si>
  <si>
    <t>1150 South Avenue</t>
  </si>
  <si>
    <t>Center for Jewish History, Inc., The</t>
  </si>
  <si>
    <t>11 West 16th Street</t>
  </si>
  <si>
    <t>1 Rewe Street</t>
  </si>
  <si>
    <t>New York QM of the Religious Society #2 (2000)</t>
  </si>
  <si>
    <t>214 East 16th Street</t>
  </si>
  <si>
    <t>Surprise Plastics, Inc.</t>
  </si>
  <si>
    <t>124 57th Street</t>
  </si>
  <si>
    <t>150-152 East 49th Street</t>
  </si>
  <si>
    <t>Continental Airlines, Inc.</t>
  </si>
  <si>
    <t>JFK International Airport, Building 71</t>
  </si>
  <si>
    <t>Kew Forest Plumbing &amp; Heating, Inc.</t>
  </si>
  <si>
    <t>70-02 70th Avenue</t>
  </si>
  <si>
    <t>All City Switch Board Corporation</t>
  </si>
  <si>
    <t>35-41 11th Street (aka 35-49 11th Street)</t>
  </si>
  <si>
    <t>Allway Tools, Inc. #3 (2000)</t>
  </si>
  <si>
    <t>1255 Seabury Avenue</t>
  </si>
  <si>
    <t>Columbia Grammar &amp; Preparatory School #2 (2000)</t>
  </si>
  <si>
    <t>36 West 93rd Street</t>
  </si>
  <si>
    <t>W &amp; W Jewelers, Inc.</t>
  </si>
  <si>
    <t>11-20 46th Road</t>
  </si>
  <si>
    <t>Kaylim Supplies Inc.</t>
  </si>
  <si>
    <t>621 East 132nd Street</t>
  </si>
  <si>
    <t>P. S. Pibbs, Inc.</t>
  </si>
  <si>
    <t>133-10 32nd Avenue</t>
  </si>
  <si>
    <t>HASC Center, Inc. #2 (2000)</t>
  </si>
  <si>
    <t>2416 Kings Highway</t>
  </si>
  <si>
    <t>Mercy Home for Children, Inc. #2 (2000)</t>
  </si>
  <si>
    <t>47-01 Parsons Blvd.</t>
  </si>
  <si>
    <t>QSAC, Inc. #1 (2000)</t>
  </si>
  <si>
    <t>2553 14th Street</t>
  </si>
  <si>
    <t>147-24 Edgewood Street</t>
  </si>
  <si>
    <t>Aero JFK LLC</t>
  </si>
  <si>
    <t>JFK International Airport, Tract 8</t>
  </si>
  <si>
    <t>Goldfeder/Kahan Framing Group, Ltd.</t>
  </si>
  <si>
    <t>169 Hudson Street, Unit 1-S</t>
  </si>
  <si>
    <t>Just Bagels Manufacturing, Inc.</t>
  </si>
  <si>
    <t>517-527 Casanova Street</t>
  </si>
  <si>
    <t>Ben Hur Moving &amp; Storage, Inc.</t>
  </si>
  <si>
    <t>849-867 East 141st Street</t>
  </si>
  <si>
    <t>Birch Wathen Lenox School, The</t>
  </si>
  <si>
    <t>210 East 77th Street</t>
  </si>
  <si>
    <t>YMCA of Greater New York #3 (2002)</t>
  </si>
  <si>
    <t>111-129 West 14th Street</t>
  </si>
  <si>
    <t>Zalmen Reiss &amp; Associates, Inc. #1 (2001)</t>
  </si>
  <si>
    <t>171 47th Street</t>
  </si>
  <si>
    <t>New York Westchester Square Medical Center</t>
  </si>
  <si>
    <t>2475 St. Raymond Avenue</t>
  </si>
  <si>
    <t>Heart Share Human Services of New York</t>
  </si>
  <si>
    <t>115-15 101st Avenue</t>
  </si>
  <si>
    <t>Jamaica First Parking, LLC #1 (2001)</t>
  </si>
  <si>
    <t>90-01 168th Street</t>
  </si>
  <si>
    <t>Federal Express Corporation #1 (2001)</t>
  </si>
  <si>
    <t>621 West 48th Street</t>
  </si>
  <si>
    <t>Jewish Child Care Association of New York</t>
  </si>
  <si>
    <t>2856-2870 Third Avenue</t>
  </si>
  <si>
    <t>Seamen's Society for Children &amp; Families</t>
  </si>
  <si>
    <t>50 Bay Street</t>
  </si>
  <si>
    <t>Brooklyn Sugar Co. Inc &amp; Powerhouse Logistics Inc</t>
  </si>
  <si>
    <t>920 East 149th Street</t>
  </si>
  <si>
    <t>Metropolitan Life Insurance Company</t>
  </si>
  <si>
    <t>Baco Enterprises, Inc.</t>
  </si>
  <si>
    <t>1190 Longwood Avenue</t>
  </si>
  <si>
    <t>537 Main Street</t>
  </si>
  <si>
    <t>Federation of Protestant Welfare Agencies, Inc.</t>
  </si>
  <si>
    <t>281 Park Avenue South</t>
  </si>
  <si>
    <t>Leo International, Inc.</t>
  </si>
  <si>
    <t>471 Sutter Avenue</t>
  </si>
  <si>
    <t>Therapy and Learning Center, Inc.</t>
  </si>
  <si>
    <t>1723 8th Avenue</t>
  </si>
  <si>
    <t>Marymount School of New York</t>
  </si>
  <si>
    <t>2 East 82nd Street</t>
  </si>
  <si>
    <t>133 Bay 23rd Street</t>
  </si>
  <si>
    <t>Women's League Community Residences, Inc #1 (2001)</t>
  </si>
  <si>
    <t>1380 East 2nd Street</t>
  </si>
  <si>
    <t>175-06 Linden Blvd.</t>
  </si>
  <si>
    <t>Young Adult Institute, Inc. #3 (2001)</t>
  </si>
  <si>
    <t>3112 East Tremont Avenue</t>
  </si>
  <si>
    <t>Tri-State Surgical Supply &amp; Equipment Ltd.</t>
  </si>
  <si>
    <t>25-35 4th Street</t>
  </si>
  <si>
    <t>Village Community School</t>
  </si>
  <si>
    <t>272 West 10th Street</t>
  </si>
  <si>
    <t>T &amp; G Industries, Inc.</t>
  </si>
  <si>
    <t>Trine Rolled Moulding Corporation</t>
  </si>
  <si>
    <t>1421 Ferris Place</t>
  </si>
  <si>
    <t>Brown Brothers Harriman &amp; Co.</t>
  </si>
  <si>
    <t>140 Broadway</t>
  </si>
  <si>
    <t>Lycee Francais de New York</t>
  </si>
  <si>
    <t>502-512 East 76th Street</t>
  </si>
  <si>
    <t>New York University</t>
  </si>
  <si>
    <t>235-239 Thompson Street</t>
  </si>
  <si>
    <t>13-16 133rd Place</t>
  </si>
  <si>
    <t>132 Claremont Avenue</t>
  </si>
  <si>
    <t>Zeluck, Inc.</t>
  </si>
  <si>
    <t>Institute of International Education, Inc.</t>
  </si>
  <si>
    <t>809 United Nations Plaza</t>
  </si>
  <si>
    <t>Isamu Noguchi Foundation, Inc., The</t>
  </si>
  <si>
    <t>32-37 Vernon Boulevard</t>
  </si>
  <si>
    <t>New York Times Company, The</t>
  </si>
  <si>
    <t>Business Incentive Rate, MRT Exemption, Sales Tax Exemption</t>
  </si>
  <si>
    <t>City Merchandise, Inc. (2002)</t>
  </si>
  <si>
    <t>Contractors Sheet Metal Works, Inc.</t>
  </si>
  <si>
    <t>34-06 Skillman Avenue</t>
  </si>
  <si>
    <t>PSCH, Inc.</t>
  </si>
  <si>
    <t>22-44 119th Street</t>
  </si>
  <si>
    <t>Shine Electronics Co., Inc.</t>
  </si>
  <si>
    <t>11-22 45th Road</t>
  </si>
  <si>
    <t>UB Distributors, LLC</t>
  </si>
  <si>
    <t>1245 Grand Street</t>
  </si>
  <si>
    <t>Empire Metal Finishing, Inc.</t>
  </si>
  <si>
    <t>2467-71 46th Street</t>
  </si>
  <si>
    <t>Abraham Joshua Heschel High School</t>
  </si>
  <si>
    <t>20-26 West End Avenue</t>
  </si>
  <si>
    <t>Hewitt School, The</t>
  </si>
  <si>
    <t>3 East 76th Street</t>
  </si>
  <si>
    <t>Magen David Yeshivah</t>
  </si>
  <si>
    <t>2106 McDonald Avenue</t>
  </si>
  <si>
    <t>S. Tee's, Inc.</t>
  </si>
  <si>
    <t>179-10 93rd Avenue</t>
  </si>
  <si>
    <t>Business Incentive Rate, PILOT, Sales Tax Exemption</t>
  </si>
  <si>
    <t>All Stars Project, Inc.</t>
  </si>
  <si>
    <t>543 West 42nd Street</t>
  </si>
  <si>
    <t>Aron's Manufacturing Corp.</t>
  </si>
  <si>
    <t>460 Troutman Street</t>
  </si>
  <si>
    <t>MSMC Realty Corporation</t>
  </si>
  <si>
    <t>633 3rd Avenue, Condo Unit 10</t>
  </si>
  <si>
    <t>Spence School, The</t>
  </si>
  <si>
    <t>56 East 93rd Street</t>
  </si>
  <si>
    <t>Hearst Corporation, The</t>
  </si>
  <si>
    <t>959 Eighth Avenue</t>
  </si>
  <si>
    <t>Continental Food Products, Inc.</t>
  </si>
  <si>
    <t>31-45 Downing Street</t>
  </si>
  <si>
    <t>Mercy College #3 (2005)</t>
  </si>
  <si>
    <t>66 West 35th Street (a/k/a 1328 Broadway)</t>
  </si>
  <si>
    <t>Packer Collegiate Institute, The</t>
  </si>
  <si>
    <t>117 Clinton Street</t>
  </si>
  <si>
    <t>Roundabout Theatre Company, Inc.</t>
  </si>
  <si>
    <t>229-237 West 53rd Street</t>
  </si>
  <si>
    <t>House of Spices (India), Inc. #3(2002)</t>
  </si>
  <si>
    <t>127-40 Willets Point Blvd.</t>
  </si>
  <si>
    <t>Key Cast Stone Company, Inc.</t>
  </si>
  <si>
    <t>35-01 Vernon Blvd.</t>
  </si>
  <si>
    <t>Rosco, Inc.</t>
  </si>
  <si>
    <t>144-31 91st Avenue</t>
  </si>
  <si>
    <t>122 Van Cortlandt Avenue West</t>
  </si>
  <si>
    <t>General Human Outreach in the Community</t>
  </si>
  <si>
    <t>107-40A 134th Street</t>
  </si>
  <si>
    <t>Queens Parent Resource Center, Inc. #1 (2002)</t>
  </si>
  <si>
    <t>114-04 202nd Street</t>
  </si>
  <si>
    <t>QSAC, Inc. #2 (2002)</t>
  </si>
  <si>
    <t>118-60 Springfield Blvd.</t>
  </si>
  <si>
    <t>108-12 227th Street</t>
  </si>
  <si>
    <t>Young Adult Institute, Inc. #4 (2002a)</t>
  </si>
  <si>
    <t>3180 Rochambeau Avenue</t>
  </si>
  <si>
    <t>Citywide Mobile Response Corporation</t>
  </si>
  <si>
    <t>1624 Stillwell Avenue</t>
  </si>
  <si>
    <t>Planned Parenthood Federation of America, Inc.</t>
  </si>
  <si>
    <t>424-438 West 33rd Street</t>
  </si>
  <si>
    <t>American Council of Learned Societies</t>
  </si>
  <si>
    <t>National Compressor Exchange of N.Y., Inc.</t>
  </si>
  <si>
    <t>75 Onderdonk Avenue</t>
  </si>
  <si>
    <t>Showman Fabricators, Inc.</t>
  </si>
  <si>
    <t>47-22 Pearson Place</t>
  </si>
  <si>
    <t>16 Tons, Inc.</t>
  </si>
  <si>
    <t>27 Knickerbocker Avenue</t>
  </si>
  <si>
    <t>American Society for Technion</t>
  </si>
  <si>
    <t>55 East 59th Street</t>
  </si>
  <si>
    <t>Great Wall Corp.</t>
  </si>
  <si>
    <t>4721-39 36th Street</t>
  </si>
  <si>
    <t>Katz Metal Fabricators, Inc.</t>
  </si>
  <si>
    <t>434-442 East 165th Street</t>
  </si>
  <si>
    <t>Peter Cosola Incorporated</t>
  </si>
  <si>
    <t>45-57 Davis Street</t>
  </si>
  <si>
    <t>Urban Resources Institutes</t>
  </si>
  <si>
    <t>539 West 152nd Street</t>
  </si>
  <si>
    <t>1910 Arthur Avenue</t>
  </si>
  <si>
    <t>Convent of the Sacred Heart School of New York</t>
  </si>
  <si>
    <t>One East 91st Street</t>
  </si>
  <si>
    <t>FC Hanson Office Associates, LLC #2</t>
  </si>
  <si>
    <t>139 Flatbush Avenue</t>
  </si>
  <si>
    <t>Liberty Bond</t>
  </si>
  <si>
    <t>A Very Special Place #2 (2003)</t>
  </si>
  <si>
    <t>634 New Dorp Lane</t>
  </si>
  <si>
    <t>Human Care Services for Families &amp; Children, Inc. #1</t>
  </si>
  <si>
    <t>218 Avenue N</t>
  </si>
  <si>
    <t>Independence Residences, Inc.,</t>
  </si>
  <si>
    <t>108-14 Metropolitan Avenue</t>
  </si>
  <si>
    <t>Lifespire, Inc. #1 (2002)</t>
  </si>
  <si>
    <t>538 West 156th Street</t>
  </si>
  <si>
    <t>110-56 67th Drive</t>
  </si>
  <si>
    <t>New York Institute of Technology</t>
  </si>
  <si>
    <t>1849 Broadway</t>
  </si>
  <si>
    <t>Musco Food Corporation</t>
  </si>
  <si>
    <t>57-01 49th Place</t>
  </si>
  <si>
    <t>Trey Whitfield School, Inc.</t>
  </si>
  <si>
    <t>48-62 Williams Ave.</t>
  </si>
  <si>
    <t>Acme Smoked Fish Corp.</t>
  </si>
  <si>
    <t>190 Banker Street</t>
  </si>
  <si>
    <t>7 World Trade Company, LLC</t>
  </si>
  <si>
    <t>Arrow Linen Supply Co., Inc.</t>
  </si>
  <si>
    <t>461 Prospect Avenue</t>
  </si>
  <si>
    <t>Jetro Cash &amp; Carry Enterprises, Inc. #2 (2005)</t>
  </si>
  <si>
    <t>566 Hamilton Avenue</t>
  </si>
  <si>
    <t>Sel's Swift Service, Inc.</t>
  </si>
  <si>
    <t>145-54 156th Street</t>
  </si>
  <si>
    <t>Nightingale Bamford School #2 (2003)</t>
  </si>
  <si>
    <t>20 East 92nd Street</t>
  </si>
  <si>
    <t>219 West 19th Street</t>
  </si>
  <si>
    <t>Economy Pump &amp; Motor Repair, Inc.</t>
  </si>
  <si>
    <t>36-52 36th Street</t>
  </si>
  <si>
    <t>Calhoun School, Inc., The #2 (2003)</t>
  </si>
  <si>
    <t>433 West End Avenue</t>
  </si>
  <si>
    <t>ML Design, Inc.</t>
  </si>
  <si>
    <t>54-18 37th Avenue</t>
  </si>
  <si>
    <t>Park View Realty Associates LLC</t>
  </si>
  <si>
    <t>612-618 and 622 West 52nd Street</t>
  </si>
  <si>
    <t>Professional Children's School, Inc.</t>
  </si>
  <si>
    <t>132 West 60th Street</t>
  </si>
  <si>
    <t>Brooklyn Heights Montessori School (2003)</t>
  </si>
  <si>
    <t>185 Court Street</t>
  </si>
  <si>
    <t>Bldg 81, and current site of Bldg. 179 JKF</t>
  </si>
  <si>
    <t>City and Country School, Inc., The</t>
  </si>
  <si>
    <t>161-165 West 12th Street</t>
  </si>
  <si>
    <t>400 Barretto Street</t>
  </si>
  <si>
    <t>Manhattan Laminates, Ltd.</t>
  </si>
  <si>
    <t>624 West 52nd Street</t>
  </si>
  <si>
    <t>Maya Overseas Foods, Inc.</t>
  </si>
  <si>
    <t>48-85 Maspeth Avenue</t>
  </si>
  <si>
    <t>75-80 178th Street</t>
  </si>
  <si>
    <t>Center for Family Support, Inc., The #2 (2004)</t>
  </si>
  <si>
    <t>1164 Simpson Street</t>
  </si>
  <si>
    <t>67 Bruckner Blvd.</t>
  </si>
  <si>
    <t>HASC Center, Inc. #3 (2004)</t>
  </si>
  <si>
    <t>2173 Coney Island Avenue</t>
  </si>
  <si>
    <t>Lifespire, Inc. #2 (2004)</t>
  </si>
  <si>
    <t>163 East 125th Street</t>
  </si>
  <si>
    <t>Otsar Family Services, Inc.</t>
  </si>
  <si>
    <t>2302-18 West 13th Street</t>
  </si>
  <si>
    <t>74-17 Myrtle Avenue</t>
  </si>
  <si>
    <t>Greater NY Automobile Dealers Association, Inc.</t>
  </si>
  <si>
    <t>139-10 15th Avenue</t>
  </si>
  <si>
    <t>Jamaica First Parking, LLC #2 (2004)</t>
  </si>
  <si>
    <t>89-42 163rd Street</t>
  </si>
  <si>
    <t>James Carpenter Design Associates, Inc.</t>
  </si>
  <si>
    <t>145 Hudson Street</t>
  </si>
  <si>
    <t>Pelican Products Company Inc.</t>
  </si>
  <si>
    <t>1049 Lowell Street</t>
  </si>
  <si>
    <t>Allen-Stevenson School, The</t>
  </si>
  <si>
    <t>132 East 78th Street</t>
  </si>
  <si>
    <t>HTRF Ventures, LLC</t>
  </si>
  <si>
    <t>Beth Abraham Health Services</t>
  </si>
  <si>
    <t>612 Allerton Avenue</t>
  </si>
  <si>
    <t>Institute for Community Living, Inc.</t>
  </si>
  <si>
    <t>46 West 74th Street</t>
  </si>
  <si>
    <t>Novelty Crystal Corp.</t>
  </si>
  <si>
    <t>30-15 48th Avenue</t>
  </si>
  <si>
    <t>Royalton Realty Associates, LLC</t>
  </si>
  <si>
    <t>110 Leroy Street</t>
  </si>
  <si>
    <t>Aabco Sheet Metal Co., Inc.</t>
  </si>
  <si>
    <t>47-40 Metropolitan Avenue</t>
  </si>
  <si>
    <t>2301-2331 Stillwell Avenue</t>
  </si>
  <si>
    <t>Idea Nuova, Inc. #2 (2003)</t>
  </si>
  <si>
    <t>80 Richards St</t>
  </si>
  <si>
    <t>Bronx-Lebanon Special Care Center, Inc.</t>
  </si>
  <si>
    <t>1265 Fulton Avenue</t>
  </si>
  <si>
    <t>Commercial Cooling Service, Inc.</t>
  </si>
  <si>
    <t>225 49th Street</t>
  </si>
  <si>
    <t>Dairyland USA Corporation</t>
  </si>
  <si>
    <t>1300 Viele Avenue</t>
  </si>
  <si>
    <t>Bank of America Corporation</t>
  </si>
  <si>
    <t>1111 Sixth Avenue (a/k/a One Bryant Park)</t>
  </si>
  <si>
    <t>Pentagram Design, Inc.</t>
  </si>
  <si>
    <t>204 Fifth Avenue</t>
  </si>
  <si>
    <t>American Committee Weizmann Institute of Science</t>
  </si>
  <si>
    <t>2324 West 13th Street</t>
  </si>
  <si>
    <t>Nu-Life Dental Laboratories, Inc.</t>
  </si>
  <si>
    <t>2135 Mill Avenue</t>
  </si>
  <si>
    <t>Rapid Processing, LLC</t>
  </si>
  <si>
    <t>58-35 47th Street</t>
  </si>
  <si>
    <t>Sweet Sams Baking Company, LLC</t>
  </si>
  <si>
    <t>1261 Seabury Avenue</t>
  </si>
  <si>
    <t>Portfab, LLC</t>
  </si>
  <si>
    <t>230 Manida Street</t>
  </si>
  <si>
    <t>Related Retail Hub, LLC</t>
  </si>
  <si>
    <t>Riverdale Country School, Inc. #2 (2004)</t>
  </si>
  <si>
    <t>5250 Fieldston Road</t>
  </si>
  <si>
    <t>United Jewish Appeal-Fed. Jewish Philanthropies NY</t>
  </si>
  <si>
    <t>130 East 59th Street</t>
  </si>
  <si>
    <t>Alle Processing Corporation</t>
  </si>
  <si>
    <t>58-58 Maurice Avenue (aka 58-58 56th Drive)</t>
  </si>
  <si>
    <t>APR. Inc.</t>
  </si>
  <si>
    <t>102-36 and 102-38 Corona Avenue</t>
  </si>
  <si>
    <t>Super-Tek Products</t>
  </si>
  <si>
    <t>25-44 Borough Place</t>
  </si>
  <si>
    <t>Way Fong LLC</t>
  </si>
  <si>
    <t>57-29 49th Street</t>
  </si>
  <si>
    <t>1500 Bassett Avenue</t>
  </si>
  <si>
    <t>Down Right, Ltd.</t>
  </si>
  <si>
    <t>4603 First Avenue</t>
  </si>
  <si>
    <t>Block Institute, Inc.</t>
  </si>
  <si>
    <t>255 95th St</t>
  </si>
  <si>
    <t>Eden II School For Autistic Children, Inc. (2004)</t>
  </si>
  <si>
    <t>150 Granite Avenue</t>
  </si>
  <si>
    <t>Lifespire, Inc. #3 (2004)</t>
  </si>
  <si>
    <t>QSAC, Inc. #3 (2004)</t>
  </si>
  <si>
    <t>149-36 12th Avenue</t>
  </si>
  <si>
    <t>Young Adult Institute, Inc. #6 (2004)</t>
  </si>
  <si>
    <t>123 East 36th Street</t>
  </si>
  <si>
    <t>State Narrow Fabrics, Inc.</t>
  </si>
  <si>
    <t>29-02 Borden Avenue</t>
  </si>
  <si>
    <t>Charmer Industries, Inc./Empire Merchants LLC</t>
  </si>
  <si>
    <t>48-11 20th Avenue</t>
  </si>
  <si>
    <t>DLX Industries, Inc.</t>
  </si>
  <si>
    <t>193 Hinsdale Street</t>
  </si>
  <si>
    <t>A to Z Bohemian Glass, Inc.</t>
  </si>
  <si>
    <t>12 Rewe Street</t>
  </si>
  <si>
    <t>300 Western Ave</t>
  </si>
  <si>
    <t>Orion Mechanical Systems, Inc.</t>
  </si>
  <si>
    <t>11-02 37th Avenue</t>
  </si>
  <si>
    <t>220 Bloomfield Avenue</t>
  </si>
  <si>
    <t>American Civil Liberties Union Foundation (2004)</t>
  </si>
  <si>
    <t>125 Broad Street</t>
  </si>
  <si>
    <t>Tana Seybert LLC</t>
  </si>
  <si>
    <t>523 West 52nd Street</t>
  </si>
  <si>
    <t>Family Support Systems Unlimited, Inc.</t>
  </si>
  <si>
    <t>2530 Grand Concourse</t>
  </si>
  <si>
    <t>Prompt Apparel, Inc.</t>
  </si>
  <si>
    <t>101-01 Foster Avenue</t>
  </si>
  <si>
    <t>Lighting &amp; Supplies, Inc.</t>
  </si>
  <si>
    <t>744 Clinton Street</t>
  </si>
  <si>
    <t>One Bryant Park, LLC</t>
  </si>
  <si>
    <t>135 West 42nd Street</t>
  </si>
  <si>
    <t>St. Francis College</t>
  </si>
  <si>
    <t>French Institute - Alliance Francaise de NY</t>
  </si>
  <si>
    <t>22 East 60th Street</t>
  </si>
  <si>
    <t>Marjam Supply of Rewe Street, LLC</t>
  </si>
  <si>
    <t>8 Rewe Street</t>
  </si>
  <si>
    <t>National Association of Securities Dealers, Inc.</t>
  </si>
  <si>
    <t>One Liberty Plaza</t>
  </si>
  <si>
    <t>NASDAQ Stock Market, The</t>
  </si>
  <si>
    <t>Advocates for Svcs for the Blind Multihandicapped</t>
  </si>
  <si>
    <t>457 81st Street</t>
  </si>
  <si>
    <t>Eden II School For Autistic Children, Inc. (2005)</t>
  </si>
  <si>
    <t>Services for the Underserved, Inc. #1 (2005)</t>
  </si>
  <si>
    <t>1578 Park Place</t>
  </si>
  <si>
    <t>American Security Systems, Inc.</t>
  </si>
  <si>
    <t>5-44 50th Avenue</t>
  </si>
  <si>
    <t>Comfort Bedding, Inc.</t>
  </si>
  <si>
    <t>13 Christopher Avenue</t>
  </si>
  <si>
    <t>G&amp;G Electric Supply Company, Inc.</t>
  </si>
  <si>
    <t>141 West 24th Street, Unit 1</t>
  </si>
  <si>
    <t>Highbridge - Woodycrest Center, Inc.</t>
  </si>
  <si>
    <t>936 Woodycrest Avenue</t>
  </si>
  <si>
    <t>Palladia Housing Corp., Inc.</t>
  </si>
  <si>
    <t>2006-2016 Madison Avenue</t>
  </si>
  <si>
    <t>Reece School, The</t>
  </si>
  <si>
    <t>25-27 East 104th Street</t>
  </si>
  <si>
    <t>Ethical Culture Fieldston School</t>
  </si>
  <si>
    <t>3901 Fieldston Road</t>
  </si>
  <si>
    <t>Center for Elimination of Violence in the Family</t>
  </si>
  <si>
    <t>157 Edgecombe Avenue</t>
  </si>
  <si>
    <t>Flair Display, Inc.</t>
  </si>
  <si>
    <t>3940 Merritt Avenue</t>
  </si>
  <si>
    <t>Hannah Senesh Community Day School, The</t>
  </si>
  <si>
    <t>342 Smith Street</t>
  </si>
  <si>
    <t>Air Tech Cooling, Inc. and Major Air Service Corp.</t>
  </si>
  <si>
    <t>46-20 11th Street</t>
  </si>
  <si>
    <t>Global Country of World Peace</t>
  </si>
  <si>
    <t>70 Broad Street</t>
  </si>
  <si>
    <t>Independent Living Association, Inc.</t>
  </si>
  <si>
    <t>858 Jewett Avenue</t>
  </si>
  <si>
    <t>Metropolitan College of New York</t>
  </si>
  <si>
    <t>75 Varick Street</t>
  </si>
  <si>
    <t>Project Samaritan AIDS Services, Inc.</t>
  </si>
  <si>
    <t>1543 Inwood Avenue</t>
  </si>
  <si>
    <t>Tri-State Camera Exchange Inc.</t>
  </si>
  <si>
    <t>173-197 King Street</t>
  </si>
  <si>
    <t>Acme Metal Cap Co. &amp; American Star Cork Co.</t>
  </si>
  <si>
    <t>33-53 62nd Street</t>
  </si>
  <si>
    <t>American National Red Cross</t>
  </si>
  <si>
    <t>514 West 49th Street</t>
  </si>
  <si>
    <t>BP Air Conditioning Corp.</t>
  </si>
  <si>
    <t>Pepsi-Cola Bottling Company of New York, Inc. and Canada Dry Bottling Company of New York, L.P.</t>
  </si>
  <si>
    <t>50-35 56th Road</t>
  </si>
  <si>
    <t>Coronet Parts Manufacturing Company, Inc.</t>
  </si>
  <si>
    <t>850 Stanley Avenue</t>
  </si>
  <si>
    <t>Prestone Press, LLC and Prestone Printing Co. Inc.</t>
  </si>
  <si>
    <t>47-50 30th Street</t>
  </si>
  <si>
    <t>15 Broad Street</t>
  </si>
  <si>
    <t>Yorkville Van and Storage Co., Inc.</t>
  </si>
  <si>
    <t>270 Rider Avenue</t>
  </si>
  <si>
    <t>Faztec Industries, Inc.</t>
  </si>
  <si>
    <t>20 Kinsey Place</t>
  </si>
  <si>
    <t>New York Christmas Lights &amp; Decorating</t>
  </si>
  <si>
    <t>New York Law School</t>
  </si>
  <si>
    <t>Jewish Community Center of Staten Island</t>
  </si>
  <si>
    <t>1466 Manor Road</t>
  </si>
  <si>
    <t>Congregation Machne Chaim Inc.</t>
  </si>
  <si>
    <t>6101-6123 16th Avenue</t>
  </si>
  <si>
    <t>MMC Corporation</t>
  </si>
  <si>
    <t>1516 Jarrett Place</t>
  </si>
  <si>
    <t>Meurice Garment Care of Manhasset Inc.</t>
  </si>
  <si>
    <t>535 Manida Street</t>
  </si>
  <si>
    <t>Montebello Food Corporation</t>
  </si>
  <si>
    <t>100 Varick Avenue</t>
  </si>
  <si>
    <t>Pepsi-Cola Bottling Company of New York, Inc.</t>
  </si>
  <si>
    <t>650-666 Brush Avenue</t>
  </si>
  <si>
    <t>Federal Express Corporation Harlem River Yards #3 (2006)</t>
  </si>
  <si>
    <t>670 East 132nd Street</t>
  </si>
  <si>
    <t>Tiago Holdings LLC</t>
  </si>
  <si>
    <t>Museum of Arts and Design</t>
  </si>
  <si>
    <t>990 8th Avenue</t>
  </si>
  <si>
    <t>Queens Ballpark Company, L.L.C.</t>
  </si>
  <si>
    <t>123-01 Roosevelt Avenue</t>
  </si>
  <si>
    <t>Yankee Stadium LLC</t>
  </si>
  <si>
    <t>1 East 161st Street</t>
  </si>
  <si>
    <t>College of Mount Saint Vincent #3</t>
  </si>
  <si>
    <t>750 West 261st Street</t>
  </si>
  <si>
    <t>138-15 Whitelaw Street</t>
  </si>
  <si>
    <t>Queens Parent Resource Center, Inc. #2 (2006)</t>
  </si>
  <si>
    <t>Young Adult Institute, Inc. #7 (2006)</t>
  </si>
  <si>
    <t>460 West 34th Street</t>
  </si>
  <si>
    <t>New York Congregational Nursing Center</t>
  </si>
  <si>
    <t>135 Linden Boulevard</t>
  </si>
  <si>
    <t>Sephardic Community Youth Center, Inc.</t>
  </si>
  <si>
    <t>1901 Ocean Parkway</t>
  </si>
  <si>
    <t>Gillen Brewer School, The</t>
  </si>
  <si>
    <t>410 East  92nd Street</t>
  </si>
  <si>
    <t>J &amp; J Farms Creamery, Inc. and Fisher Foods of Queens, Corp.</t>
  </si>
  <si>
    <t>57-48 49th Street</t>
  </si>
  <si>
    <t>Maimonides Medical Center</t>
  </si>
  <si>
    <t xml:space="preserve">4802 Tenth Avenue </t>
  </si>
  <si>
    <t>CRC Revenue Bond</t>
  </si>
  <si>
    <t>A. Liss &amp; Co., Inc.</t>
  </si>
  <si>
    <t>51-55 59th Place</t>
  </si>
  <si>
    <t>Candid Litho Printing Limited</t>
  </si>
  <si>
    <t>25-11 Hunters Point Avenue</t>
  </si>
  <si>
    <t>Federated Fire Protection</t>
  </si>
  <si>
    <t>Grace Church School</t>
  </si>
  <si>
    <t>84-98 Fourth Avenue</t>
  </si>
  <si>
    <t>Watermark Designs Limited</t>
  </si>
  <si>
    <t>338 Dewitt Avenue</t>
  </si>
  <si>
    <t>Yeshiva Har Torah</t>
  </si>
  <si>
    <t>250-10 Grand Central Parkway</t>
  </si>
  <si>
    <t>269-277 Freeman Street</t>
  </si>
  <si>
    <t>Services for the Underserved, Inc. #3 (2006)</t>
  </si>
  <si>
    <t>305 Seventh Avenue, 10th Floor</t>
  </si>
  <si>
    <t>Young Adult Institute, Inc. #8 (2006)</t>
  </si>
  <si>
    <t>Federal Express Corporation #2 (2006)</t>
  </si>
  <si>
    <t>148 Leroy Street</t>
  </si>
  <si>
    <t>Gourmet Boutique, L.L.C.</t>
  </si>
  <si>
    <t>144-01 157th Street</t>
  </si>
  <si>
    <t>Ruach Chaim Institute</t>
  </si>
  <si>
    <t>2901 Avenue L</t>
  </si>
  <si>
    <t>Spence- Chapin, Services to Families and Children</t>
  </si>
  <si>
    <t>410 East 92nd Street</t>
  </si>
  <si>
    <t>YMCA of Greater New York #4 (2006)</t>
  </si>
  <si>
    <t>1121 Bedford Avenue</t>
  </si>
  <si>
    <t>Samuel Feldman Lumber Co., Inc.</t>
  </si>
  <si>
    <t>1281 Metropolitan Avenue</t>
  </si>
  <si>
    <t>Simon's Hardware &amp; Bath, LLC</t>
  </si>
  <si>
    <t>51-15 35th Street</t>
  </si>
  <si>
    <t>BTM Development Partners, LLC</t>
  </si>
  <si>
    <t>ARE-East River Science Park, LLC</t>
  </si>
  <si>
    <t>Guttmacher Institute, Inc.</t>
  </si>
  <si>
    <t>125 Maiden Lane</t>
  </si>
  <si>
    <t>Auditory/Oral School of New York, The</t>
  </si>
  <si>
    <t>3321 Avenue M</t>
  </si>
  <si>
    <t>Center for Nursing &amp; Rehabilitation</t>
  </si>
  <si>
    <t>Inwood House</t>
  </si>
  <si>
    <t>320 East 82nd Street</t>
  </si>
  <si>
    <t>Mondial Automotive, Inc and Kal-Bros, Inc</t>
  </si>
  <si>
    <t>114-15 15th Avenue</t>
  </si>
  <si>
    <t>Studio School, The</t>
  </si>
  <si>
    <t>117 West 95th Street</t>
  </si>
  <si>
    <t>Vaughn College of Aeronautics and Technology</t>
  </si>
  <si>
    <t>86-01 23rd Avenue</t>
  </si>
  <si>
    <t>Chapin School, LTD, The</t>
  </si>
  <si>
    <t>100 East End Avenue</t>
  </si>
  <si>
    <t>D.C. Center Corp</t>
  </si>
  <si>
    <t>47-75 48th Street</t>
  </si>
  <si>
    <t>15-25 130th Street</t>
  </si>
  <si>
    <t>Peerless Equities LLC/Empire Merchants LLC</t>
  </si>
  <si>
    <t>16 Bridgewater Street</t>
  </si>
  <si>
    <t>126-134 West 32nd Street</t>
  </si>
  <si>
    <t>Apthorp Cleaners Inc.</t>
  </si>
  <si>
    <t>882 East 149th Street</t>
  </si>
  <si>
    <t>Association for Metroarea Autistic Children Inc. d/b/a AMAC</t>
  </si>
  <si>
    <t>18 West 18th Street, 4th Floor</t>
  </si>
  <si>
    <t>HASC Center, Inc. #4 (2007)</t>
  </si>
  <si>
    <t>373 Webster Avenue</t>
  </si>
  <si>
    <t>InterAgency Council of Mental Retardation and Developmental Disabilities Agencies Inc. (IAC)</t>
  </si>
  <si>
    <t>150 West 30th Street, 15th Floor</t>
  </si>
  <si>
    <t>Leake &amp; Watts Services, Inc. # 2 (2007)</t>
  </si>
  <si>
    <t>Rivendell School</t>
  </si>
  <si>
    <t>277 Third Avenue</t>
  </si>
  <si>
    <t>Young Adult Institute, Inc. #9 (2007a)</t>
  </si>
  <si>
    <t>41-76 Little Neck Pkwy</t>
  </si>
  <si>
    <t>Ateret Torah Center</t>
  </si>
  <si>
    <t>2116-2166 Coney Island Avenue</t>
  </si>
  <si>
    <t>B.C.S. International Corporation</t>
  </si>
  <si>
    <t>47-15 33rd Street</t>
  </si>
  <si>
    <t>Stallion, Inc. #1 (2007)</t>
  </si>
  <si>
    <t>36-08 34th Street</t>
  </si>
  <si>
    <t>Greenpoint Manufacturing and Design Center #2 (2007)</t>
  </si>
  <si>
    <t>221-251 McKibbin Street</t>
  </si>
  <si>
    <t>Manhattan Community Access Corporation, Inc.</t>
  </si>
  <si>
    <t>175 East 104th Street</t>
  </si>
  <si>
    <t>Shorefront Jewish Geriatric Center, Inc.</t>
  </si>
  <si>
    <t>3015 West 29th Street</t>
  </si>
  <si>
    <t>Yeled V'Yalda Early Childhood Center, Inc.</t>
  </si>
  <si>
    <t>1257-63 38th Street</t>
  </si>
  <si>
    <t>Polytechnic University</t>
  </si>
  <si>
    <t>5 and 6 Metrotech Center</t>
  </si>
  <si>
    <t>United States Fund for UNICEF</t>
  </si>
  <si>
    <t>Congregation Lev Bais Yaakov</t>
  </si>
  <si>
    <t>3574 Nostrand Avenue</t>
  </si>
  <si>
    <t>211 W. 61st Street</t>
  </si>
  <si>
    <t>Morgan Stanley</t>
  </si>
  <si>
    <t>1 New York Plaza</t>
  </si>
  <si>
    <t>BIR Energy Incentive</t>
  </si>
  <si>
    <t>Business Incentive Rate</t>
  </si>
  <si>
    <t>Commercial Growth Project</t>
  </si>
  <si>
    <t>835 Van Sinderen Avenue</t>
  </si>
  <si>
    <t>801 East 134th Street</t>
  </si>
  <si>
    <t>Bear Stearns Company, Inc. #2 (1999)</t>
  </si>
  <si>
    <t>Tax Exempt Bonds, MRT Exemption</t>
  </si>
  <si>
    <t>Royal Airline Laundry Services Corp</t>
  </si>
  <si>
    <t>Amboy Properties Corporation</t>
  </si>
  <si>
    <t>PILOT, Tax Exempt Bonds</t>
  </si>
  <si>
    <t>Precision Gear, Inc. #1 (1998)</t>
  </si>
  <si>
    <t>Mesorah Publications, Ltd. #2 (1999) and Sefercraft</t>
  </si>
  <si>
    <t>165 Williams Avenue</t>
  </si>
  <si>
    <t>National Center on Addiction &amp; Substance Abuse at Columbia University</t>
  </si>
  <si>
    <t>36-15 13th Street</t>
  </si>
  <si>
    <t>Herbert G. Birch Services, Inc #3 (2000)</t>
  </si>
  <si>
    <t>1321 East 94th Street</t>
  </si>
  <si>
    <t>Royal Charter Properties, Inc.</t>
  </si>
  <si>
    <t>115-143 Fort Washington Avenue</t>
  </si>
  <si>
    <t>PILOT, Sales Tax Exemption, MRT Exemption</t>
  </si>
  <si>
    <t>200 Park Avenue</t>
  </si>
  <si>
    <t>Program Development Services, Inc. #1 (2001)</t>
  </si>
  <si>
    <t>120 Third Street</t>
  </si>
  <si>
    <t>20 Preston Court</t>
  </si>
  <si>
    <t>MRT Exemption, PILOT, Sales Tax Exemption, Tax Exempt Bonds, Business Incentive Rate</t>
  </si>
  <si>
    <t>620 8TH AVE (a/k/a Site 8 South)</t>
  </si>
  <si>
    <t>248-252 40th Street</t>
  </si>
  <si>
    <t>Centro Social La Esperanza, Inc. #1 (2002)</t>
  </si>
  <si>
    <t>7 World Trade CTR</t>
  </si>
  <si>
    <t>Creative LifeStyles, Inc. #1 (2004)</t>
  </si>
  <si>
    <t>555 West 18th Street</t>
  </si>
  <si>
    <t>Empowerment Zone Facility Bond</t>
  </si>
  <si>
    <t>Ares Printing &amp; Packaging Corporation</t>
  </si>
  <si>
    <t>31-00 College Point Blvd.</t>
  </si>
  <si>
    <t>1171 Sterling Place</t>
  </si>
  <si>
    <t>S. DiFazio and Sons Construction, Inc. &amp; Faztec Industries, Inc.</t>
  </si>
  <si>
    <t>AM&amp;G Waterproofing</t>
  </si>
  <si>
    <t>106 Grayson Street</t>
  </si>
  <si>
    <t>83-40 72nd Drive</t>
  </si>
  <si>
    <t>106-10 Dunkirk Street</t>
  </si>
  <si>
    <t>517 EAST 116 STREET</t>
  </si>
  <si>
    <t>76-32 Park Lane South</t>
  </si>
  <si>
    <t>1177 Grinnell Place</t>
  </si>
  <si>
    <t>Aleta Industries Inc.</t>
  </si>
  <si>
    <t>PILOT, Sales Tax Exemption, Tax Exempt Bonds</t>
  </si>
  <si>
    <t>American Cancer Society, Eastern Division</t>
  </si>
  <si>
    <t>634 East 241st Street</t>
  </si>
  <si>
    <t>Grand Meridian Printing, Inc.</t>
  </si>
  <si>
    <t>31-16 Hunters Point Ave.</t>
  </si>
  <si>
    <t>Forma Glass, Corp.</t>
  </si>
  <si>
    <t>683-689 East 137th St.</t>
  </si>
  <si>
    <t>6323 7th Avenue</t>
  </si>
  <si>
    <t>Cool Wind Ventilation Corp.</t>
  </si>
  <si>
    <t>83-12 72nd Drive</t>
  </si>
  <si>
    <t>88 Trading Corp.</t>
  </si>
  <si>
    <t>Barone Steel Fabricators, Inc.</t>
  </si>
  <si>
    <t>128 44th Street,</t>
  </si>
  <si>
    <t>Goldman Sachs Group, Inc.</t>
  </si>
  <si>
    <t>330 Morgan Avenue</t>
  </si>
  <si>
    <t>123 Washington LLC</t>
  </si>
  <si>
    <t>123-129 Washington Street</t>
  </si>
  <si>
    <t>Bronx Parking Development Company, LLC</t>
  </si>
  <si>
    <t>Site A</t>
  </si>
  <si>
    <t>Touro College #2 (2007)</t>
  </si>
  <si>
    <t>7531 150TH ST</t>
  </si>
  <si>
    <t>Cobble Hill Health Center, Inc.</t>
  </si>
  <si>
    <t>380 Henry Street</t>
  </si>
  <si>
    <t>Proxima, Inc.</t>
  </si>
  <si>
    <t>109-15 178th Street</t>
  </si>
  <si>
    <t>DCD Marketing LTD</t>
  </si>
  <si>
    <t>73 Wortman Avenue</t>
  </si>
  <si>
    <t>Excellent Poly, Inc.</t>
  </si>
  <si>
    <t>820 4th Avenue</t>
  </si>
  <si>
    <t>Mind, Hand and Company &amp; J.V. Woodworking &amp; Oh-Show Woodworking Studio</t>
  </si>
  <si>
    <t>1663 Cody Avenue</t>
  </si>
  <si>
    <t>Safe Art SAT, Inc.</t>
  </si>
  <si>
    <t>19-40 Hazen Street</t>
  </si>
  <si>
    <t>Lower East Side Tenement Museum</t>
  </si>
  <si>
    <t>103 Orchard Street</t>
  </si>
  <si>
    <t>Community Resource Center for the Developmentally Disabled, Inc.</t>
  </si>
  <si>
    <t>631 Pelham Parkway North</t>
  </si>
  <si>
    <t>Human Care Services for Families and Children, Inc. #2</t>
  </si>
  <si>
    <t>1592 East 34th Street</t>
  </si>
  <si>
    <t>Village Center for Care (NYCCRC)</t>
  </si>
  <si>
    <t>214-218 West Houston Street (a.k.a. 50-56 Downing</t>
  </si>
  <si>
    <t>Precision Glass &amp; Metal Works Co, Inc.</t>
  </si>
  <si>
    <t>55-05 Flushing Avenue</t>
  </si>
  <si>
    <t>SUS- Developmental Disabilities Services, Inc.</t>
  </si>
  <si>
    <t>1975 Crotona Avenue</t>
  </si>
  <si>
    <t>Young Adult Institute, Inc. #10 (2007b)</t>
  </si>
  <si>
    <t>320 West 13th Street</t>
  </si>
  <si>
    <t>Congregation Darchei Torah</t>
  </si>
  <si>
    <t>225-259 Beach 17th Street</t>
  </si>
  <si>
    <t>Heart Share Human Services of New York #2, 2007</t>
  </si>
  <si>
    <t>1501 Bay Ridge Ave.</t>
  </si>
  <si>
    <t>Margaret Tietz Nursing and Rehabilitation Center</t>
  </si>
  <si>
    <t>164-11 Chapin Parkway</t>
  </si>
  <si>
    <t>Metro Biofuels</t>
  </si>
  <si>
    <t>427-435 Greenpoint Avenue</t>
  </si>
  <si>
    <t>Natural Resources Defense Council</t>
  </si>
  <si>
    <t>40 West 20th Street</t>
  </si>
  <si>
    <t>4over4.com, Inc</t>
  </si>
  <si>
    <t>19-41 46th Street</t>
  </si>
  <si>
    <t>New York Psychotherapy and Counseling Center</t>
  </si>
  <si>
    <t>2857 Linden Boulevard</t>
  </si>
  <si>
    <t>A Very Special Place #3 (2008)</t>
  </si>
  <si>
    <t>49 Cedar Grove Avenue</t>
  </si>
  <si>
    <t>Extech Building Materials, Inc.</t>
  </si>
  <si>
    <t>57-75 Imlay Street</t>
  </si>
  <si>
    <t>Center for Family Support, Inc., The #3 (2008)</t>
  </si>
  <si>
    <t>145-17 120th Avenue</t>
  </si>
  <si>
    <t>Federation Employment and Guidance Service, Inc.</t>
  </si>
  <si>
    <t>424 Swinton Avenue</t>
  </si>
  <si>
    <t>HASC Center, Inc. #5 (2008)</t>
  </si>
  <si>
    <t>804 Ditmas Avenue</t>
  </si>
  <si>
    <t>Program Development Services, Inc. #2 (2008)</t>
  </si>
  <si>
    <t>1586 West 7th Street</t>
  </si>
  <si>
    <t>United Cerebral Palsy of Queens, Inc.</t>
  </si>
  <si>
    <t>81-15 164th Street</t>
  </si>
  <si>
    <t>Aesthetonics Inc. d/b/a Remains Lighting</t>
  </si>
  <si>
    <t>21-29 Belvidere Street</t>
  </si>
  <si>
    <t>Approved Oil Co. of Brooklyn, Inc.</t>
  </si>
  <si>
    <t>202-224 64th Street a/k/a 6401-6411 2nd Avenue</t>
  </si>
  <si>
    <t>United Airconditioning Corp.II</t>
  </si>
  <si>
    <t>27-02 Skillman AVE a/k/a 46-02 28th Street</t>
  </si>
  <si>
    <t>Gourmet Guru, Inc.</t>
  </si>
  <si>
    <t>1123 Worthen ST</t>
  </si>
  <si>
    <t>602 Atkins Ave</t>
  </si>
  <si>
    <t>Best Choice Trading Corporation</t>
  </si>
  <si>
    <t>150 Stewart Ave</t>
  </si>
  <si>
    <t>Manhattan Beer Distributors, LLC</t>
  </si>
  <si>
    <t>1080 Leggett Ave</t>
  </si>
  <si>
    <t>Centro Social La Esperanza, Inc. #2 (2008)</t>
  </si>
  <si>
    <t>566 W 171 ST ST</t>
  </si>
  <si>
    <t>OHEL Children's Home and Family Services, Inc. #2 1999</t>
  </si>
  <si>
    <t>Galaxy Freight Service, Ltd. and Galaxy Custom House Brokers, Inc.</t>
  </si>
  <si>
    <t>3 Times Square</t>
  </si>
  <si>
    <t>OHEL Children's Home and Family Services, Inc. #3 (2004)</t>
  </si>
  <si>
    <t>185 West Broadway</t>
  </si>
  <si>
    <t>Comprehensive Care Management Corporation #2 (2005)</t>
  </si>
  <si>
    <t>JetBlue Airways Corporation #1 (2006)</t>
  </si>
  <si>
    <t>653 Cromwell Avenue</t>
  </si>
  <si>
    <t>Technical Library Service, Inc.</t>
  </si>
  <si>
    <t>M. Slavin &amp; Sons, Ltd.</t>
  </si>
  <si>
    <t>800 Food Center Drive</t>
  </si>
  <si>
    <t>O. &amp; I. Realty, Inc. / Peralta Metal Works, Inc.</t>
  </si>
  <si>
    <t>A &amp; L Scientific Corp.</t>
  </si>
  <si>
    <t>88-05 76th Avenue</t>
  </si>
  <si>
    <t>Dinas Distribution</t>
  </si>
  <si>
    <t>104-46 Dunkirk Street</t>
  </si>
  <si>
    <t>130-05 94th Ave</t>
  </si>
  <si>
    <t>Western Beef Retail, Inc.</t>
  </si>
  <si>
    <t>2044 Webster Avenue</t>
  </si>
  <si>
    <t>Hindustan Granites, Inc.</t>
  </si>
  <si>
    <t>264-280 Johnson Avenue</t>
  </si>
  <si>
    <t>Royal Recycling Services, Inc.</t>
  </si>
  <si>
    <t>187-10 Jamaica Avenue</t>
  </si>
  <si>
    <t>CommentText</t>
  </si>
  <si>
    <t>Project has multiple locations in borough(s) Queens and council district(s) 26. Project "Location" refers to main location.</t>
  </si>
  <si>
    <t>Project has multiple locations in borough(s) Brooklyn and council district(s) 33. Project "Location" refers to main location.</t>
  </si>
  <si>
    <t>Non-profit: Company does not pay direct property, sales or business income taxes.</t>
  </si>
  <si>
    <t>The total project amount is updated to include a post-closing Amendment.</t>
  </si>
  <si>
    <t>Project has multiple locations in borough(s) Manhattan and council district(s) 1, 3. Project "Location" refers to main location.</t>
  </si>
  <si>
    <t>Project has multiple locations in borough(s) Bronx and council district(s) 17. Project "Location" refers to main location.</t>
  </si>
  <si>
    <t>Company is Non Profit but has For Profit Tenants who are getting PILOT benefits.</t>
  </si>
  <si>
    <t>Project has multiple locations in borough(s) Brooklyn and council district(s) 34. Project "Location" refers to main location.</t>
  </si>
  <si>
    <t>Project has multiple locations in borough(s) Brooklyn and council district(s) 40, 44. Project "Location" refers to main location.</t>
  </si>
  <si>
    <t>Company participates in additional  NYCPUS Energy Incentive project(s). Employment and tax data above include data from the additional project(s).</t>
  </si>
  <si>
    <t>Project has multiple locations in borough(s) Queens and council district(s) 28. Project "Location" refers to main location.</t>
  </si>
  <si>
    <t>Company participates in additional  Industrial Incentive project(s). Employment and tax data above include data from the additional project(s).</t>
  </si>
  <si>
    <t>Estimate is "28" based on last reported data [FY09].</t>
  </si>
  <si>
    <t>Project is located on land owned or leased by Port Authority and is not subject to company direct property tax.</t>
  </si>
  <si>
    <t>Project has multiple locations in borough(s) Brooklyn, Manhattan and council district(s) 1, 3, 4, 5, 33. Project "Location" refers to main location.</t>
  </si>
  <si>
    <t>Project has multiple locations in borough(s) Manhattan and council district(s) 3. Project "Location" refers to main location.</t>
  </si>
  <si>
    <t>Estimate is "101" based on last reported data [FY09].</t>
  </si>
  <si>
    <t>Company participates in additional  Not-For-Profit Bond project(s). Employment and tax data above include data from the additional project(s).</t>
  </si>
  <si>
    <t>Estimate is "4" based on last reported data [FY08].</t>
  </si>
  <si>
    <t>Company participates in additional  CRC Revenue Bond project(s). Employment and tax data above include data from the additional project(s).</t>
  </si>
  <si>
    <t>As a result of employment reductions the company no longer receives NYCIDA benefits.</t>
  </si>
  <si>
    <t>Project has multiple locations in borough(s) Brooklyn and council district(s) 38, 39. Project "Location" refers to main location.</t>
  </si>
  <si>
    <t>Project has multiple locations in borough(s) Manhattan and council district(s) 1, 2, 3. Project "Location" refers to main location.</t>
  </si>
  <si>
    <t>Estimate is "3" based on last reported data [FY09].</t>
  </si>
  <si>
    <t>NYCIDA terminated its agreement with the company and the company repaid benefits in FY 2011.</t>
  </si>
  <si>
    <t>Project has multiple locations in borough(s) Brooklyn and council district(s) 37. Project "Location" refers to main location.</t>
  </si>
  <si>
    <t>Project has multiple locations in borough(s) Brooklyn and council district(s) 42. Project "Location" refers to main location.</t>
  </si>
  <si>
    <t>Project has multiple locations in borough(s) Manhattan, Queens and council district(s) 1, 26. Project "Location" refers to main location.</t>
  </si>
  <si>
    <t>Project has multiple locations in borough(s) Brooklyn and council district(s) 43. Project "Location" refers to main location.</t>
  </si>
  <si>
    <t>Project has multiple locations in borough(s) Brooklyn and council district(s) 46. Project "Location" refers to main location.</t>
  </si>
  <si>
    <t>Company participates in additional  Pooled Bond project(s). Employment and tax data above include data from the additional project(s).</t>
  </si>
  <si>
    <t>Project has multiple locations in borough(s) Brooklyn and council district(s) 33, 35. Project "Location" refers to main location.</t>
  </si>
  <si>
    <t>Project has multiple locations in borough(s) Queens and council district(s) 19. Project "Location" refers to main location.</t>
  </si>
  <si>
    <t>Company participates in additional  Manufacturing Facilities Bond project(s). Employment and tax data above include data from the additional project(s).</t>
  </si>
  <si>
    <t>Company participates in additional  Land Sale project(s). Employment and tax data above include data from the additional project(s).</t>
  </si>
  <si>
    <t>Project has multiple locations in borough(s) Brooklyn and council district(s) 38. Project "Location" refers to main location.</t>
  </si>
  <si>
    <t>Project has multiple locations in borough(s) Queens and council district(s) 29. Project "Location" refers to main location.</t>
  </si>
  <si>
    <t>Project has multiple locations in borough(s) Queens and council district(s) 32. Project "Location" refers to main location.</t>
  </si>
  <si>
    <t>Project has multiple locations in borough(s) Manhattan and council district(s) 2, 3. Project "Location" refers to main location.</t>
  </si>
  <si>
    <t>Project has multiple locations in borough(s) Manhattan and council district(s) 1. Project "Location" refers to main location.</t>
  </si>
  <si>
    <t>Project has multiple locations in borough(s) Queens and council district(s) 31. Project "Location" refers to main location.</t>
  </si>
  <si>
    <t>Company participates in additional  Exempt Facilities Bond project(s). Employment and tax data above include data from the additional project(s).</t>
  </si>
  <si>
    <t>Project has multiple locations in borough(s) Bronx and council district(s) 16. Project "Location" refers to main location.</t>
  </si>
  <si>
    <t>Project has multiple locations in borough(s) Manhattan and council district(s) 4. Project "Location" refers to main location.</t>
  </si>
  <si>
    <t>Project has multiple locations in borough(s) Manhattan and council district(s) 3, 4. Project "Location" refers to main location.</t>
  </si>
  <si>
    <t>Project has multiple locations in borough(s) Manhattan and council district(s) 8. Project "Location" refers to main location.</t>
  </si>
  <si>
    <t>Project has multiple locations in borough(s) Queens and council district(s) 27. Project "Location" refers to main location.</t>
  </si>
  <si>
    <t>Company participates in additional  Development Lease project(s). Employment and tax data above include data from the additional project(s).</t>
  </si>
  <si>
    <t>Project has multiple locations in borough(s) Manhattan and council district(s) 2. Project "Location" refers to main location.</t>
  </si>
  <si>
    <t>Estimate is "35" based on last reported data [FY09].</t>
  </si>
  <si>
    <t>Project has multiple locations in borough(s) Bronx, Brooklyn, Manhattan, Staten Island and council district(s) 2, 4, 11, 39, 41, 44, 45, 50. Project "Location" refers to main location.</t>
  </si>
  <si>
    <t>Project has multiple locations in borough(s) Manhattan and council district(s) 6. Project "Location" refers to main location.</t>
  </si>
  <si>
    <t>Project has multiple locations in borough(s) Brooklyn and council district(s) 48. Project "Location" refers to main location.</t>
  </si>
  <si>
    <t>Project has multiple locations in borough(s) Brooklyn, Queens and council district(s) 20, 46. Project "Location" refers to main location.</t>
  </si>
  <si>
    <t>Project has multiple locations in borough(s) Queens and council district(s) 22, 24, 31. Project "Location" refers to main location.</t>
  </si>
  <si>
    <t>Estimate is "593" based on last reported data [FY06].</t>
  </si>
  <si>
    <t>Project has multiple locations in borough(s) Brooklyn, Queens, Staten Island and council district(s) 19, 20, 23, 24, 28, 29, 43, 47, 51. Project "Location" refers to main location.</t>
  </si>
  <si>
    <t>Project has multiple locations in borough(s) Manhattan, Queens and council district(s) 2, 4, 26. Project "Location" refers to main location.</t>
  </si>
  <si>
    <t>Project has multiple locations in borough(s) Brooklyn and council district(s) 39, 44. Project "Location" refers to main location.</t>
  </si>
  <si>
    <t>Project has multiple locations in borough(s) Queens and council district(s) 27, 31. Project "Location" refers to main location.</t>
  </si>
  <si>
    <t>Project has multiple locations in borough(s) Bronx and council district(s) 11, 13. Project "Location" refers to main location.</t>
  </si>
  <si>
    <t>Project has multiple locations in borough(s) Brooklyn and council district(s) 39. Project "Location" refers to main location.</t>
  </si>
  <si>
    <t>Project has multiple locations in borough(s) Bronx and council district(s) 13. Project "Location" refers to main location.</t>
  </si>
  <si>
    <t>Project has multiple locations in borough(s) Manhattan and council district(s) 5. Project "Location" refers to main location.</t>
  </si>
  <si>
    <t>Project has multiple locations in borough(s) Brooklyn and council district(s) 45. Project "Location" refers to main location.</t>
  </si>
  <si>
    <t>Company participates in additional  Small Industry Incentive project(s). Employment and tax data above include data from the additional project(s).</t>
  </si>
  <si>
    <t>Project has multiple locations in borough(s) Queens and council district(s) 22. Project "Location" refers to main location.</t>
  </si>
  <si>
    <t>Project has multiple locations in borough(s) Manhattan, Queens and council district(s) 2, 3, 4, 26. Project "Location" refers to main location.</t>
  </si>
  <si>
    <t>Project has multiple locations in borough(s) Brooklyn, Queens and council district(s) 19, 20, 23, 26, 35. Project "Location" refers to main location.</t>
  </si>
  <si>
    <t>Project has multiple locations in borough(s) Brooklyn and council district(s) 47. Project "Location" refers to main location.</t>
  </si>
  <si>
    <t>Estimate is "12" based on last reported data [FY09].</t>
  </si>
  <si>
    <t>Project has multiple locations in borough(s) Bronx, Manhattan and council district(s) 3, 4, 6, 17. Project "Location" refers to main location.</t>
  </si>
  <si>
    <t>Project has multiple locations in borough(s) Bronx, Manhattan and council district(s) 3, 13. Project "Location" refers to main location.</t>
  </si>
  <si>
    <t>Project has multiple locations in borough(s) Bronx and council district(s) 11, 17. Project "Location" refers to main location.</t>
  </si>
  <si>
    <t>Project has multiple locations in borough(s) Queens and council district(s) 27, 28. Project "Location" refers to main location.</t>
  </si>
  <si>
    <t>Project has multiple locations in borough(s) Brooklyn, Manhattan and council district(s) 7, 40. Project "Location" refers to main location.</t>
  </si>
  <si>
    <t>Company participates in additional  EDC Loan project(s). Employment and tax data above include data from the additional project(s).</t>
  </si>
  <si>
    <t>Project has multiple locations in borough(s) Queens and council district(s) 25, 29. Project "Location" refers to main location.</t>
  </si>
  <si>
    <t>Project has multiple locations in borough(s) Bronx, Brooklyn, Manhattan, Queens, Staten Island and council district(s) 7, 11, 12, 14, 23, 31, 47, 50. Project "Location" refers to main location.</t>
  </si>
  <si>
    <t>This was a bond financing project for the airline’s aircraft servicing facility.</t>
  </si>
  <si>
    <t>Estimate is "88" based on last reported data [FY09].</t>
  </si>
  <si>
    <t>Project has multiple locations in borough(s) Brooklyn, Queens and council district(s) 24, 46, 48. Project "Location" refers to main location.</t>
  </si>
  <si>
    <t>Project has multiple locations in borough(s) Bronx, Brooklyn, Manhattan, Queens and council district(s) 8, 13, 22, 45. Project "Location" refers to main location.</t>
  </si>
  <si>
    <t>Project has multiple locations in borough(s) Queens and council district(s) 19, 30. Project "Location" refers to main location.</t>
  </si>
  <si>
    <t>Project has multiple locations in borough(s) Queens and council district(s) 24. Project "Location" refers to main location.</t>
  </si>
  <si>
    <t>Project has multiple locations in borough(s) Bronx, Queens and council district(s) 13, 31. Project "Location" refers to main location.</t>
  </si>
  <si>
    <t>Project has multiple locations in borough(s) Bronx, Brooklyn, Manhattan and council district(s) 6, 11, 37, 41, 44. Project "Location" refers to main location.</t>
  </si>
  <si>
    <t>Project has multiple locations in borough(s) Brooklyn, Manhattan, Queens and council district(s) 1, 7, 8, 34, 47. Project "Location" refers to main location.</t>
  </si>
  <si>
    <t>Project has multiple locations in borough(s) Brooklyn, Queens and council district(s) 19, 33. Project "Location" refers to main location.</t>
  </si>
  <si>
    <t>Company participates in additional  EDC Land Sale and Loan project(s). Employment and tax data above include data from the additional project(s).</t>
  </si>
  <si>
    <t>Project has multiple locations in borough(s) Bronx and council district(s) 11. Project "Location" refers to main location.</t>
  </si>
  <si>
    <t>Project has multiple locations in borough(s) Queens and council district(s) 30. Project "Location" refers to main location.</t>
  </si>
  <si>
    <t>Project has multiple locations in borough(s) Queens and council district(s) 25. Project "Location" refers to main location.</t>
  </si>
  <si>
    <t>Project has multiple locations in borough(s) Brooklyn, Manhattan and council district(s) 3, 36. Project "Location" refers to main location.</t>
  </si>
  <si>
    <t>Project has multiple locations in borough(s) Bronx, Brooklyn, Manhattan and council district(s) 3, 11, 46. Project "Location" refers to main location.</t>
  </si>
  <si>
    <t>Project has multiple locations in borough(s) Staten Island and council district(s) 50. Project "Location" refers to main location.</t>
  </si>
  <si>
    <t>Project has multiple locations in borough(s) Brooklyn and council district(s) 41. Project "Location" refers to main location.</t>
  </si>
  <si>
    <t>Estimate is "203" based on last reported data [FY09].</t>
  </si>
  <si>
    <t>Project has multiple locations in borough(s) Staten Island and council district(s) 49, 51. Project "Location" refers to main location.</t>
  </si>
  <si>
    <t>Project has multiple locations in borough(s) Brooklyn and council district(s) 41, 45. Project "Location" refers to main location.</t>
  </si>
  <si>
    <t>Project has multiple locations in borough(s) Bronx and council district(s) 12. Project "Location" refers to main location.</t>
  </si>
  <si>
    <t>Estimate is "1"</t>
  </si>
  <si>
    <t>Project has multiple locations in borough(s) Bronx, Brooklyn, Queens and council district(s) 16, 28, 36. Project "Location" refers to main location.</t>
  </si>
  <si>
    <t>Project has multiple locations in borough(s) Staten Island and council district(s) 49. Project "Location" refers to main location.</t>
  </si>
  <si>
    <t>Project has multiple locations in borough(s) Bronx and council district(s) 8, 17. Project "Location" refers to main location.</t>
  </si>
  <si>
    <t>Project has multiple locations in borough(s) Queens and council district(s) 21. Project "Location" refers to main location.</t>
  </si>
  <si>
    <t>The project would not have occurred but for the exemption of construction sales tax and mortgage recording tax and access to tax-exempt bonds.  The City and NYCIDA have, therefore, taken the position that the assistance shown above does not represent incremental costs to the City (as there is no alternative scenario in which such amounts would have been collected).</t>
  </si>
  <si>
    <t>Project is located on City-owned land and is not subject to company direct property tax.</t>
  </si>
  <si>
    <t>Project has multiple locations in borough(s) Queens and council district(s) 27, 32. Project "Location" refers to main location.</t>
  </si>
  <si>
    <t>Project has multiple locations in borough(s) Bronx, Manhattan, Queens and council district(s) 3, 11, 26. Project "Location" refers to main location.</t>
  </si>
  <si>
    <t>Project has multiple locations in borough(s) Bronx, Brooklyn, Manhattan, Queens and council district(s) 3, 11, 13, 19, 23, 24, 25, 39, 46, 48. Project "Location" refers to main location.</t>
  </si>
  <si>
    <t>Estimate is "0" based on last reported data [FY07].</t>
  </si>
  <si>
    <t>Project has multiple locations in borough(s) Brooklyn, Manhattan, Queens, Staten Island and council district(s) 4, 6, 20, 23, 33, 36, 39, 51. Project "Location" refers to main location.</t>
  </si>
  <si>
    <t>Project has multiple locations in borough(s) Brooklyn and council district(s) 35. Project "Location" refers to main location.</t>
  </si>
  <si>
    <t>Project has multiple locations in borough(s) Brooklyn and council district(s) 44, 48. Project "Location" refers to main location.</t>
  </si>
  <si>
    <t>Project has multiple locations in borough(s) Bronx and council district(s) 11, 12, 16, 18. Project "Location" refers to main location.</t>
  </si>
  <si>
    <t>Project has multiple locations in borough(s) Brooklyn, Staten Island and council district(s) 39, 46, 49. Project "Location" refers to main location.</t>
  </si>
  <si>
    <t>Company participates in additional  BIR Energy Incentive project(s). Employment and tax data above include data from the additional project(s).</t>
  </si>
  <si>
    <t>Project has multiple locations in borough(s) Brooklyn, Manhattan and council district(s) 1, 33. Project "Location" refers to main location.</t>
  </si>
  <si>
    <t>Project has multiple locations in borough(s) Manhattan, Queens and council district(s) 6, 24. Project "Location" refers to main location.</t>
  </si>
  <si>
    <t>Project has multiple locations in borough(s) Brooklyn and council district(s) 39, 41. Project "Location" refers to main location.</t>
  </si>
  <si>
    <t>Project has multiple locations in borough(s) Bronx, Brooklyn and council district(s) 15, 34, 41. Project "Location" refers to main location.</t>
  </si>
  <si>
    <t>Project has multiple locations in borough(s) Brooklyn, Queens, Staten Island and council district(s) 23, 26, 31, 33, 34, 35, 36, 39, 40, 42, 43, 44, 47, 48, 50, 51. Project "Location" refers to main location.</t>
  </si>
  <si>
    <t>This project receives BIR benefits at the adjacent block and lot.</t>
  </si>
  <si>
    <t>Project has multiple locations in borough(s) Brooklyn, Manhattan and council district(s) 1, 3, 33. Project "Location" refers to main location.</t>
  </si>
  <si>
    <t>Project has multiple locations in borough(s) Queens, Staten Island and council district(s) 28, 49. Project "Location" refers to main location.</t>
  </si>
  <si>
    <t>Project has multiple locations in borough(s) Brooklyn and council district(s) 33, 39. Project "Location" refers to main location.</t>
  </si>
  <si>
    <t>Project has multiple locations in borough(s) Queens and council district(s) 23, 24, 25. Project "Location" refers to main location.</t>
  </si>
  <si>
    <t>Project has multiple locations in borough(s) Bronx and council district(s) 15. Project "Location" refers to main location.</t>
  </si>
  <si>
    <t>Panorama Windows Ltd.</t>
  </si>
  <si>
    <t>765 East 132nd Street</t>
  </si>
  <si>
    <t>Adriatic Wood Products, Inc. #2 (1997)</t>
  </si>
  <si>
    <t>240 Alabama Avenue</t>
  </si>
  <si>
    <t>Air Express International Corporation</t>
  </si>
  <si>
    <t>JFK Airport</t>
  </si>
  <si>
    <t>Albest Metal Stamping Co.</t>
  </si>
  <si>
    <t>1-15 Kent Avenue</t>
  </si>
  <si>
    <t>Allied Metal Spinning Corp.</t>
  </si>
  <si>
    <t>1290 Viele Avenue</t>
  </si>
  <si>
    <t>AMCI &amp; AMPF, Inc. S/L</t>
  </si>
  <si>
    <t>33-02 48th Avenue</t>
  </si>
  <si>
    <t>American International Group, Inc.</t>
  </si>
  <si>
    <t>175 Water Street</t>
  </si>
  <si>
    <t>Business Incentive Rate, NYCPUS Energy Assistance, PILOT, Sales Tax Exemption</t>
  </si>
  <si>
    <t>120 Wall Company, LLC</t>
  </si>
  <si>
    <t>120 Wall Street</t>
  </si>
  <si>
    <t>Atlantic Veal &amp; Lamb</t>
  </si>
  <si>
    <t>275 Morgan Avenue</t>
  </si>
  <si>
    <t>Avon Products, Inc.</t>
  </si>
  <si>
    <t>1345 Avenue of the Americas</t>
  </si>
  <si>
    <t>Bank Street College of Education # 1 (1997), The</t>
  </si>
  <si>
    <t>610 West 112th Street</t>
  </si>
  <si>
    <t>Brooklyn Navy Yard Cogeneration Partners, L.P.</t>
  </si>
  <si>
    <t>63 Flushing Avenue</t>
  </si>
  <si>
    <t>Campbell &amp; Dawes Ltd.</t>
  </si>
  <si>
    <t>84-48 129th Street</t>
  </si>
  <si>
    <t>CBS, Inc.</t>
  </si>
  <si>
    <t>1515 Broadway</t>
  </si>
  <si>
    <t>PILOT, Sales Tax Exemption, NYCPUS Energy Assistance</t>
  </si>
  <si>
    <t>Cel-Net Communications, Inc.</t>
  </si>
  <si>
    <t>11-11/11-21 44th Drive</t>
  </si>
  <si>
    <t>Chase Manhattan Bank, NA</t>
  </si>
  <si>
    <t>4 MetroTech Center (339 Bridge Street)</t>
  </si>
  <si>
    <t>Ronald McDonald House of New York, Inc.</t>
  </si>
  <si>
    <t>405-411 East 73rd Street</t>
  </si>
  <si>
    <t>Comprehensive Care Management Corporation #1 (1996)</t>
  </si>
  <si>
    <t>654-668 Allerton Avenue</t>
  </si>
  <si>
    <t>Credit Suisse First Boston Corp.</t>
  </si>
  <si>
    <t>11 Madison Avenue</t>
  </si>
  <si>
    <t>Cupie Transportation Corp.</t>
  </si>
  <si>
    <t>145-65 Walcott Street</t>
  </si>
  <si>
    <t>Dayton Industries #2 (1997)</t>
  </si>
  <si>
    <t>1351 Garrison Avenue</t>
  </si>
  <si>
    <t>Depository Trust Company</t>
  </si>
  <si>
    <t>55 Water Street</t>
  </si>
  <si>
    <t>Elmhurst Hospital Center Parking Garage Project</t>
  </si>
  <si>
    <t>79-01 Broadway</t>
  </si>
  <si>
    <t>Epiphany Community Nursery School</t>
  </si>
  <si>
    <t>510 East 74th Street</t>
  </si>
  <si>
    <t>Equitable Variable Life Insurance Company</t>
  </si>
  <si>
    <t>1290 Avenue of the Americas</t>
  </si>
  <si>
    <t>Essie Cosmetics</t>
  </si>
  <si>
    <t>19-19 37th Street</t>
  </si>
  <si>
    <t>Oppenheimer</t>
  </si>
  <si>
    <t>Business Incentive Rate, Sales Tax Exemption, Tax Exempt Bonds</t>
  </si>
  <si>
    <t>Famitech, Inc.</t>
  </si>
  <si>
    <t>26-40 1st Street</t>
  </si>
  <si>
    <t>Federal Sample Card Corp.</t>
  </si>
  <si>
    <t>45-20 83rd Street</t>
  </si>
  <si>
    <t>Forest City Bridge Street Associates</t>
  </si>
  <si>
    <t>Two MetroTech Center</t>
  </si>
  <si>
    <t>Forest City Pierrepont Associates</t>
  </si>
  <si>
    <t>135 Pierrepont Street</t>
  </si>
  <si>
    <t>Gabrielli Truck Sales, Ltd.</t>
  </si>
  <si>
    <t>153-20 South Conduit Ave.</t>
  </si>
  <si>
    <t>Herbert G. Birch Early Childhood Center #1 (1997)</t>
  </si>
  <si>
    <t>554 Fort Washington Ave</t>
  </si>
  <si>
    <t>Information Builders, Inc.</t>
  </si>
  <si>
    <t>2 Penn Plaza</t>
  </si>
  <si>
    <t>J &amp; R Electronics, Inc. #3 (1997)</t>
  </si>
  <si>
    <t>59-21 Queens Midtown Expressway</t>
  </si>
  <si>
    <t>James F. Volpe Electronics Contracting Corp.,</t>
  </si>
  <si>
    <t>85 Sackett Street</t>
  </si>
  <si>
    <t>Judlau Contracting, Inc.</t>
  </si>
  <si>
    <t>26-15 Ulmer Street</t>
  </si>
  <si>
    <t>Koenig Iron Works, Inc.</t>
  </si>
  <si>
    <t>37-11 Vernon Blvd.</t>
  </si>
  <si>
    <t>Korean Air lines Co., Ltd.</t>
  </si>
  <si>
    <t>JFK International Airport - Buildings 9 and 9A</t>
  </si>
  <si>
    <t>L &amp; M Optical Disc, LLC</t>
  </si>
  <si>
    <t>One Cozine Avenue</t>
  </si>
  <si>
    <t>L.I.C. Restaurant Group Operation LLC</t>
  </si>
  <si>
    <t>42-31 9th Street</t>
  </si>
  <si>
    <t>Little Red School House</t>
  </si>
  <si>
    <t>40 Charlton Street</t>
  </si>
  <si>
    <t>Madelaine Chocolate Novelties #3 (1997)</t>
  </si>
  <si>
    <t>316 Beach 96th Street</t>
  </si>
  <si>
    <t>Mana Products, Inc. #1 (1997)</t>
  </si>
  <si>
    <t>32-02 Queens Blvd.</t>
  </si>
  <si>
    <t>Merrill Lynch &amp; Co., Inc.</t>
  </si>
  <si>
    <t>World Financial Center North</t>
  </si>
  <si>
    <t>Morgan Stanley Group,  Inc.</t>
  </si>
  <si>
    <t>1585 Broadway</t>
  </si>
  <si>
    <t>National Broadcasting Company (NBC)</t>
  </si>
  <si>
    <t>30 Rockefeller Plaza</t>
  </si>
  <si>
    <t>New York Community Hospital of Brooklyn</t>
  </si>
  <si>
    <t>2525 Kings Highway</t>
  </si>
  <si>
    <t>News America Publishing, Inc.</t>
  </si>
  <si>
    <t>1211 Avenue of the Americas</t>
  </si>
  <si>
    <t>UBS Paine Webber, Inc.</t>
  </si>
  <si>
    <t>1285 Avenue of the Americas</t>
  </si>
  <si>
    <t>Petrocelli Electrical Co., Inc. #1 (1997)</t>
  </si>
  <si>
    <t>22-09 Queens Plaza North</t>
  </si>
  <si>
    <t>Port Morris Tile &amp; Marble Corp. #1 (1998)</t>
  </si>
  <si>
    <t>437 Faile Street</t>
  </si>
  <si>
    <t>Q.T. Minibus of the Bronx, Inc. / GVC, LTD.</t>
  </si>
  <si>
    <t>450 Zerega Avenue</t>
  </si>
  <si>
    <t>Thomson Reuters (Markets) LLC</t>
  </si>
  <si>
    <t>Rockefeller Foundation</t>
  </si>
  <si>
    <t>420 5th Avenue</t>
  </si>
  <si>
    <t>Streamline Plastics Co.</t>
  </si>
  <si>
    <t>2590 Park Avenue</t>
  </si>
  <si>
    <t>Terminal One Group Assoc., LP</t>
  </si>
  <si>
    <t>JFK International Airport - Terminal One</t>
  </si>
  <si>
    <t>Citigroup, Inc.</t>
  </si>
  <si>
    <t>599 Lexington Avenue</t>
  </si>
  <si>
    <t>Trevor Day School</t>
  </si>
  <si>
    <t>11 East 89th Street</t>
  </si>
  <si>
    <t>Trinity Episcopal School Corporation</t>
  </si>
  <si>
    <t>139 West 91st Street</t>
  </si>
  <si>
    <t>United Nations International School, The</t>
  </si>
  <si>
    <t>24-50 Franklin D. Roosevelt Drive</t>
  </si>
  <si>
    <t>USA Waste Services of NYC (1997 - Bx)</t>
  </si>
  <si>
    <t>98 Lincoln Place</t>
  </si>
  <si>
    <t>USTA National Tennis Center, Inc. #1 (1994)</t>
  </si>
  <si>
    <t>123-30 Roosevelt Avenue</t>
  </si>
  <si>
    <t>Victory FoodService Distributors Corp.</t>
  </si>
  <si>
    <t>515 Truxton Street</t>
  </si>
  <si>
    <t>Visy Paper, Inc.</t>
  </si>
  <si>
    <t>4435 Victory Blvd.</t>
  </si>
  <si>
    <t>MRT Exemption, NYCPUS Energy Assistance, PILOT, Sales Tax Exemption, Tax Exempt Bonds</t>
  </si>
  <si>
    <t>WIDEX Hearing Aid Co., Inc.</t>
  </si>
  <si>
    <t>14-33 31st Avenue</t>
  </si>
  <si>
    <t>YMCA of Greater New York #2 (1997)</t>
  </si>
  <si>
    <t>3939 Richmond Avenue</t>
  </si>
  <si>
    <t>601 Amboy Street</t>
  </si>
  <si>
    <t>Julia Gray Ltd.</t>
  </si>
  <si>
    <t>American Broadcasting Company, Inc. (1991)</t>
  </si>
  <si>
    <t>147 Columbus Avenue</t>
  </si>
  <si>
    <t>Foto Electric Supply Company, Inc.</t>
  </si>
  <si>
    <t>Jewish Board of Family &amp; Children's Services, Inc. #2 (2000)</t>
  </si>
  <si>
    <t>St. Vincent's Services, Inc. #2 (2000)</t>
  </si>
  <si>
    <t>1441 East 92nd Street</t>
  </si>
  <si>
    <t>Working Organization For Retarded Children And Adults, Inc. #1 (2000)</t>
  </si>
  <si>
    <t>Staten Island University Hospital #2 (2001): Inc.</t>
  </si>
  <si>
    <t>475 Seaview Avenue</t>
  </si>
  <si>
    <t>Astoria Studios</t>
  </si>
  <si>
    <t>34-12 36th Street</t>
  </si>
  <si>
    <t>EDC Loan</t>
  </si>
  <si>
    <t>East Harlem Abyssinian Triangle Limited Partn.</t>
  </si>
  <si>
    <t>160 East 125th Street</t>
  </si>
  <si>
    <t>Child School, The</t>
  </si>
  <si>
    <t>Joyce Theater</t>
  </si>
  <si>
    <t>171-175 8th Avenue</t>
  </si>
  <si>
    <t>Mermaid Plaza Associates, Inc.</t>
  </si>
  <si>
    <t>3001 Mermaid Avenue</t>
  </si>
  <si>
    <t>Plaza Del Castillo Development Corp.</t>
  </si>
  <si>
    <t>1463 Southern Boulevard</t>
  </si>
  <si>
    <t>Poly Seal Packaging Corp.</t>
  </si>
  <si>
    <t>1178 East 180th Street</t>
  </si>
  <si>
    <t>Studio Museum In Harlem, Inc.</t>
  </si>
  <si>
    <t>144 West 125 Street</t>
  </si>
  <si>
    <t>Atlantic Center Fort Greene Assoc.</t>
  </si>
  <si>
    <t>625 Atlantic Avenue</t>
  </si>
  <si>
    <t>Forest City Jay Street Associates</t>
  </si>
  <si>
    <t>One Metrotech Center North</t>
  </si>
  <si>
    <t>Working Organization For Retarded Children And Adults, Inc.#2 (2001)</t>
  </si>
  <si>
    <t>A.F.C. Industries Inc. &amp; Affiliates</t>
  </si>
  <si>
    <t>Bank Street College of Education #2 (2002), The</t>
  </si>
  <si>
    <t>Business Incentive Rate, MRT Exemption, Sales Tax Exemption, NYCPUS Energy Assistance</t>
  </si>
  <si>
    <t>Working Organization For Retarded Children And Adults, Inc. #3 (2002A)</t>
  </si>
  <si>
    <t>Vocational Instruction Project Community Services Inc.,</t>
  </si>
  <si>
    <t>Young Adult Institute, Inc. #5 (2002C)</t>
  </si>
  <si>
    <t>New York Live Arts f/k/a Dance Theater Workshop, Inc. #2 (2004)</t>
  </si>
  <si>
    <t>Working Organization For Retarded Children And Adults, Inc.#4 (2004)</t>
  </si>
  <si>
    <t>Otsar Early Childhood Center</t>
  </si>
  <si>
    <t>2984 Third Avenue</t>
  </si>
  <si>
    <t>Modell's Sporting Goods, Inc.</t>
  </si>
  <si>
    <t>New York Container Terminal, LLC</t>
  </si>
  <si>
    <t>2120 Atlantic Ave</t>
  </si>
  <si>
    <t>Tides Two Rivers Fund, LTD</t>
  </si>
  <si>
    <t>C &amp; J Picture Frames, Inc.</t>
  </si>
  <si>
    <t>Life's W.O.R.C., Inc.</t>
  </si>
  <si>
    <t>450 East 29th Street</t>
  </si>
  <si>
    <t>596 Prospect Place</t>
  </si>
  <si>
    <t>Marble Techniques, Inc.</t>
  </si>
  <si>
    <t>Brook Plaza LLC</t>
  </si>
  <si>
    <t>560 Brook Ave</t>
  </si>
  <si>
    <t>Chase Manhattan</t>
  </si>
  <si>
    <t>120 Myrtle Avenue</t>
  </si>
  <si>
    <t>NYCPUS Energy Assistance</t>
  </si>
  <si>
    <t>Albee Retail Development LLC</t>
  </si>
  <si>
    <t>1 Dekalb Avenue</t>
  </si>
  <si>
    <t>Recovery Zone Facility Bond</t>
  </si>
  <si>
    <t>Best Mounting Corp.</t>
  </si>
  <si>
    <t>FRESH</t>
  </si>
  <si>
    <t>Boundary Fence &amp; Railing Systems, Inc</t>
  </si>
  <si>
    <t>87-35 131st Street</t>
  </si>
  <si>
    <t>Arverne by the Sea#1/Benjamin Beechwood Market LLC</t>
  </si>
  <si>
    <t>7020-7022 Rockaway Beach Blvd.</t>
  </si>
  <si>
    <t>J &amp; J Johnson General Contracting Co., Inc.</t>
  </si>
  <si>
    <t>42-26 13th Street</t>
  </si>
  <si>
    <t>JetBlue Airways Corporation #2 (2010)</t>
  </si>
  <si>
    <t>27-01 Bridge Plaza North</t>
  </si>
  <si>
    <t>Mediterranean Gyros Products, Inc.</t>
  </si>
  <si>
    <t>11-02 38th Avenue</t>
  </si>
  <si>
    <t>Jetro Cash &amp; Carry Enterprises, LLC #3 (2010)</t>
  </si>
  <si>
    <t>One Oak Point Avenue</t>
  </si>
  <si>
    <t>Arthur Management Corporation</t>
  </si>
  <si>
    <t>4422 Third Avenue</t>
  </si>
  <si>
    <t>WytheHotel LLC</t>
  </si>
  <si>
    <t>80 Wythe Avenue</t>
  </si>
  <si>
    <t>Diamond Concrete, Inc.</t>
  </si>
  <si>
    <t>118 Greenfield Avenue</t>
  </si>
  <si>
    <t>DASNY Mechanical Inc.</t>
  </si>
  <si>
    <t>112-20 14th Avenue</t>
  </si>
  <si>
    <t>Ulano Corporation f/k/a The Utah Company of New York, Inc.</t>
  </si>
  <si>
    <t>280 Bergen Street</t>
  </si>
  <si>
    <t>Arverne by the Sea#2/Benjamin Beechwood Retail LLC</t>
  </si>
  <si>
    <t>6712, 6720 &amp; 6820 Rockaway Beach Blvd.</t>
  </si>
  <si>
    <t>Feinstein CP Realty LLC</t>
  </si>
  <si>
    <t>126-85 Willets Point Boulevard</t>
  </si>
  <si>
    <t>Number of Jobs (FTE) in connection with the project at application is 30 and may represent Citywide employment.</t>
  </si>
  <si>
    <t>Number of Jobs (FTE) in connection with the project at application is 26 and may represent Citywide employment.</t>
  </si>
  <si>
    <t>Number of Jobs (FTE) in connection with the project at application is 170 and may represent Citywide employment.</t>
  </si>
  <si>
    <t>Project's agreement terminated during FY 2011.</t>
  </si>
  <si>
    <t>Number of Jobs (FTE) in connection with the project at application is 40 and may represent Citywide employment.</t>
  </si>
  <si>
    <t>Jobs FTE may include employees of subtenants at project location.</t>
  </si>
  <si>
    <t>Number of Jobs (FTE) in connection with the project at application is 64 and may represent Citywide employment.</t>
  </si>
  <si>
    <t>Jobs FTE is an annual average of employment.</t>
  </si>
  <si>
    <t>Project has multiple locations in borough(s) Manhattan and council district(s) . Project "Location" refers to main location.</t>
  </si>
  <si>
    <t>Reported employment for this project includes employees of tenants at the project location.</t>
  </si>
  <si>
    <t>Number of Jobs (FTE) in connection with the project at application is 84 and may represent Citywide employment.</t>
  </si>
  <si>
    <t>Number of Jobs (FTE) in connection with the project at application is 100 and may represent Citywide employment.</t>
  </si>
  <si>
    <t>Project has multiple locations in borough(s) Bronx, Manhattan, Queens and council district(s) 3, 6. Project "Location" refers to main location.</t>
  </si>
  <si>
    <t>Job Target was amended in 1998 from 4600 to 3827.</t>
  </si>
  <si>
    <t>Infractions are not applicable as job trigger(s) to incur penalties ended on 12/31/02.</t>
  </si>
  <si>
    <t>Number of Jobs (FTE) in connection with the project at application is 9 and may represent Citywide employment.</t>
  </si>
  <si>
    <t>Number of Jobs (FTE) in connection with the project at application is 58 and may represent Citywide employment.</t>
  </si>
  <si>
    <t>Project has multiple locations in borough(s) Manhattan and council district(s) 2, 4. Project "Location" refers to main location.</t>
  </si>
  <si>
    <t>Job Target was amended in 2008 from 3775 to 6347.</t>
  </si>
  <si>
    <t>Project has multiple locations in borough(s) Brooklyn, Manhattan and council district(s) 1. Project "Location" refers to main location.</t>
  </si>
  <si>
    <t>Infractions are not applicable as job trigger to incur penalties is 2217.</t>
  </si>
  <si>
    <t>FY 11 Employment Data is not reported.</t>
  </si>
  <si>
    <t>Estimate is "6" based on last reported data [FY10].</t>
  </si>
  <si>
    <t>Estimate is "983" based on last reported data [FY10].</t>
  </si>
  <si>
    <t>Estimate is "54" based on last reported data [FY10].</t>
  </si>
  <si>
    <t>Project has multiple locations in borough(s) Manhattan and council district(s) 1, 3, 4. Project "Location" refers to main location.</t>
  </si>
  <si>
    <t>Number of Jobs (FTE) in connection with the project at application is 74 and may represent Citywide employment.</t>
  </si>
  <si>
    <t>Number of Jobs (FTE) in connection with the project at application is 325 and may represent Citywide employment.</t>
  </si>
  <si>
    <t>PILOT benefits were suspended during FY 2011.</t>
  </si>
  <si>
    <t>Number of Jobs (FTE) in connection with the project at application is 95 and may represent Citywide employment.</t>
  </si>
  <si>
    <t>Business Incentive Rate benefits expired in FY 2011.</t>
  </si>
  <si>
    <t>Number of Jobs (FTE) in connection with the project at application is 182 and may represent Citywide employment.</t>
  </si>
  <si>
    <t>Number of Jobs (FTE) in connection with the project at application is 53 and may represent Citywide employment.</t>
  </si>
  <si>
    <t>Number of Jobs (FTE) in connection with the project at application is 275 and may represent Citywide employment.</t>
  </si>
  <si>
    <t>Number of Jobs (FTE) in connection with the project at application is 44 and may represent Citywide employment.</t>
  </si>
  <si>
    <t>Estimate is "118" based on last reported data [FY10].</t>
  </si>
  <si>
    <t>Estimate is "442" based on last reported data [FY10].</t>
  </si>
  <si>
    <t>Number of Jobs (FTE) in connection with the project at application is 250 and may represent Citywide employment.</t>
  </si>
  <si>
    <t>Project has multiple locations in borough(s) Bronx, Brooklyn, Manhattan, Queens, Staten Island and council district(s) 1, 3, 4, 29, 33, 49, 50. Project "Location" refers to main location.</t>
  </si>
  <si>
    <t>Project has multiple locations in borough(s) Brooklyn, Manhattan and council district(s) 3. Project "Location" refers to main location.</t>
  </si>
  <si>
    <t>Project has multiple locations in borough(s) Bronx, Manhattan and council district(s) 3, 4, 17. Project "Location" refers to main location.</t>
  </si>
  <si>
    <t xml:space="preserve">As a result of employment declines NYCIDA will enforce reductions to the company's remaining benefits in FY 2012. </t>
  </si>
  <si>
    <t>Number of Jobs (FTE) in connection with the project at application is 400 and may represent Citywide employment.</t>
  </si>
  <si>
    <t>Number of Jobs (FTE) in connection with the project at application is 200 and may represent Citywide employment.</t>
  </si>
  <si>
    <t>As a result of a merger with Thomson Corporation, Reuters America LLC entered into a post-closing Amendment in FY11 and amended their Job Target from 1800 to 3744.</t>
  </si>
  <si>
    <t>Infractions are not applicable as job trigger to incur penalties is 3632.</t>
  </si>
  <si>
    <t>Number of Jobs (FTE) in connection with the project at application is 143 and may represent Citywide employment.</t>
  </si>
  <si>
    <t>Number of Jobs (FTE) in connection with the project at application is 60 and may represent Citywide employment.</t>
  </si>
  <si>
    <t>Number of Jobs (FTE) in connection with the project at application is 32 and may represent Citywide employment.</t>
  </si>
  <si>
    <t>Project has multiple locations in borough(s) Brooklyn, Manhattan, Queens and council district(s) 1, 3, 4, 5, 26. Project "Location" refers to main location.</t>
  </si>
  <si>
    <t>Jobs FTE is as of FY 2010.</t>
  </si>
  <si>
    <t>Project has multiple locations in borough(s) Manhattan and council district(s) 4, 6. Project "Location" refers to main location.</t>
  </si>
  <si>
    <t>Number of Jobs (FTE) in connection with the project at application is 94 and may represent Citywide employment.</t>
  </si>
  <si>
    <t>Number of Jobs (FTE) in connection with the project at application is 153 and may represent Citywide employment.</t>
  </si>
  <si>
    <t>Number of Jobs (FTE) in connection with the project at application is 10 and may represent Citywide employment.</t>
  </si>
  <si>
    <t>Number of Jobs (FTE) in connection with the project at application is 14 and may represent Citywide employment.</t>
  </si>
  <si>
    <t>Project has multiple locations in borough(s) Brooklyn, Manhattan, Staten Island and council district(s) 51. Project "Location" refers to main location.</t>
  </si>
  <si>
    <t>Number of Jobs (FTE) in connection with the project at application is 180 and may represent Citywide employment.</t>
  </si>
  <si>
    <t>Number of Jobs (FTE) in connection with the project at application is 65 and may represent Citywide employment.</t>
  </si>
  <si>
    <t>FY 11 Employment is reported 0.</t>
  </si>
  <si>
    <t>Job Target is not applicable.</t>
  </si>
  <si>
    <t>Number of Jobs (FTE) in connection with the project at application is 80 and may represent Citywide employment.</t>
  </si>
  <si>
    <t>Estimate is "248" based on last reported data [FY10].</t>
  </si>
  <si>
    <t>Infractions are not applicable as job trigger to incur penalties is 280.</t>
  </si>
  <si>
    <t>Number of Jobs (FTE) in connection with the project at application is 130 and may represent Citywide employment.</t>
  </si>
  <si>
    <t>Estimate is "588" based on last reported data [FY08].</t>
  </si>
  <si>
    <t>Number of Jobs (FTE) in connection with the project at application is 20 and may represent Citywide employment.</t>
  </si>
  <si>
    <t>Estimate is "720" based on last reported data [FY10].</t>
  </si>
  <si>
    <t>The project company and/or project holding company has filed for bankruptcy.</t>
  </si>
  <si>
    <t>Number of Jobs (FTE) in connection with the project at application is 28 and may represent Citywide employment.</t>
  </si>
  <si>
    <t>Number of Jobs (FTE) in connection with the project at application is 45 and may represent Citywide employment.</t>
  </si>
  <si>
    <t>Number of Jobs (FTE) in connection with the project at application is 146 and may represent Citywide employment.</t>
  </si>
  <si>
    <t>Jobs FTE is as of FY 2010 and only reflects employment of the project company.</t>
  </si>
  <si>
    <t>Number of Jobs (FTE) in connection with the project at application is 150 and may represent Citywide employment.</t>
  </si>
  <si>
    <t>Number of Jobs (FTE) in connection with the project at application is 11 and may represent Citywide employment.</t>
  </si>
  <si>
    <t>Number of Jobs (FTE) in connection with the project at application is 25 and may represent Citywide employment.</t>
  </si>
  <si>
    <t>Number of Jobs (FTE) in connection with the project at application is 38 and may represent Citywide employment.</t>
  </si>
  <si>
    <t>Number of Jobs (FTE) in connection with the project at application is 17 and may represent Citywide employment.</t>
  </si>
  <si>
    <t>Number of Jobs (FTE) in connection with the project at application is 36 and may represent Citywide employment.</t>
  </si>
  <si>
    <t>Number of Jobs (FTE) in connection with the project at application is 50 and may represent Citywide employment.</t>
  </si>
  <si>
    <t>Number of Jobs (FTE) in connection with the project at application is 20 and may represent Citywide employment</t>
  </si>
  <si>
    <t>Number of Jobs (FTE) in connection with the project at application is 35 and may represent Citywide employment.</t>
  </si>
  <si>
    <t>Number of Jobs (FTE) in connection with the project at application is 23 and may represent Citywide employment.</t>
  </si>
  <si>
    <t>Number of Jobs (FTE) in connection with the project at application is 10.5 and may represent Citywide employment.</t>
  </si>
  <si>
    <t>Number of Jobs (FTE) in connection with the project at application is 110 and may represent Citywide employment.</t>
  </si>
  <si>
    <t>Number of Jobs (FTE) in connection with the project at application is 18 and may represent Citywide employment.</t>
  </si>
  <si>
    <t>Number of Jobs (FTE) in connection with the project at application is 72 and may represent Citywide employment.</t>
  </si>
  <si>
    <t>Estimate is "140" based on last reported data [FY10].</t>
  </si>
  <si>
    <t>Number of Jobs (FTE) in connection with the project at application is 6 and may represent Citywide employment.</t>
  </si>
  <si>
    <t>Job Target was amended in 2004 from 4049 to 3503.</t>
  </si>
  <si>
    <t>Number of Jobs (FTE) in connection with the project at application is 68 and may represent Citywide employment.</t>
  </si>
  <si>
    <t>Number of Jobs (FTE) in connection with the project at application is 55 and may represent Citywide employment.</t>
  </si>
  <si>
    <t>Estimate is "3041" based on last reported data [FY10].</t>
  </si>
  <si>
    <t>Number of Jobs (FTE) in connection with the project at application is 15 and may represent Citywide employment.</t>
  </si>
  <si>
    <t>Infractions are not applicable as job trigger to incur penalties is 704.</t>
  </si>
  <si>
    <t xml:space="preserve">Sales Tax benefits expired in FY 2011. </t>
  </si>
  <si>
    <t>Number of Jobs (FTE) in connection with the project at application is 22 and may represent Citywide employment.</t>
  </si>
  <si>
    <t>Number of Jobs (FTE) in connection with the project at application is 70 and may represent Citywide employment.</t>
  </si>
  <si>
    <t>Estimate is "227" based on last reported data [FY10].</t>
  </si>
  <si>
    <t>Estimate is "28" based on last reported data [FY10].</t>
  </si>
  <si>
    <t>Estimate is "45" based on last reported data [FY10].</t>
  </si>
  <si>
    <t>Estimate is "285" based on last reported data [FY10].</t>
  </si>
  <si>
    <t>Number of Jobs (FTE) in connection with the project at application is 98 and may represent Citywide employment.</t>
  </si>
  <si>
    <t>Number of Jobs (FTE) in connection with the project at application is 73 and may represent Citywide employment.</t>
  </si>
  <si>
    <t>Number of Jobs (FTE) in connection with the project at application is 27 and may represent Citywide employment.</t>
  </si>
  <si>
    <t>Number of Jobs (FTE) in connection with the project at application is 91 and may represent Citywide employment.</t>
  </si>
  <si>
    <t>Number of Jobs (FTE) in connection with the project at application is 380 and may represent Citywide employment.</t>
  </si>
  <si>
    <t>Number of Jobs (FTE) in connection with the project at application is 46 and may represent Citywide employment.</t>
  </si>
  <si>
    <t>Number of Jobs (FTE) in connection with the project at application is 145 and may represent Citywide employment.</t>
  </si>
  <si>
    <t>Estimate is "178" based on last reported data [FY04].</t>
  </si>
  <si>
    <t>Number of Jobs (FTE) in connection with the project at application is 12 and may represent Citywide employment.</t>
  </si>
  <si>
    <t>Estimate is "75" based on last reported data [FY10].</t>
  </si>
  <si>
    <t>Estimate is "583" based on last reported data [FY04].</t>
  </si>
  <si>
    <t>Number of Jobs (FTE) in connection with the project at application is 31 and may represent Citywide employment.</t>
  </si>
  <si>
    <t>Infractions are not applicable as  job trigger to incur penalties is 693.</t>
  </si>
  <si>
    <t>Number of Jobs (FTE) in connection with the project at application is 450 and may represent Citywide employment.</t>
  </si>
  <si>
    <t>Number of Jobs (FTE) in connection with the project at application is 96 and may represent Citywide employment.</t>
  </si>
  <si>
    <t>Infractions are not applicable as job trigger to incur penalties is 3069.</t>
  </si>
  <si>
    <t>Number of Jobs (FTE) in connection with the project at application is 119.5 and may represent Citywide employment.</t>
  </si>
  <si>
    <t>Number of Jobs (FTE) in connection with the project at application is 255 and may represent Citywide employment.</t>
  </si>
  <si>
    <t>PILOT benefits terminated in FY 2011.</t>
  </si>
  <si>
    <t>Number of Jobs (FTE) in connection with the project at application is 77 and may represent Citywide employment.</t>
  </si>
  <si>
    <t>Number of Jobs (FTE) in connection with the project at application is 8 and may represent Citywide employment.</t>
  </si>
  <si>
    <t>Number of Jobs (FTE) in connection with the project at application is 16 and may represent Citywide employment.</t>
  </si>
  <si>
    <t>Number of Jobs (FTE) in connection with the project at application is 187 and may represent Citywide employment.</t>
  </si>
  <si>
    <t>Number of Jobs (FTE) in connection with the project at application is 209 and may represent Citywide employment.</t>
  </si>
  <si>
    <t>Number of Jobs (FTE) in connection with the project at application is 126 and may represent Citywide employment.</t>
  </si>
  <si>
    <t>Number of Jobs (FTE) in connection with the project at application is 49.5 and may represent Citywide employment.</t>
  </si>
  <si>
    <t>Number of Jobs (FTE) in connection with the project at application is 59 and may represent Citywide employment.</t>
  </si>
  <si>
    <t>Number of Jobs (FTE) in connection with the project at application is 29.5 and may represent Citywide employment.</t>
  </si>
  <si>
    <t>Number of Jobs (FTE) in connection with the project at application is 42 and may represent Citywide employment.</t>
  </si>
  <si>
    <t>Number of Jobs (FTE) in connection with the project at application is 19 and may represent Citywide employment.</t>
  </si>
  <si>
    <t>Number of Jobs (FTE) in connection with the project at application is 41 and may represent Citywide employment.</t>
  </si>
  <si>
    <t>Number of Jobs (FTE) in connection with the project at application is 29 and may represent Citywide employment.</t>
  </si>
  <si>
    <t>Number of Jobs (FTE) in connection with the project at application is 52 and may represent Citywide employment.</t>
  </si>
  <si>
    <t>Number of Jobs (FTE) in connection with the project at application is 24 and may represent Citywide employment.</t>
  </si>
  <si>
    <t>Number of Jobs (FTE) in connection with the project at application is 253 and may represent Citywide employment.</t>
  </si>
  <si>
    <t>Project not substantially complete as of 6/30/2011.</t>
  </si>
  <si>
    <t>Number of Jobs (FTE) in connection with the project at application is 48.5 and may represent Citywide employment.</t>
  </si>
  <si>
    <t>Number of Jobs (FTE) in connection with the project at application is 112 and may represent Citywide employment.</t>
  </si>
  <si>
    <t>Estimate is "247" based on last reported data [FY10].</t>
  </si>
  <si>
    <t>Number of Jobs (FTE) in connection with the project at application is 21 and may represent Citywide employment.</t>
  </si>
  <si>
    <t>Number of Jobs (FTE) in connection with the project at application is 1 and may represent Citywide employment.</t>
  </si>
  <si>
    <t>Number of Jobs (FTE) in connection with the project at application is 395 and may represent Citywide employment.</t>
  </si>
  <si>
    <t>Estimate is "8" based on last reported data [FY10].</t>
  </si>
  <si>
    <t>Number of Jobs (FTE) in connection with the project at application is 156 and may represent Citywide employment.</t>
  </si>
  <si>
    <t>Number of Jobs (FTE) in connection with the project at application is 291 and may represent Citywide employment.</t>
  </si>
  <si>
    <t>Number of Jobs (FTE) in connection with the project at application is 157 and may represent Citywide employment.</t>
  </si>
  <si>
    <t>Number of Jobs (FTE) in connection with the project at application is 302 and may represent Citywide employment.</t>
  </si>
  <si>
    <t>Number of Jobs (FTE) in connection with the project at application is 47 and may represent Citywide employment.</t>
  </si>
  <si>
    <t>Estimate is "5" based on last reported data [FY10].</t>
  </si>
  <si>
    <t>Number of Jobs (FTE) in connection with the project at application is 143.5 and may represent Citywide employment.</t>
  </si>
  <si>
    <t>Number of Jobs (FTE) in connection with the project at application is 112.5 and may represent Citywide employment.</t>
  </si>
  <si>
    <t>Number of Jobs (FTE) in connection with the project at application is 67 and may represent Citywide employment.</t>
  </si>
  <si>
    <t>Number of Jobs (FTE) in connection with the project at application is 4 and may represent Citywide employment.</t>
  </si>
  <si>
    <t>Number of Jobs (FTE) in connection with the project at application is 422 and may represent Citywide employment.</t>
  </si>
  <si>
    <t>Number of Jobs (FTE) in connection with the project at application is 192.5 and may represent Citywide employment.</t>
  </si>
  <si>
    <t>Number of Jobs (FTE) in connection with the project at application is 242 and may represent Citywide employment.</t>
  </si>
  <si>
    <t>Number of Jobs (FTE) in connection with the project at application is 911 and may represent Citywide employment.</t>
  </si>
  <si>
    <t>Number of Jobs (FTE) in connection with the project at application is 544 and may represent Citywide employment.</t>
  </si>
  <si>
    <t>Estimate is "103" based on last reported data [FY10].</t>
  </si>
  <si>
    <t>Number of Jobs (FTE) in connection with the project at application is 18.5 and may represent Citywide employment.</t>
  </si>
  <si>
    <t>Number of Jobs (FTE) in connection with the project at application is 219 and may represent Citywide employment.</t>
  </si>
  <si>
    <t>Number of Jobs (FTE) in connection with the project at application is 43 and may represent Citywide employment.</t>
  </si>
  <si>
    <t>Number of Jobs (FTE) in connection with the project at application is 76 and may represent Citywide employment.</t>
  </si>
  <si>
    <t>Number of Jobs (FTE) in connection with the project at application is 93 and may represent Citywide employment.</t>
  </si>
  <si>
    <t>Number of Jobs (FTE) in connection with the project at application is 13.5 and may represent Citywide employment.</t>
  </si>
  <si>
    <t>Number of Jobs (FTE) in connection with the project at application is 517 and may represent Citywide employment.</t>
  </si>
  <si>
    <t>Number of Jobs (FTE) in connection with the project at application is 169 and may represent Citywide employment.</t>
  </si>
  <si>
    <t>Number of Jobs (FTE) in connection with the project at application is 107 and may represent Citywide employment.</t>
  </si>
  <si>
    <t>Number of Jobs (FTE) in connection with the project at application is 37 and may represent Citywide employment.</t>
  </si>
  <si>
    <t>Number of Jobs (FTE) in connection with the project at application is 17.5 and may represent Citywide employment.</t>
  </si>
  <si>
    <t>Number of Jobs (FTE) in connection with the project at application is 14.5 and may represent Citywide employment.</t>
  </si>
  <si>
    <t>Number of Jobs (FTE) in connection with the project at application is 158 and may represent Citywide employment.</t>
  </si>
  <si>
    <t>Number of Jobs (FTE) in connection with the project at application is 13 and may represent Citywide employment.</t>
  </si>
  <si>
    <t>Number of Jobs (FTE) in connection with the project at application is 66 and may represent Citywide employment.</t>
  </si>
  <si>
    <t>Number of Jobs (FTE) in connection with the project at application is 120 and may represent Citywide employment.</t>
  </si>
  <si>
    <t>Number of Jobs (FTE) in connection with the project at application is 39 and may represent Citywide employment.</t>
  </si>
  <si>
    <t>Estimate is "25" based on last reported data [FY10].</t>
  </si>
  <si>
    <t>Estimate is "44" based on last reported data [FY10].</t>
  </si>
  <si>
    <t>Project has multiple locations in borough(s) Brooklyn, Manhattan and council district(s) . Project "Location" refers to main location.</t>
  </si>
  <si>
    <t>Number of Jobs (FTE) in connection with the project at application is 520 and may represent Citywide employment.</t>
  </si>
  <si>
    <t>Number of Jobs (FTE) in connection with the project at application is 11.5 and may represent Citywide employment.</t>
  </si>
  <si>
    <t>Company was eligible to receive PILOT benefits after 6/30/11. </t>
  </si>
  <si>
    <t>Project has multiple locations in borough(s) Queens and council district(s) . Project "Location" refers to main location.</t>
  </si>
  <si>
    <t>Project has multiple locations in borough(s) Brooklyn and council district(s) . Project "Location" refers to main location.</t>
  </si>
  <si>
    <t>Company is eligible to receive PILOT benefits after 6/30/12. </t>
  </si>
  <si>
    <t>Tax exempt bond information can be found under project #93447 as bond proceeds have been split between both projects.</t>
  </si>
  <si>
    <t>66 projects</t>
  </si>
  <si>
    <t>4 projects</t>
  </si>
  <si>
    <t>Projects less than $150,000 Tax Savings - BIR Energy Incentive</t>
  </si>
  <si>
    <t xml:space="preserve">Projects less than $150,000 Benefits - EDC Loan </t>
  </si>
  <si>
    <t>6 projects</t>
  </si>
  <si>
    <t>Projects less than $150,000 Tax Savings - NYCPUS Energy Incentive</t>
  </si>
  <si>
    <t>Job Target For Current Yr</t>
  </si>
  <si>
    <t>Company Direct Land FY 11</t>
  </si>
  <si>
    <t>Company Direct Land Through FY 11</t>
  </si>
  <si>
    <t xml:space="preserve">Company Direct Land FY 12 and After </t>
  </si>
  <si>
    <t>Company Direct Land Total</t>
  </si>
  <si>
    <t>Company Direct Building FY 11</t>
  </si>
  <si>
    <t>Company Direct Building Through FY 11</t>
  </si>
  <si>
    <t xml:space="preserve">Company Direct Building FY 12 and After  </t>
  </si>
  <si>
    <t>Company Direct Building Total</t>
  </si>
  <si>
    <t>Mortgage Recording Tax FY 11</t>
  </si>
  <si>
    <t>Mortgage Recording Tax Through FY 11</t>
  </si>
  <si>
    <t xml:space="preserve">Mortgage Recording Tax FY 12 and After </t>
  </si>
  <si>
    <t>Mortgage Recording Tax Total</t>
  </si>
  <si>
    <t>Pilot Savings FY 11</t>
  </si>
  <si>
    <t>Pilot Savings  Through FY 11</t>
  </si>
  <si>
    <t xml:space="preserve">Pilot Savings FY 12 and After </t>
  </si>
  <si>
    <t>Pilot Savings Total</t>
  </si>
  <si>
    <t>Mortgage Recording Tax Exemption FY 11</t>
  </si>
  <si>
    <t>Mortgage Recording Tax Exemption Through FY 11</t>
  </si>
  <si>
    <t xml:space="preserve">Mortgage Recording Tax Exemption FY 12 and After </t>
  </si>
  <si>
    <t>Mortgage Recording Tax Exemption Total</t>
  </si>
  <si>
    <t>Indirect and Induced Land FY 11</t>
  </si>
  <si>
    <t>Indirect and Induced Land Through FY 11</t>
  </si>
  <si>
    <t xml:space="preserve">Indirect and Induced Land FY 12 and After </t>
  </si>
  <si>
    <t>Indirect and Induced Land Total</t>
  </si>
  <si>
    <t>Indirect and Induced Building FY 11</t>
  </si>
  <si>
    <t>Indirect and Induced Building Through FY 11</t>
  </si>
  <si>
    <t>Indirect and Induced Building FY 12 and After</t>
  </si>
  <si>
    <t>Indirect and Induced Building Total</t>
  </si>
  <si>
    <t>TOTAL Real Property Related Taxes FY 11</t>
  </si>
  <si>
    <t>TOTAL Real Property Related Taxes Through FY 11</t>
  </si>
  <si>
    <t>TOTAL Real Property Related Taxes FY 12 and After</t>
  </si>
  <si>
    <t>TOTAL Real Property Related Taxes Total</t>
  </si>
  <si>
    <t>Company Direct FY 11</t>
  </si>
  <si>
    <t>Company Direct Through FY 11</t>
  </si>
  <si>
    <t xml:space="preserve">Company Direct FY 12 and After </t>
  </si>
  <si>
    <t>Company Direct Total</t>
  </si>
  <si>
    <t>Sales Tax Exemption FY 11</t>
  </si>
  <si>
    <t>Sales Tax Exemption Through FY 11</t>
  </si>
  <si>
    <t xml:space="preserve">Sales Tax Exemption FY 12 and After </t>
  </si>
  <si>
    <t>Sales Tax Exemption Total</t>
  </si>
  <si>
    <t>Energy Tax Savings FY 11</t>
  </si>
  <si>
    <t>Energy Tax Savings Through FY 11</t>
  </si>
  <si>
    <t xml:space="preserve">Energy Tax Savings FY 12 and After </t>
  </si>
  <si>
    <t>Energy Tax Savings Total</t>
  </si>
  <si>
    <t>Tax Exempt Bond Savings FY 11</t>
  </si>
  <si>
    <t>Tax Exempt Bond Savings Through FY 11</t>
  </si>
  <si>
    <t xml:space="preserve">Tax Exempt Bond Savings FY12 and After </t>
  </si>
  <si>
    <t>Tax Exempt Bond Savings Total</t>
  </si>
  <si>
    <t>Indirect and Induced FY 11</t>
  </si>
  <si>
    <t>Indirect and Induced Through FY 11</t>
  </si>
  <si>
    <t xml:space="preserve">Indirect and Induced FY 12 and After  </t>
  </si>
  <si>
    <t>Indirect and Induced Total</t>
  </si>
  <si>
    <t>TOTAL Income Consumption Use Taxes FY 11</t>
  </si>
  <si>
    <t>TOTAL Income Consumption Use Taxes Through FY 11</t>
  </si>
  <si>
    <t xml:space="preserve">TOTAL Income Consumption Use Taxes FY 12 and After  </t>
  </si>
  <si>
    <t>TOTAL Income Consumption Use Taxes Total</t>
  </si>
  <si>
    <t>Assistance Provided FY 11</t>
  </si>
  <si>
    <t>Assistance Provided Through FY 11</t>
  </si>
  <si>
    <t xml:space="preserve">Assistance Provided FY 12 and After </t>
  </si>
  <si>
    <t>Assistance Provided Total</t>
  </si>
  <si>
    <t>Recapture Cancellation Reduction Amount FY 11</t>
  </si>
  <si>
    <t>Recapture Cancellation Reduction Amount Through FY 11</t>
  </si>
  <si>
    <t xml:space="preserve">Recapture Cancellation Reduction Amount FY 12 and After </t>
  </si>
  <si>
    <t>Recapture Cancellation Reduction Amount Total</t>
  </si>
  <si>
    <t>Penalty Paid FY 11</t>
  </si>
  <si>
    <t>Penalty Paid Through FY 11</t>
  </si>
  <si>
    <t>Penalty Paid FY 12 and After</t>
  </si>
  <si>
    <t>Penalty Paid Total</t>
  </si>
  <si>
    <t>TOTAL Assistance Net of recapture penalties FY 11</t>
  </si>
  <si>
    <t>TOTAL Assistance Net of recapture penalties Through FY 11</t>
  </si>
  <si>
    <t xml:space="preserve">TOTAL Assistance Net of recapture penalties FY 12 and After </t>
  </si>
  <si>
    <t>TOTAL Assistance Net of recapture penalties Total</t>
  </si>
  <si>
    <t>Company Direct Tax Revenue Before Assistance FY 11</t>
  </si>
  <si>
    <t>Company Direct Tax Revenue Before Assistance Through FY 11</t>
  </si>
  <si>
    <t>Company Direct Tax Revenue Before Assistance FY 12 and After</t>
  </si>
  <si>
    <t>Company Direct Tax Revenue Before Assistance Total</t>
  </si>
  <si>
    <t>Indirect and Induced Tax Revenues FY 11</t>
  </si>
  <si>
    <t>Indirect and Induced Tax Revenues Through FY 11</t>
  </si>
  <si>
    <t>Indirect and Induced Tax Revenues FY 12 and After</t>
  </si>
  <si>
    <t>Indirect and Induced Tax Revenues Total</t>
  </si>
  <si>
    <t>TOTAL Tax Revenues Before Assistance FY 11</t>
  </si>
  <si>
    <t>TOTAL Tax Revenues Before Assistance Through FY 11</t>
  </si>
  <si>
    <t>TOTAL Tax Revenues Before Assistance FY 12 and After</t>
  </si>
  <si>
    <t>TOTAL Tax Revenues Before Assistance Total</t>
  </si>
  <si>
    <t>TOTAL Tax Revenues Net of Assistance Recapture and Penalty FY 11</t>
  </si>
  <si>
    <t>TOTAL Tax Revenues Net of Assistance Recapture and Penalty Through FY 11</t>
  </si>
  <si>
    <t>TOTAL Tax Revenues Net of Assistance Recapture and Penalty FY 12 and After</t>
  </si>
  <si>
    <t>TOTAL Tax Revenues Net of Assistance Recapture and Penalty Total</t>
  </si>
  <si>
    <t>Bond Issuance FY 11</t>
  </si>
  <si>
    <t>Value of Energy Benefit FY 11</t>
  </si>
  <si>
    <t>REAP FY 11</t>
  </si>
  <si>
    <t>CEP FY 11</t>
  </si>
  <si>
    <t>Exempt %</t>
  </si>
  <si>
    <t>Non Exempt Less Than 25000,  %</t>
  </si>
  <si>
    <t>Non Exempt Between 25001 And 40000,  %</t>
  </si>
  <si>
    <t>Non Exempt Between 40001 And 50000,  %</t>
  </si>
  <si>
    <t>Non Exempt Greater Than 50001,  %</t>
  </si>
  <si>
    <t>For data definitions and explanations, refer to the documentation accompanying the data spreadsheet for the corresponding Fiscal Year. Because data collection, reporting requirements, definitions and other information vary over time, this document also outlines certain caveats meant to facilitate the interpretation and analysis of the data.</t>
  </si>
  <si>
    <t>LL62 ID</t>
  </si>
  <si>
    <t>LL62ID</t>
  </si>
  <si>
    <t>LL62 - FY 2011</t>
  </si>
  <si>
    <t>All dollar values are in thousands</t>
  </si>
  <si>
    <t>Available for download are the reports published between FY06 and FY14. Data are as of the time of publication of the individual reports. Certain longitudinal information on projects can be retrieved by linking the data using the LL48 ID (for FY06-FY10)/ LL62 ID (for FY11-FY14). Projects receiving less than $150K in financial assistance are aggregated. In this cases, the number of projects is reported in the LL48 ID/LL62 ID field.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</si>
</sst>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6" x14ac:knownFonts="1">
    <font>
      <sz val="11"/>
      <color theme="1"/>
      <name val="Calibri"/>
      <family val="2"/>
      <scheme val="minor"/>
    </font>
    <font>
      <sz val="11"/>
      <color theme="1"/>
      <name val="Calibri"/>
      <family val="2"/>
      <scheme val="minor"/>
    </font>
    <font>
      <sz val="28"/>
      <color rgb="FFC00000"/>
      <name val="Calibri"/>
      <family val="2"/>
      <scheme val="minor"/>
    </font>
    <font>
      <sz val="11"/>
      <color theme="1"/>
      <name val="Calibri"/>
      <family val="2"/>
      <scheme val="minor"/>
    </font>
    <font>
      <sz val="11"/>
      <color theme="1" tint="0.34998626667073579"/>
      <name val="Calibri"/>
      <family val="2"/>
      <scheme val="minor"/>
    </font>
    <font>
      <sz val="11"/>
      <color rgb="FFC00000"/>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26">
    <xf numFmtId="0" fontId="0" fillId="0" borderId="0" xfId="0"/>
    <xf numFmtId="0" fontId="0" fillId="2" borderId="0" xfId="0" applyFill="1"/>
    <xf numFmtId="14" fontId="0" fillId="2" borderId="0" xfId="0" applyNumberFormat="1" applyFill="1"/>
    <xf numFmtId="164" fontId="0" fillId="2" borderId="0" xfId="1" applyNumberFormat="1" applyFont="1" applyFill="1"/>
    <xf numFmtId="0" fontId="0" fillId="2" borderId="0" xfId="0" applyFill="1" applyAlignment="1">
      <alignment horizontal="left" vertical="top" wrapText="1"/>
    </xf>
    <xf numFmtId="0" fontId="0" fillId="0" borderId="0" xfId="0" applyFill="1"/>
    <xf numFmtId="14" fontId="0" fillId="0" borderId="0" xfId="0" applyNumberFormat="1" applyFill="1"/>
    <xf numFmtId="164" fontId="0" fillId="0" borderId="0" xfId="1" applyNumberFormat="1" applyFont="1" applyFill="1"/>
    <xf numFmtId="14" fontId="0" fillId="2" borderId="0" xfId="1" applyNumberFormat="1" applyFont="1" applyFill="1"/>
    <xf numFmtId="14" fontId="0" fillId="0" borderId="0" xfId="1" applyNumberFormat="1" applyFont="1" applyFill="1"/>
    <xf numFmtId="0" fontId="0" fillId="0" borderId="0" xfId="0" applyFill="1" applyAlignment="1">
      <alignment horizontal="left" vertical="top" wrapText="1"/>
    </xf>
    <xf numFmtId="14" fontId="3" fillId="0" borderId="0" xfId="1" applyNumberFormat="1" applyFont="1" applyFill="1"/>
    <xf numFmtId="164" fontId="3" fillId="0" borderId="0" xfId="1" applyNumberFormat="1" applyFont="1" applyFill="1"/>
    <xf numFmtId="0" fontId="4" fillId="2" borderId="0" xfId="0" applyFont="1" applyFill="1"/>
    <xf numFmtId="0" fontId="4" fillId="2" borderId="0" xfId="0" applyFont="1" applyFill="1" applyAlignment="1">
      <alignment horizontal="center" vertical="center"/>
    </xf>
    <xf numFmtId="0" fontId="0" fillId="0" borderId="0" xfId="0" applyAlignment="1">
      <alignment vertical="center" wrapText="1"/>
    </xf>
    <xf numFmtId="0" fontId="0" fillId="0" borderId="0" xfId="0" applyFont="1" applyAlignment="1">
      <alignment vertical="center" wrapText="1"/>
    </xf>
    <xf numFmtId="0" fontId="0" fillId="0" borderId="0" xfId="0" applyAlignment="1">
      <alignment wrapText="1"/>
    </xf>
    <xf numFmtId="0" fontId="0" fillId="2" borderId="0" xfId="0" applyFont="1" applyFill="1"/>
    <xf numFmtId="0" fontId="5" fillId="2" borderId="0" xfId="0" applyFont="1" applyFill="1" applyAlignment="1">
      <alignment horizontal="center" vertical="center"/>
    </xf>
    <xf numFmtId="165" fontId="0" fillId="2" borderId="0" xfId="2" applyNumberFormat="1" applyFont="1" applyFill="1"/>
    <xf numFmtId="14" fontId="0" fillId="2" borderId="0" xfId="0" applyNumberFormat="1" applyFont="1" applyFill="1"/>
    <xf numFmtId="165" fontId="4" fillId="2" borderId="0" xfId="2" applyNumberFormat="1" applyFont="1" applyFill="1"/>
    <xf numFmtId="165" fontId="0" fillId="0" borderId="0" xfId="2" applyNumberFormat="1" applyFont="1" applyFill="1"/>
    <xf numFmtId="1" fontId="0" fillId="0" borderId="0" xfId="0" applyNumberFormat="1" applyFill="1"/>
    <xf numFmtId="0" fontId="2" fillId="2" borderId="0" xfId="0" applyFont="1" applyFill="1" applyAlignment="1">
      <alignment horizontal="center" vertical="center"/>
    </xf>
  </cellXfs>
  <cellStyles count="3">
    <cellStyle name="Comma" xfId="2" builtinId="3"/>
    <cellStyle name="Currency" xfId="1" builtinId="4"/>
    <cellStyle name="Normal" xfId="0" builtinId="0"/>
  </cellStyles>
  <dxfs count="132">
    <dxf>
      <fill>
        <patternFill patternType="none">
          <fgColor indexed="64"/>
          <bgColor indexed="65"/>
        </patternFill>
      </fill>
      <alignment horizontal="left" vertical="top" textRotation="0" wrapText="1" indent="0" justifyLastLine="0" shrinkToFit="0" readingOrder="0"/>
    </dxf>
    <dxf>
      <fill>
        <patternFill patternType="none">
          <fgColor indexed="64"/>
          <bgColor indexed="65"/>
        </patternFill>
      </fill>
      <alignment horizontal="left" vertical="top" textRotation="0" wrapText="1" indent="0" justifyLastLine="0" shrinkToFit="0" readingOrder="0"/>
    </dxf>
    <dxf>
      <fill>
        <patternFill patternType="none">
          <fgColor indexed="64"/>
          <bgColor indexed="65"/>
        </patternFill>
      </fill>
      <alignment horizontal="left" vertical="top" textRotation="0" wrapText="1" indent="0" justifyLastLine="0" shrinkToFit="0" readingOrder="0"/>
    </dxf>
    <dxf>
      <fill>
        <patternFill patternType="none">
          <fgColor indexed="64"/>
          <bgColor indexed="65"/>
        </patternFill>
      </fill>
      <alignment horizontal="left" vertical="top" textRotation="0" wrapText="1" indent="0" justifyLastLine="0" shrinkToFit="0" readingOrder="0"/>
    </dxf>
    <dxf>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
      <fill>
        <patternFill patternType="none">
          <fgColor indexed="64"/>
          <bgColor indexed="65"/>
        </patternFill>
      </fill>
    </dxf>
    <dxf>
      <numFmt numFmtId="1" formatCode="0"/>
      <fill>
        <patternFill patternType="none">
          <fgColor indexed="64"/>
          <bgColor indexed="65"/>
        </patternFill>
      </fill>
    </dxf>
    <dxf>
      <numFmt numFmtId="1" formatCode="0"/>
      <fill>
        <patternFill patternType="none">
          <fgColor indexed="64"/>
          <bgColor indexed="65"/>
        </patternFill>
      </fill>
    </dxf>
    <dxf>
      <numFmt numFmtId="1" formatCode="0"/>
      <fill>
        <patternFill patternType="none">
          <fgColor indexed="64"/>
          <bgColor indexed="65"/>
        </patternFill>
      </fill>
    </dxf>
    <dxf>
      <numFmt numFmtId="1" formatCode="0"/>
      <fill>
        <patternFill patternType="none">
          <fgColor indexed="64"/>
          <bgColor indexed="65"/>
        </patternFill>
      </fill>
    </dxf>
    <dxf>
      <numFmt numFmtId="1" formatCode="0"/>
      <fill>
        <patternFill patternType="none">
          <fgColor indexed="64"/>
          <bgColor indexed="65"/>
        </patternFill>
      </fill>
    </dxf>
    <dxf>
      <numFmt numFmtId="1" formatCode="0"/>
      <fill>
        <patternFill patternType="none">
          <fgColor indexed="64"/>
          <bgColor indexed="65"/>
        </patternFill>
      </fill>
    </dxf>
    <dxf>
      <numFmt numFmtId="165" formatCode="_(* #,##0_);_(* \(#,##0\);_(* &quot;-&quot;??_);_(@_)"/>
      <fill>
        <patternFill patternType="none">
          <fgColor indexed="64"/>
          <bgColor indexed="65"/>
        </patternFill>
      </fill>
    </dxf>
    <dxf>
      <numFmt numFmtId="165" formatCode="_(* #,##0_);_(* \(#,##0\);_(* &quot;-&quot;??_);_(@_)"/>
      <fill>
        <patternFill patternType="none">
          <fgColor indexed="64"/>
          <bgColor indexed="65"/>
        </patternFill>
      </fill>
    </dxf>
    <dxf>
      <numFmt numFmtId="165" formatCode="_(* #,##0_);_(* \(#,##0\);_(* &quot;-&quot;??_);_(@_)"/>
      <fill>
        <patternFill patternType="none">
          <fgColor indexed="64"/>
          <bgColor indexed="65"/>
        </patternFill>
      </fill>
    </dxf>
    <dxf>
      <numFmt numFmtId="165" formatCode="_(* #,##0_);_(* \(#,##0\);_(* &quot;-&quot;??_);_(@_)"/>
      <fill>
        <patternFill patternType="none">
          <fgColor indexed="64"/>
          <bgColor indexed="65"/>
        </patternFill>
      </fill>
    </dxf>
    <dxf>
      <numFmt numFmtId="165" formatCode="_(* #,##0_);_(* \(#,##0\);_(* &quot;-&quot;??_);_(@_)"/>
      <fill>
        <patternFill patternType="none">
          <fgColor indexed="64"/>
          <bgColor indexed="65"/>
        </patternFill>
      </fill>
    </dxf>
    <dxf>
      <numFmt numFmtId="165" formatCode="_(* #,##0_);_(* \(#,##0\);_(* &quot;-&quot;??_);_(@_)"/>
      <fill>
        <patternFill patternType="none">
          <fgColor indexed="64"/>
          <bgColor indexed="65"/>
        </patternFill>
      </fill>
    </dxf>
    <dxf>
      <numFmt numFmtId="165" formatCode="_(* #,##0_);_(* \(#,##0\);_(* &quot;-&quot;??_);_(@_)"/>
      <fill>
        <patternFill patternType="none">
          <fgColor indexed="64"/>
          <bgColor indexed="65"/>
        </patternFill>
      </fill>
    </dxf>
    <dxf>
      <numFmt numFmtId="165" formatCode="_(* #,##0_);_(* \(#,##0\);_(* &quot;-&quot;??_);_(@_)"/>
      <fill>
        <patternFill patternType="none">
          <fgColor indexed="64"/>
          <bgColor indexed="65"/>
        </patternFill>
      </fill>
    </dxf>
    <dxf>
      <numFmt numFmtId="165" formatCode="_(* #,##0_);_(* \(#,##0\);_(* &quot;-&quot;??_);_(@_)"/>
      <fill>
        <patternFill patternType="none">
          <fgColor indexed="64"/>
          <bgColor indexed="65"/>
        </patternFill>
      </fill>
    </dxf>
    <dxf>
      <numFmt numFmtId="165" formatCode="_(* #,##0_);_(* \(#,##0\);_(* &quot;-&quot;??_);_(@_)"/>
      <fill>
        <patternFill patternType="none">
          <fgColor indexed="64"/>
          <bgColor indexed="65"/>
        </patternFill>
      </fill>
    </dxf>
    <dxf>
      <numFmt numFmtId="165" formatCode="_(* #,##0_);_(* \(#,##0\);_(* &quot;-&quot;??_);_(@_)"/>
      <fill>
        <patternFill patternType="none">
          <fgColor indexed="64"/>
          <bgColor indexed="65"/>
        </patternFill>
      </fill>
    </dxf>
    <dxf>
      <fill>
        <patternFill patternType="none">
          <fgColor indexed="64"/>
          <bgColor indexed="65"/>
        </patternFill>
      </fill>
    </dxf>
    <dxf>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9" formatCode="m/d/yyyy"/>
      <fill>
        <patternFill patternType="none">
          <fgColor indexed="64"/>
          <bgColor indexed="65"/>
        </patternFill>
      </fill>
    </dxf>
    <dxf>
      <numFmt numFmtId="19" formatCode="m/d/yyyy"/>
      <fill>
        <patternFill patternType="none">
          <fgColor indexed="64"/>
          <bgColor indexed="65"/>
        </patternFill>
      </fill>
    </dxf>
    <dxf>
      <numFmt numFmtId="19" formatCode="m/d/yyyy"/>
      <fill>
        <patternFill patternType="none">
          <fgColor indexed="64"/>
          <bgColor indexed="65"/>
        </patternFill>
      </fill>
    </dxf>
    <dxf>
      <fill>
        <patternFill patternType="none">
          <fgColor indexed="64"/>
          <bgColor indexed="65"/>
        </patternFill>
      </fill>
    </dxf>
    <dxf>
      <numFmt numFmtId="165" formatCode="_(* #,##0_);_(* \(#,##0\);_(* &quot;-&quot;??_);_(@_)"/>
      <fill>
        <patternFill patternType="none">
          <fgColor indexed="64"/>
          <bgColor indexed="65"/>
        </patternFill>
      </fill>
    </dxf>
    <dxf>
      <numFmt numFmtId="165" formatCode="_(* #,##0_);_(* \(#,##0\);_(* &quot;-&quot;??_);_(@_)"/>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1328547</xdr:colOff>
      <xdr:row>3</xdr:row>
      <xdr:rowOff>104774</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57150"/>
          <a:ext cx="1947672" cy="619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1357122</xdr:colOff>
      <xdr:row>3</xdr:row>
      <xdr:rowOff>104774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57150"/>
          <a:ext cx="1947672" cy="619124"/>
        </a:xfrm>
        <a:prstGeom prst="rect">
          <a:avLst/>
        </a:prstGeom>
      </xdr:spPr>
    </xdr:pic>
    <xdr:clientData/>
  </xdr:twoCellAnchor>
</xdr:wsDr>
</file>

<file path=xl/tables/table1.xml><?xml version="1.0" encoding="utf-8"?>
<table xmlns="http://schemas.openxmlformats.org/spreadsheetml/2006/main" id="2" name="Table2" displayName="Table2" ref="A7:DV557" totalsRowShown="0" headerRowDxfId="131" dataDxfId="130" headerRowCellStyle="Currency" dataCellStyle="Currency">
  <autoFilter ref="A7:DV557"/>
  <sortState ref="A8:DV557">
    <sortCondition ref="A5:A555"/>
  </sortState>
  <tableColumns count="126">
    <tableColumn id="2" name="LL62 ID" dataDxfId="129"/>
    <tableColumn id="3" name="Project Name" dataDxfId="128"/>
    <tableColumn id="4" name="Location" dataDxfId="127"/>
    <tableColumn id="5" name="Borough" dataDxfId="126"/>
    <tableColumn id="6" name="Council District" dataDxfId="125"/>
    <tableColumn id="7" name="Block" dataDxfId="124"/>
    <tableColumn id="8" name="Lot" dataDxfId="123"/>
    <tableColumn id="9" name="Sq.Ft-Land" dataDxfId="122" dataCellStyle="Comma"/>
    <tableColumn id="10" name="Sq.Ft-Building" dataDxfId="121" dataCellStyle="Comma"/>
    <tableColumn id="11" name="NAICS Code" dataDxfId="120"/>
    <tableColumn id="12" name="Program Name" dataDxfId="119"/>
    <tableColumn id="13" name="Start Date" dataDxfId="118"/>
    <tableColumn id="14" name="End Date" dataDxfId="117" dataCellStyle="Currency"/>
    <tableColumn id="15" name="Project Amount" dataDxfId="116" dataCellStyle="Currency"/>
    <tableColumn id="16" name="Type of Assistance" dataDxfId="115"/>
    <tableColumn id="17" name="Part Time Perm Jobs" dataDxfId="114" dataCellStyle="Comma"/>
    <tableColumn id="18" name="Part Time Temp Jobs" dataDxfId="113" dataCellStyle="Comma"/>
    <tableColumn id="19" name="Full Time Perm Jobs" dataDxfId="112" dataCellStyle="Comma"/>
    <tableColumn id="20" name="Full Time Temp Jobs" dataDxfId="111" dataCellStyle="Comma"/>
    <tableColumn id="21" name="Contract Employees" dataDxfId="110" dataCellStyle="Comma"/>
    <tableColumn id="22" name="Total Jobs Current" dataDxfId="109" dataCellStyle="Comma"/>
    <tableColumn id="23" name="Current Jobs FTE" dataDxfId="108" dataCellStyle="Comma"/>
    <tableColumn id="24" name="Construction Jobs" dataDxfId="107" dataCellStyle="Comma"/>
    <tableColumn id="25" name="Job Target For Current Yr" dataDxfId="106" dataCellStyle="Comma"/>
    <tableColumn id="26" name="Total Jobs At Application FTE" dataDxfId="105" dataCellStyle="Comma"/>
    <tableColumn id="27" name="Jobs Projected" dataDxfId="104" dataCellStyle="Comma"/>
    <tableColumn id="28" name="Exempt %" dataDxfId="103"/>
    <tableColumn id="29" name="Non Exempt Less Than 25000,  %" dataDxfId="102"/>
    <tableColumn id="30" name="Non Exempt Between 25001 And 40000,  %" dataDxfId="101"/>
    <tableColumn id="31" name="Non Exempt Between 40001 And 50000,  %" dataDxfId="100"/>
    <tableColumn id="32" name="Non Exempt Greater Than 50001,  %" dataDxfId="99"/>
    <tableColumn id="33" name="% Living In NYC" dataDxfId="98"/>
    <tableColumn id="34" name="Health Benefit Full Time" dataDxfId="97"/>
    <tableColumn id="35" name="Health Benefit Part Time" dataDxfId="96" dataCellStyle="Currency"/>
    <tableColumn id="36" name="Company Direct Land FY 11" dataDxfId="95" dataCellStyle="Currency"/>
    <tableColumn id="37" name="Company Direct Land Through FY 11" dataDxfId="94" dataCellStyle="Currency"/>
    <tableColumn id="38" name="Company Direct Land FY 12 and After " dataDxfId="93" dataCellStyle="Currency"/>
    <tableColumn id="1" name="Company Direct Land Total" dataDxfId="92" dataCellStyle="Currency">
      <calculatedColumnFormula>Table2[[#This Row],[Company Direct Land Through FY 11]]+Table2[[#This Row],[Company Direct Land FY 12 and After ]]</calculatedColumnFormula>
    </tableColumn>
    <tableColumn id="39" name="Company Direct Building FY 11" dataDxfId="91" dataCellStyle="Currency"/>
    <tableColumn id="40" name="Company Direct Building Through FY 11" dataDxfId="90" dataCellStyle="Currency"/>
    <tableColumn id="41" name="Company Direct Building FY 12 and After  " dataDxfId="89" dataCellStyle="Currency"/>
    <tableColumn id="106" name="Company Direct Building Total" dataDxfId="88" dataCellStyle="Currency">
      <calculatedColumnFormula>Table2[[#This Row],[Company Direct Building Through FY 11]]+Table2[[#This Row],[Company Direct Building FY 12 and After  ]]</calculatedColumnFormula>
    </tableColumn>
    <tableColumn id="42" name="Mortgage Recording Tax FY 11" dataDxfId="87" dataCellStyle="Currency"/>
    <tableColumn id="43" name="Mortgage Recording Tax Through FY 11" dataDxfId="86" dataCellStyle="Currency"/>
    <tableColumn id="44" name="Mortgage Recording Tax FY 12 and After " dataDxfId="85" dataCellStyle="Currency"/>
    <tableColumn id="107" name="Mortgage Recording Tax Total" dataDxfId="84" dataCellStyle="Currency">
      <calculatedColumnFormula>Table2[[#This Row],[Mortgage Recording Tax Through FY 11]]+Table2[[#This Row],[Mortgage Recording Tax FY 12 and After ]]</calculatedColumnFormula>
    </tableColumn>
    <tableColumn id="45" name="Pilot Savings FY 11" dataDxfId="83" dataCellStyle="Currency"/>
    <tableColumn id="46" name="Pilot Savings  Through FY 11" dataDxfId="82" dataCellStyle="Currency"/>
    <tableColumn id="47" name="Pilot Savings FY 12 and After " dataDxfId="81" dataCellStyle="Currency"/>
    <tableColumn id="108" name="Pilot Savings Total" dataDxfId="80" dataCellStyle="Currency">
      <calculatedColumnFormula>Table2[[#This Row],[Pilot Savings  Through FY 11]]+Table2[[#This Row],[Pilot Savings FY 12 and After ]]</calculatedColumnFormula>
    </tableColumn>
    <tableColumn id="48" name="Mortgage Recording Tax Exemption FY 11" dataDxfId="79" dataCellStyle="Currency"/>
    <tableColumn id="49" name="Mortgage Recording Tax Exemption Through FY 11" dataDxfId="78" dataCellStyle="Currency"/>
    <tableColumn id="50" name="Mortgage Recording Tax Exemption FY 12 and After " dataDxfId="77" dataCellStyle="Currency"/>
    <tableColumn id="109" name="Mortgage Recording Tax Exemption Total" dataDxfId="76" dataCellStyle="Currency">
      <calculatedColumnFormula>Table2[[#This Row],[Mortgage Recording Tax Exemption Through FY 11]]+Table2[[#This Row],[Mortgage Recording Tax Exemption FY 12 and After ]]</calculatedColumnFormula>
    </tableColumn>
    <tableColumn id="51" name="Indirect and Induced Land FY 11" dataDxfId="75" dataCellStyle="Currency"/>
    <tableColumn id="52" name="Indirect and Induced Land Through FY 11" dataDxfId="74" dataCellStyle="Currency"/>
    <tableColumn id="53" name="Indirect and Induced Land FY 12 and After " dataDxfId="73" dataCellStyle="Currency"/>
    <tableColumn id="110" name="Indirect and Induced Land Total" dataDxfId="72" dataCellStyle="Currency">
      <calculatedColumnFormula>Table2[[#This Row],[Indirect and Induced Land Through FY 11]]+Table2[[#This Row],[Indirect and Induced Land FY 12 and After ]]</calculatedColumnFormula>
    </tableColumn>
    <tableColumn id="54" name="Indirect and Induced Building FY 11" dataDxfId="71" dataCellStyle="Currency"/>
    <tableColumn id="55" name="Indirect and Induced Building Through FY 11" dataDxfId="70" dataCellStyle="Currency"/>
    <tableColumn id="56" name="Indirect and Induced Building FY 12 and After" dataDxfId="69" dataCellStyle="Currency"/>
    <tableColumn id="111" name="Indirect and Induced Building Total" dataDxfId="68" dataCellStyle="Currency">
      <calculatedColumnFormula>Table2[[#This Row],[Indirect and Induced Building Through FY 11]]+Table2[[#This Row],[Indirect and Induced Building FY 12 and After]]</calculatedColumnFormula>
    </tableColumn>
    <tableColumn id="57" name="TOTAL Real Property Related Taxes FY 11" dataDxfId="67" dataCellStyle="Currency"/>
    <tableColumn id="58" name="TOTAL Real Property Related Taxes Through FY 11" dataDxfId="66" dataCellStyle="Currency"/>
    <tableColumn id="59" name="TOTAL Real Property Related Taxes FY 12 and After" dataDxfId="65" dataCellStyle="Currency"/>
    <tableColumn id="112" name="TOTAL Real Property Related Taxes Total" dataDxfId="64" dataCellStyle="Currency">
      <calculatedColumnFormula>Table2[[#This Row],[TOTAL Real Property Related Taxes Through FY 11]]+Table2[[#This Row],[TOTAL Real Property Related Taxes FY 12 and After]]</calculatedColumnFormula>
    </tableColumn>
    <tableColumn id="60" name="Company Direct FY 11" dataDxfId="63" dataCellStyle="Currency"/>
    <tableColumn id="61" name="Company Direct Through FY 11" dataDxfId="62" dataCellStyle="Currency"/>
    <tableColumn id="62" name="Company Direct FY 12 and After " dataDxfId="61" dataCellStyle="Currency"/>
    <tableColumn id="113" name="Company Direct Total" dataDxfId="60" dataCellStyle="Currency">
      <calculatedColumnFormula>Table2[[#This Row],[Company Direct Through FY 11]]+Table2[[#This Row],[Company Direct FY 12 and After ]]</calculatedColumnFormula>
    </tableColumn>
    <tableColumn id="63" name="Sales Tax Exemption FY 11" dataDxfId="59" dataCellStyle="Currency"/>
    <tableColumn id="64" name="Sales Tax Exemption Through FY 11" dataDxfId="58" dataCellStyle="Currency"/>
    <tableColumn id="65" name="Sales Tax Exemption FY 12 and After " dataDxfId="57" dataCellStyle="Currency"/>
    <tableColumn id="114" name="Sales Tax Exemption Total" dataDxfId="56" dataCellStyle="Currency">
      <calculatedColumnFormula>Table2[[#This Row],[Sales Tax Exemption Through FY 11]]+Table2[[#This Row],[Sales Tax Exemption FY 12 and After ]]</calculatedColumnFormula>
    </tableColumn>
    <tableColumn id="66" name="Energy Tax Savings FY 11" dataDxfId="55" dataCellStyle="Currency"/>
    <tableColumn id="67" name="Energy Tax Savings Through FY 11" dataDxfId="54" dataCellStyle="Currency"/>
    <tableColumn id="68" name="Energy Tax Savings FY 12 and After " dataDxfId="53" dataCellStyle="Currency"/>
    <tableColumn id="115" name="Energy Tax Savings Total" dataDxfId="52" dataCellStyle="Currency">
      <calculatedColumnFormula>Table2[[#This Row],[Energy Tax Savings Through FY 11]]+Table2[[#This Row],[Energy Tax Savings FY 12 and After ]]</calculatedColumnFormula>
    </tableColumn>
    <tableColumn id="69" name="Tax Exempt Bond Savings FY 11" dataDxfId="51" dataCellStyle="Currency"/>
    <tableColumn id="70" name="Tax Exempt Bond Savings Through FY 11" dataDxfId="50" dataCellStyle="Currency"/>
    <tableColumn id="71" name="Tax Exempt Bond Savings FY12 and After " dataDxfId="49" dataCellStyle="Currency"/>
    <tableColumn id="116" name="Tax Exempt Bond Savings Total" dataDxfId="48" dataCellStyle="Currency">
      <calculatedColumnFormula>Table2[[#This Row],[Tax Exempt Bond Savings Through FY 11]]+Table2[[#This Row],[Tax Exempt Bond Savings FY12 and After ]]</calculatedColumnFormula>
    </tableColumn>
    <tableColumn id="72" name="Indirect and Induced FY 11" dataDxfId="47" dataCellStyle="Currency"/>
    <tableColumn id="73" name="Indirect and Induced Through FY 11" dataDxfId="46" dataCellStyle="Currency"/>
    <tableColumn id="74" name="Indirect and Induced FY 12 and After  " dataDxfId="45" dataCellStyle="Currency"/>
    <tableColumn id="117" name="Indirect and Induced Total" dataDxfId="44" dataCellStyle="Currency">
      <calculatedColumnFormula>Table2[[#This Row],[Indirect and Induced Through FY 11]]+Table2[[#This Row],[Indirect and Induced FY 12 and After  ]]</calculatedColumnFormula>
    </tableColumn>
    <tableColumn id="75" name="TOTAL Income Consumption Use Taxes FY 11" dataDxfId="43" dataCellStyle="Currency"/>
    <tableColumn id="76" name="TOTAL Income Consumption Use Taxes Through FY 11" dataDxfId="42" dataCellStyle="Currency"/>
    <tableColumn id="77" name="TOTAL Income Consumption Use Taxes FY 12 and After  " dataDxfId="41" dataCellStyle="Currency"/>
    <tableColumn id="118" name="TOTAL Income Consumption Use Taxes Total" dataDxfId="40" dataCellStyle="Currency">
      <calculatedColumnFormula>Table2[[#This Row],[TOTAL Income Consumption Use Taxes Through FY 11]]+Table2[[#This Row],[TOTAL Income Consumption Use Taxes FY 12 and After  ]]</calculatedColumnFormula>
    </tableColumn>
    <tableColumn id="78" name="Assistance Provided FY 11" dataDxfId="39" dataCellStyle="Currency"/>
    <tableColumn id="79" name="Assistance Provided Through FY 11" dataDxfId="38" dataCellStyle="Currency"/>
    <tableColumn id="80" name="Assistance Provided FY 12 and After " dataDxfId="37" dataCellStyle="Currency"/>
    <tableColumn id="119" name="Assistance Provided Total" dataDxfId="36" dataCellStyle="Currency">
      <calculatedColumnFormula>Table2[[#This Row],[Assistance Provided Through FY 11]]+Table2[[#This Row],[Assistance Provided FY 12 and After ]]</calculatedColumnFormula>
    </tableColumn>
    <tableColumn id="81" name="Recapture Cancellation Reduction Amount FY 11" dataDxfId="35" dataCellStyle="Currency"/>
    <tableColumn id="82" name="Recapture Cancellation Reduction Amount Through FY 11" dataDxfId="34" dataCellStyle="Currency"/>
    <tableColumn id="83" name="Recapture Cancellation Reduction Amount FY 12 and After " dataDxfId="33" dataCellStyle="Currency"/>
    <tableColumn id="120" name="Recapture Cancellation Reduction Amount Total" dataDxfId="32" dataCellStyle="Currency">
      <calculatedColumnFormula>Table2[[#This Row],[Recapture Cancellation Reduction Amount Through FY 11]]+Table2[[#This Row],[Recapture Cancellation Reduction Amount FY 12 and After ]]</calculatedColumnFormula>
    </tableColumn>
    <tableColumn id="84" name="Penalty Paid FY 11" dataDxfId="31" dataCellStyle="Currency"/>
    <tableColumn id="85" name="Penalty Paid Through FY 11" dataDxfId="30" dataCellStyle="Currency"/>
    <tableColumn id="86" name="Penalty Paid FY 12 and After" dataDxfId="29" dataCellStyle="Currency"/>
    <tableColumn id="121" name="Penalty Paid Total" dataDxfId="28" dataCellStyle="Currency">
      <calculatedColumnFormula>Table2[[#This Row],[Penalty Paid Through FY 11]]+Table2[[#This Row],[Penalty Paid FY 12 and After]]</calculatedColumnFormula>
    </tableColumn>
    <tableColumn id="87" name="TOTAL Assistance Net of recapture penalties FY 11" dataDxfId="27" dataCellStyle="Currency"/>
    <tableColumn id="88" name="TOTAL Assistance Net of recapture penalties Through FY 11" dataDxfId="26" dataCellStyle="Currency"/>
    <tableColumn id="89" name="TOTAL Assistance Net of recapture penalties FY 12 and After " dataDxfId="25" dataCellStyle="Currency"/>
    <tableColumn id="122" name="TOTAL Assistance Net of recapture penalties Total" dataDxfId="24" dataCellStyle="Currency">
      <calculatedColumnFormula>Table2[[#This Row],[TOTAL Assistance Net of recapture penalties Through FY 11]]+Table2[[#This Row],[TOTAL Assistance Net of recapture penalties FY 12 and After ]]</calculatedColumnFormula>
    </tableColumn>
    <tableColumn id="90" name="Company Direct Tax Revenue Before Assistance FY 11" dataDxfId="23" dataCellStyle="Currency"/>
    <tableColumn id="91" name="Company Direct Tax Revenue Before Assistance Through FY 11" dataDxfId="22" dataCellStyle="Currency"/>
    <tableColumn id="92" name="Company Direct Tax Revenue Before Assistance FY 12 and After" dataDxfId="21" dataCellStyle="Currency"/>
    <tableColumn id="123" name="Company Direct Tax Revenue Before Assistance Total" dataDxfId="20" dataCellStyle="Currency">
      <calculatedColumnFormula>Table2[[#This Row],[Company Direct Tax Revenue Before Assistance FY 12 and After]]+Table2[[#This Row],[Company Direct Tax Revenue Before Assistance Through FY 11]]</calculatedColumnFormula>
    </tableColumn>
    <tableColumn id="93" name="Indirect and Induced Tax Revenues FY 11" dataDxfId="19" dataCellStyle="Currency"/>
    <tableColumn id="94" name="Indirect and Induced Tax Revenues Through FY 11" dataDxfId="18" dataCellStyle="Currency"/>
    <tableColumn id="95" name="Indirect and Induced Tax Revenues FY 12 and After" dataDxfId="17" dataCellStyle="Currency"/>
    <tableColumn id="124" name="Indirect and Induced Tax Revenues Total" dataDxfId="16" dataCellStyle="Currency">
      <calculatedColumnFormula>Table2[[#This Row],[Indirect and Induced Tax Revenues FY 12 and After]]+Table2[[#This Row],[Indirect and Induced Tax Revenues Through FY 11]]</calculatedColumnFormula>
    </tableColumn>
    <tableColumn id="96" name="TOTAL Tax Revenues Before Assistance FY 11" dataDxfId="15" dataCellStyle="Currency"/>
    <tableColumn id="97" name="TOTAL Tax Revenues Before Assistance Through FY 11" dataDxfId="14" dataCellStyle="Currency"/>
    <tableColumn id="98" name="TOTAL Tax Revenues Before Assistance FY 12 and After" dataDxfId="13" dataCellStyle="Currency"/>
    <tableColumn id="125" name="TOTAL Tax Revenues Before Assistance Total" dataDxfId="12" dataCellStyle="Currency">
      <calculatedColumnFormula>Table2[[#This Row],[TOTAL Tax Revenues Before Assistance Through FY 11]]+Table2[[#This Row],[TOTAL Tax Revenues Before Assistance FY 12 and After]]</calculatedColumnFormula>
    </tableColumn>
    <tableColumn id="99" name="TOTAL Tax Revenues Net of Assistance Recapture and Penalty FY 11" dataDxfId="11" dataCellStyle="Currency"/>
    <tableColumn id="100" name="TOTAL Tax Revenues Net of Assistance Recapture and Penalty Through FY 11" dataDxfId="10" dataCellStyle="Currency"/>
    <tableColumn id="101" name="TOTAL Tax Revenues Net of Assistance Recapture and Penalty FY 12 and After" dataDxfId="9" dataCellStyle="Currency"/>
    <tableColumn id="126" name="TOTAL Tax Revenues Net of Assistance Recapture and Penalty Total" dataDxfId="8" dataCellStyle="Currency">
      <calculatedColumnFormula>Table2[[#This Row],[TOTAL Tax Revenues Net of Assistance Recapture and Penalty FY 12 and After]]+Table2[[#This Row],[TOTAL Tax Revenues Net of Assistance Recapture and Penalty Through FY 11]]</calculatedColumnFormula>
    </tableColumn>
    <tableColumn id="102" name="Bond Issuance FY 11" dataDxfId="7" dataCellStyle="Currency"/>
    <tableColumn id="103" name="Value of Energy Benefit FY 11" dataDxfId="6" dataCellStyle="Currency"/>
    <tableColumn id="104" name="REAP FY 11" dataDxfId="5" dataCellStyle="Currency"/>
    <tableColumn id="105" name="CEP FY 11" dataDxfId="4" dataCellStyle="Currency"/>
  </tableColumns>
  <tableStyleInfo name="TableStyleMedium8" showFirstColumn="0" showLastColumn="0" showRowStripes="1" showColumnStripes="0"/>
</table>
</file>

<file path=xl/tables/table2.xml><?xml version="1.0" encoding="utf-8"?>
<table xmlns="http://schemas.openxmlformats.org/spreadsheetml/2006/main" id="3" name="Table3" displayName="Table3" ref="A5:B1082" totalsRowShown="0" headerRowDxfId="3" dataDxfId="2">
  <autoFilter ref="A5:B1082"/>
  <tableColumns count="2">
    <tableColumn id="2" name="LL62ID" dataDxfId="1"/>
    <tableColumn id="4" name="CommentText" dataDxfId="0"/>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abSelected="1" workbookViewId="0">
      <selection activeCell="B2" sqref="B2"/>
    </sheetView>
  </sheetViews>
  <sheetFormatPr defaultRowHeight="15" x14ac:dyDescent="0.25"/>
  <cols>
    <col min="1" max="1" width="2.7109375" style="15" customWidth="1"/>
    <col min="2" max="2" width="82.140625" style="17" customWidth="1"/>
    <col min="3" max="16384" width="9.140625" style="17"/>
  </cols>
  <sheetData>
    <row r="1" spans="1:10" ht="75" x14ac:dyDescent="0.25">
      <c r="A1" s="15">
        <v>1</v>
      </c>
      <c r="B1" s="16" t="s">
        <v>1598</v>
      </c>
      <c r="C1" s="16"/>
      <c r="D1" s="16"/>
      <c r="E1" s="16"/>
      <c r="F1" s="16"/>
      <c r="G1" s="16"/>
      <c r="H1" s="16"/>
      <c r="I1" s="16"/>
      <c r="J1" s="16"/>
    </row>
    <row r="2" spans="1:10" x14ac:dyDescent="0.25">
      <c r="B2" s="16"/>
      <c r="C2" s="16"/>
      <c r="D2" s="16"/>
      <c r="E2" s="16"/>
      <c r="F2" s="16"/>
      <c r="G2" s="16"/>
      <c r="H2" s="16"/>
      <c r="I2" s="16"/>
      <c r="J2" s="16"/>
    </row>
    <row r="3" spans="1:10" ht="60" x14ac:dyDescent="0.25">
      <c r="A3" s="15">
        <v>2</v>
      </c>
      <c r="B3" s="16" t="s">
        <v>1593</v>
      </c>
      <c r="C3" s="16"/>
      <c r="D3" s="16"/>
      <c r="E3" s="16"/>
      <c r="F3" s="16"/>
      <c r="G3" s="16"/>
      <c r="H3" s="16"/>
      <c r="I3" s="16"/>
      <c r="J3" s="1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557"/>
  <sheetViews>
    <sheetView workbookViewId="0">
      <pane ySplit="7" topLeftCell="A8" activePane="bottomLeft" state="frozen"/>
      <selection pane="bottomLeft" activeCell="A5" sqref="A5"/>
    </sheetView>
  </sheetViews>
  <sheetFormatPr defaultRowHeight="15" x14ac:dyDescent="0.25"/>
  <cols>
    <col min="1" max="1" width="9.28515625" style="1" bestFit="1" customWidth="1"/>
    <col min="2" max="2" width="90" style="1" bestFit="1" customWidth="1"/>
    <col min="3" max="3" width="47" style="1" bestFit="1" customWidth="1"/>
    <col min="4" max="4" width="12.42578125" style="1" bestFit="1" customWidth="1"/>
    <col min="5" max="5" width="16.7109375" style="1" bestFit="1" customWidth="1"/>
    <col min="6" max="6" width="8" style="1" bestFit="1" customWidth="1"/>
    <col min="7" max="7" width="6" style="1" bestFit="1" customWidth="1"/>
    <col min="8" max="8" width="13.28515625" style="20" bestFit="1" customWidth="1"/>
    <col min="9" max="9" width="16" style="20" bestFit="1" customWidth="1"/>
    <col min="10" max="10" width="13.7109375" style="1" bestFit="1" customWidth="1"/>
    <col min="11" max="11" width="31.42578125" style="2" bestFit="1" customWidth="1"/>
    <col min="12" max="12" width="12" style="2" bestFit="1" customWidth="1"/>
    <col min="13" max="13" width="12.5703125" style="8" bestFit="1" customWidth="1"/>
    <col min="14" max="14" width="17.28515625" style="3" bestFit="1" customWidth="1"/>
    <col min="15" max="15" width="83.5703125" style="1" bestFit="1" customWidth="1"/>
    <col min="16" max="16" width="21.42578125" style="1" bestFit="1" customWidth="1"/>
    <col min="17" max="17" width="21.7109375" style="1" bestFit="1" customWidth="1"/>
    <col min="18" max="18" width="21.140625" style="1" bestFit="1" customWidth="1"/>
    <col min="19" max="19" width="21.42578125" style="1" bestFit="1" customWidth="1"/>
    <col min="20" max="20" width="21.140625" style="1" bestFit="1" customWidth="1"/>
    <col min="21" max="21" width="19.28515625" style="1" bestFit="1" customWidth="1"/>
    <col min="22" max="22" width="17.85546875" style="1" bestFit="1" customWidth="1"/>
    <col min="23" max="23" width="19" style="1" bestFit="1" customWidth="1"/>
    <col min="24" max="24" width="28.42578125" style="1" bestFit="1" customWidth="1"/>
    <col min="25" max="25" width="29" style="1" bestFit="1" customWidth="1"/>
    <col min="26" max="26" width="16.28515625" style="1" bestFit="1" customWidth="1"/>
    <col min="27" max="27" width="12" style="1" bestFit="1" customWidth="1"/>
    <col min="28" max="28" width="29" style="1" bestFit="1" customWidth="1"/>
    <col min="29" max="30" width="38.28515625" style="1" bestFit="1" customWidth="1"/>
    <col min="31" max="31" width="32.28515625" style="1" bestFit="1" customWidth="1"/>
    <col min="32" max="32" width="16.85546875" style="1" bestFit="1" customWidth="1"/>
    <col min="33" max="33" width="25.140625" style="1" bestFit="1" customWidth="1"/>
    <col min="34" max="34" width="26.85546875" style="3" bestFit="1" customWidth="1"/>
    <col min="35" max="35" width="33.85546875" style="3" bestFit="1" customWidth="1"/>
    <col min="36" max="36" width="34.42578125" style="3" bestFit="1" customWidth="1"/>
    <col min="37" max="37" width="31.5703125" style="3" bestFit="1" customWidth="1"/>
    <col min="38" max="38" width="31.5703125" style="3" customWidth="1"/>
    <col min="39" max="39" width="37.140625" style="3" bestFit="1" customWidth="1"/>
    <col min="40" max="40" width="37.7109375" style="3" bestFit="1" customWidth="1"/>
    <col min="41" max="41" width="34.85546875" style="3" bestFit="1" customWidth="1"/>
    <col min="42" max="42" width="34.85546875" style="3" customWidth="1"/>
    <col min="43" max="43" width="36.7109375" style="3" bestFit="1" customWidth="1"/>
    <col min="44" max="44" width="37.28515625" style="3" bestFit="1" customWidth="1"/>
    <col min="45" max="45" width="34.42578125" style="3" bestFit="1" customWidth="1"/>
    <col min="46" max="46" width="34.42578125" style="3" customWidth="1"/>
    <col min="47" max="47" width="26.140625" style="3" bestFit="1" customWidth="1"/>
    <col min="48" max="48" width="27.140625" style="3" bestFit="1" customWidth="1"/>
    <col min="49" max="49" width="24" style="3" bestFit="1" customWidth="1"/>
    <col min="50" max="50" width="24" style="3" customWidth="1"/>
    <col min="51" max="51" width="47" style="3" bestFit="1" customWidth="1"/>
    <col min="52" max="52" width="47.5703125" style="3" bestFit="1" customWidth="1"/>
    <col min="53" max="53" width="44.85546875" style="3" bestFit="1" customWidth="1"/>
    <col min="54" max="54" width="44.85546875" style="3" customWidth="1"/>
    <col min="55" max="55" width="38.140625" style="3" bestFit="1" customWidth="1"/>
    <col min="56" max="56" width="38.7109375" style="3" bestFit="1" customWidth="1"/>
    <col min="57" max="57" width="35.85546875" style="3" bestFit="1" customWidth="1"/>
    <col min="58" max="58" width="35.85546875" style="3" customWidth="1"/>
    <col min="59" max="59" width="41.42578125" style="3" bestFit="1" customWidth="1"/>
    <col min="60" max="60" width="42" style="3" bestFit="1" customWidth="1"/>
    <col min="61" max="61" width="39.140625" style="3" bestFit="1" customWidth="1"/>
    <col min="62" max="62" width="39.140625" style="3" customWidth="1"/>
    <col min="63" max="63" width="46.42578125" style="3" bestFit="1" customWidth="1"/>
    <col min="64" max="64" width="47" style="3" bestFit="1" customWidth="1"/>
    <col min="65" max="65" width="44.140625" style="3" bestFit="1" customWidth="1"/>
    <col min="66" max="66" width="44.140625" style="3" customWidth="1"/>
    <col min="67" max="67" width="29.140625" style="3" bestFit="1" customWidth="1"/>
    <col min="68" max="68" width="29.7109375" style="3" bestFit="1" customWidth="1"/>
    <col min="69" max="69" width="26.85546875" style="3" bestFit="1" customWidth="1"/>
    <col min="70" max="70" width="26.85546875" style="3" customWidth="1"/>
    <col min="71" max="71" width="33.28515625" style="3" bestFit="1" customWidth="1"/>
    <col min="72" max="72" width="33.85546875" style="3" bestFit="1" customWidth="1"/>
    <col min="73" max="73" width="31" style="3" bestFit="1" customWidth="1"/>
    <col min="74" max="74" width="31" style="3" customWidth="1"/>
    <col min="75" max="75" width="31.5703125" style="3" bestFit="1" customWidth="1"/>
    <col min="76" max="76" width="32.28515625" style="3" bestFit="1" customWidth="1"/>
    <col min="77" max="77" width="29.42578125" style="3" bestFit="1" customWidth="1"/>
    <col min="78" max="78" width="29.42578125" style="3" customWidth="1"/>
    <col min="79" max="79" width="37.5703125" style="3" bestFit="1" customWidth="1"/>
    <col min="80" max="80" width="38.140625" style="3" bestFit="1" customWidth="1"/>
    <col min="81" max="81" width="35.28515625" style="3" bestFit="1" customWidth="1"/>
    <col min="82" max="82" width="35.28515625" style="3" customWidth="1"/>
    <col min="83" max="83" width="33.42578125" style="3" bestFit="1" customWidth="1"/>
    <col min="84" max="84" width="34" style="3" bestFit="1" customWidth="1"/>
    <col min="85" max="85" width="31.140625" style="3" bestFit="1" customWidth="1"/>
    <col min="86" max="86" width="31.140625" style="3" customWidth="1"/>
    <col min="87" max="87" width="50" style="3" bestFit="1" customWidth="1"/>
    <col min="88" max="88" width="50.5703125" style="3" bestFit="1" customWidth="1"/>
    <col min="89" max="89" width="47.7109375" style="3" bestFit="1" customWidth="1"/>
    <col min="90" max="90" width="47.7109375" style="3" customWidth="1"/>
    <col min="91" max="91" width="33" style="3" bestFit="1" customWidth="1"/>
    <col min="92" max="92" width="33.5703125" style="3" bestFit="1" customWidth="1"/>
    <col min="93" max="93" width="30.7109375" style="3" bestFit="1" customWidth="1"/>
    <col min="94" max="94" width="30.7109375" style="3" customWidth="1"/>
    <col min="95" max="95" width="53.42578125" style="3" bestFit="1" customWidth="1"/>
    <col min="96" max="96" width="54" style="3" bestFit="1" customWidth="1"/>
    <col min="97" max="97" width="51.140625" style="3" bestFit="1" customWidth="1"/>
    <col min="98" max="98" width="51.140625" style="3" customWidth="1"/>
    <col min="99" max="99" width="26" style="3" bestFit="1" customWidth="1"/>
    <col min="100" max="100" width="26.5703125" style="3" bestFit="1" customWidth="1"/>
    <col min="101" max="101" width="23.85546875" style="3" bestFit="1" customWidth="1"/>
    <col min="102" max="102" width="23.85546875" style="3" customWidth="1"/>
    <col min="103" max="103" width="55" style="3" bestFit="1" customWidth="1"/>
    <col min="104" max="104" width="55.5703125" style="3" bestFit="1" customWidth="1"/>
    <col min="105" max="105" width="52.85546875" style="3" bestFit="1" customWidth="1"/>
    <col min="106" max="106" width="52.85546875" style="3" customWidth="1"/>
    <col min="107" max="107" width="58" style="3" bestFit="1" customWidth="1"/>
    <col min="108" max="108" width="58.5703125" style="3" bestFit="1" customWidth="1"/>
    <col min="109" max="109" width="55.7109375" style="3" bestFit="1" customWidth="1"/>
    <col min="110" max="110" width="55.7109375" style="3" customWidth="1"/>
    <col min="111" max="111" width="46.42578125" style="3" bestFit="1" customWidth="1"/>
    <col min="112" max="112" width="47" style="3" bestFit="1" customWidth="1"/>
    <col min="113" max="113" width="44.140625" style="3" bestFit="1" customWidth="1"/>
    <col min="114" max="114" width="44.140625" style="3" customWidth="1"/>
    <col min="115" max="115" width="50.140625" style="3" bestFit="1" customWidth="1"/>
    <col min="116" max="116" width="50.7109375" style="3" bestFit="1" customWidth="1"/>
    <col min="117" max="117" width="47.85546875" style="3" bestFit="1" customWidth="1"/>
    <col min="118" max="118" width="47.85546875" style="3" customWidth="1"/>
    <col min="119" max="119" width="70.7109375" style="3" bestFit="1" customWidth="1"/>
    <col min="120" max="120" width="71.28515625" style="3" bestFit="1" customWidth="1"/>
    <col min="121" max="121" width="68.42578125" style="3" bestFit="1" customWidth="1"/>
    <col min="122" max="122" width="68.42578125" style="3" customWidth="1"/>
    <col min="123" max="123" width="17.5703125" style="3" bestFit="1" customWidth="1"/>
    <col min="124" max="124" width="26.140625" style="3" bestFit="1" customWidth="1"/>
    <col min="125" max="125" width="10.5703125" style="3" bestFit="1" customWidth="1"/>
    <col min="126" max="126" width="8" style="3" bestFit="1" customWidth="1"/>
    <col min="127" max="16384" width="9.140625" style="1"/>
  </cols>
  <sheetData>
    <row r="1" spans="1:126" x14ac:dyDescent="0.25">
      <c r="B1" s="25" t="s">
        <v>1596</v>
      </c>
    </row>
    <row r="2" spans="1:126" x14ac:dyDescent="0.25">
      <c r="B2" s="25"/>
    </row>
    <row r="3" spans="1:126" x14ac:dyDescent="0.25">
      <c r="B3" s="25"/>
    </row>
    <row r="4" spans="1:126" x14ac:dyDescent="0.25">
      <c r="B4" s="25"/>
    </row>
    <row r="5" spans="1:126" s="18" customFormat="1" x14ac:dyDescent="0.25">
      <c r="A5" s="18" t="s">
        <v>1597</v>
      </c>
      <c r="C5" s="19"/>
      <c r="H5" s="20"/>
      <c r="I5" s="20"/>
      <c r="L5" s="21"/>
      <c r="M5" s="21"/>
      <c r="N5" s="3"/>
      <c r="P5" s="20"/>
      <c r="Q5" s="20"/>
      <c r="R5" s="20"/>
      <c r="S5" s="20"/>
      <c r="T5" s="20"/>
      <c r="U5" s="20"/>
      <c r="V5" s="20"/>
      <c r="W5" s="20"/>
      <c r="X5" s="20"/>
      <c r="Y5" s="20"/>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row>
    <row r="6" spans="1:126" s="13" customFormat="1" x14ac:dyDescent="0.25">
      <c r="A6" s="13">
        <v>1</v>
      </c>
      <c r="B6" s="14">
        <v>2</v>
      </c>
      <c r="C6" s="13">
        <v>3</v>
      </c>
      <c r="D6" s="13">
        <v>4</v>
      </c>
      <c r="E6" s="13">
        <v>5</v>
      </c>
      <c r="F6" s="13">
        <v>6</v>
      </c>
      <c r="G6" s="13">
        <v>7</v>
      </c>
      <c r="H6" s="22">
        <v>8</v>
      </c>
      <c r="I6" s="22">
        <v>9</v>
      </c>
      <c r="J6" s="13">
        <v>10</v>
      </c>
      <c r="K6" s="13">
        <v>11</v>
      </c>
      <c r="L6" s="13">
        <v>12</v>
      </c>
      <c r="M6" s="13">
        <v>13</v>
      </c>
      <c r="N6" s="13">
        <v>14</v>
      </c>
      <c r="O6" s="13">
        <v>15</v>
      </c>
      <c r="P6" s="13">
        <v>16</v>
      </c>
      <c r="Q6" s="13">
        <v>17</v>
      </c>
      <c r="R6" s="13">
        <v>18</v>
      </c>
      <c r="S6" s="13">
        <v>19</v>
      </c>
      <c r="T6" s="13">
        <v>20</v>
      </c>
      <c r="U6" s="13">
        <v>21</v>
      </c>
      <c r="V6" s="13">
        <v>22</v>
      </c>
      <c r="W6" s="13">
        <v>23</v>
      </c>
      <c r="X6" s="13">
        <v>24</v>
      </c>
      <c r="Y6" s="13">
        <v>25</v>
      </c>
      <c r="Z6" s="13">
        <v>26</v>
      </c>
      <c r="AA6" s="13">
        <v>27</v>
      </c>
      <c r="AB6" s="13">
        <v>28</v>
      </c>
      <c r="AC6" s="13">
        <v>29</v>
      </c>
      <c r="AD6" s="13">
        <v>30</v>
      </c>
      <c r="AE6" s="13">
        <v>31</v>
      </c>
      <c r="AF6" s="13">
        <v>32</v>
      </c>
      <c r="AG6" s="13">
        <v>33</v>
      </c>
      <c r="AH6" s="13">
        <v>34</v>
      </c>
      <c r="AI6" s="13">
        <v>35</v>
      </c>
      <c r="AJ6" s="13">
        <v>36</v>
      </c>
      <c r="AK6" s="13">
        <v>37</v>
      </c>
      <c r="AL6" s="13">
        <v>38</v>
      </c>
      <c r="AM6" s="13">
        <v>39</v>
      </c>
      <c r="AN6" s="13">
        <v>40</v>
      </c>
      <c r="AO6" s="13">
        <v>41</v>
      </c>
      <c r="AP6" s="13">
        <v>42</v>
      </c>
      <c r="AQ6" s="13">
        <v>43</v>
      </c>
      <c r="AR6" s="13">
        <v>44</v>
      </c>
      <c r="AS6" s="13">
        <v>45</v>
      </c>
      <c r="AT6" s="13">
        <v>46</v>
      </c>
      <c r="AU6" s="13">
        <v>47</v>
      </c>
      <c r="AV6" s="13">
        <v>48</v>
      </c>
      <c r="AW6" s="13">
        <v>49</v>
      </c>
      <c r="AX6" s="13">
        <v>50</v>
      </c>
      <c r="AY6" s="13">
        <v>51</v>
      </c>
      <c r="AZ6" s="13">
        <v>52</v>
      </c>
      <c r="BA6" s="13">
        <v>53</v>
      </c>
      <c r="BB6" s="13">
        <v>54</v>
      </c>
      <c r="BC6" s="13">
        <v>55</v>
      </c>
      <c r="BD6" s="13">
        <v>56</v>
      </c>
      <c r="BE6" s="13">
        <v>57</v>
      </c>
      <c r="BF6" s="13">
        <v>58</v>
      </c>
      <c r="BG6" s="13">
        <v>59</v>
      </c>
      <c r="BH6" s="13">
        <v>60</v>
      </c>
      <c r="BI6" s="13">
        <v>61</v>
      </c>
      <c r="BJ6" s="13">
        <v>62</v>
      </c>
      <c r="BK6" s="13">
        <v>63</v>
      </c>
      <c r="BL6" s="13">
        <v>64</v>
      </c>
      <c r="BM6" s="13">
        <v>65</v>
      </c>
      <c r="BN6" s="13">
        <v>66</v>
      </c>
      <c r="BO6" s="13">
        <v>67</v>
      </c>
      <c r="BP6" s="13">
        <v>68</v>
      </c>
      <c r="BQ6" s="13">
        <v>69</v>
      </c>
      <c r="BR6" s="13">
        <v>70</v>
      </c>
      <c r="BS6" s="13">
        <v>71</v>
      </c>
      <c r="BT6" s="13">
        <v>72</v>
      </c>
      <c r="BU6" s="13">
        <v>73</v>
      </c>
      <c r="BV6" s="13">
        <v>74</v>
      </c>
      <c r="BW6" s="13">
        <v>75</v>
      </c>
      <c r="BX6" s="13">
        <v>76</v>
      </c>
      <c r="BY6" s="13">
        <v>77</v>
      </c>
      <c r="BZ6" s="13">
        <v>78</v>
      </c>
      <c r="CA6" s="13">
        <v>79</v>
      </c>
      <c r="CB6" s="13">
        <v>80</v>
      </c>
      <c r="CC6" s="13">
        <v>81</v>
      </c>
      <c r="CD6" s="13">
        <v>82</v>
      </c>
      <c r="CE6" s="13">
        <v>83</v>
      </c>
      <c r="CF6" s="13">
        <v>84</v>
      </c>
      <c r="CG6" s="13">
        <v>85</v>
      </c>
      <c r="CH6" s="13">
        <v>86</v>
      </c>
      <c r="CI6" s="13">
        <v>87</v>
      </c>
      <c r="CJ6" s="13">
        <v>88</v>
      </c>
      <c r="CK6" s="13">
        <v>89</v>
      </c>
      <c r="CL6" s="13">
        <v>90</v>
      </c>
      <c r="CM6" s="13">
        <v>91</v>
      </c>
      <c r="CN6" s="13">
        <v>92</v>
      </c>
      <c r="CO6" s="13">
        <v>93</v>
      </c>
      <c r="CP6" s="13">
        <v>94</v>
      </c>
      <c r="CQ6" s="13">
        <v>95</v>
      </c>
      <c r="CR6" s="13">
        <v>96</v>
      </c>
      <c r="CS6" s="13">
        <v>97</v>
      </c>
      <c r="CT6" s="13">
        <v>98</v>
      </c>
      <c r="CU6" s="13">
        <v>99</v>
      </c>
      <c r="CV6" s="13">
        <v>100</v>
      </c>
      <c r="CW6" s="13">
        <v>101</v>
      </c>
      <c r="CX6" s="13">
        <v>102</v>
      </c>
      <c r="CY6" s="13">
        <v>103</v>
      </c>
      <c r="CZ6" s="13">
        <v>104</v>
      </c>
      <c r="DA6" s="13">
        <v>105</v>
      </c>
      <c r="DB6" s="13">
        <v>106</v>
      </c>
      <c r="DC6" s="13">
        <v>107</v>
      </c>
      <c r="DD6" s="13">
        <v>108</v>
      </c>
      <c r="DE6" s="13">
        <v>109</v>
      </c>
      <c r="DF6" s="13">
        <v>110</v>
      </c>
      <c r="DG6" s="13">
        <v>111</v>
      </c>
      <c r="DH6" s="13">
        <v>112</v>
      </c>
      <c r="DI6" s="13">
        <v>113</v>
      </c>
      <c r="DJ6" s="13">
        <v>114</v>
      </c>
      <c r="DK6" s="13">
        <v>115</v>
      </c>
      <c r="DL6" s="13">
        <v>116</v>
      </c>
      <c r="DM6" s="13">
        <v>117</v>
      </c>
      <c r="DN6" s="13">
        <v>118</v>
      </c>
      <c r="DO6" s="13">
        <v>119</v>
      </c>
      <c r="DP6" s="13">
        <v>120</v>
      </c>
      <c r="DQ6" s="13">
        <v>121</v>
      </c>
      <c r="DR6" s="13">
        <v>122</v>
      </c>
      <c r="DS6" s="13">
        <v>123</v>
      </c>
      <c r="DT6" s="13">
        <v>124</v>
      </c>
      <c r="DU6" s="13">
        <v>125</v>
      </c>
      <c r="DV6" s="13">
        <v>126</v>
      </c>
    </row>
    <row r="7" spans="1:126" x14ac:dyDescent="0.25">
      <c r="A7" s="5" t="s">
        <v>1594</v>
      </c>
      <c r="B7" s="5" t="s">
        <v>0</v>
      </c>
      <c r="C7" s="5" t="s">
        <v>1</v>
      </c>
      <c r="D7" s="5" t="s">
        <v>2</v>
      </c>
      <c r="E7" s="5" t="s">
        <v>3</v>
      </c>
      <c r="F7" s="5" t="s">
        <v>4</v>
      </c>
      <c r="G7" s="5" t="s">
        <v>5</v>
      </c>
      <c r="H7" s="23" t="s">
        <v>6</v>
      </c>
      <c r="I7" s="23" t="s">
        <v>7</v>
      </c>
      <c r="J7" s="5" t="s">
        <v>8</v>
      </c>
      <c r="K7" s="6" t="s">
        <v>9</v>
      </c>
      <c r="L7" s="6" t="s">
        <v>10</v>
      </c>
      <c r="M7" s="9" t="s">
        <v>11</v>
      </c>
      <c r="N7" s="7" t="s">
        <v>12</v>
      </c>
      <c r="O7" s="5" t="s">
        <v>13</v>
      </c>
      <c r="P7" s="5" t="s">
        <v>14</v>
      </c>
      <c r="Q7" s="5" t="s">
        <v>15</v>
      </c>
      <c r="R7" s="5" t="s">
        <v>16</v>
      </c>
      <c r="S7" s="5" t="s">
        <v>17</v>
      </c>
      <c r="T7" s="5" t="s">
        <v>18</v>
      </c>
      <c r="U7" s="5" t="s">
        <v>19</v>
      </c>
      <c r="V7" s="5" t="s">
        <v>20</v>
      </c>
      <c r="W7" s="5" t="s">
        <v>21</v>
      </c>
      <c r="X7" s="5" t="s">
        <v>1495</v>
      </c>
      <c r="Y7" s="5" t="s">
        <v>22</v>
      </c>
      <c r="Z7" s="5" t="s">
        <v>23</v>
      </c>
      <c r="AA7" t="s">
        <v>1588</v>
      </c>
      <c r="AB7" t="s">
        <v>1589</v>
      </c>
      <c r="AC7" t="s">
        <v>1590</v>
      </c>
      <c r="AD7" t="s">
        <v>1591</v>
      </c>
      <c r="AE7" t="s">
        <v>1592</v>
      </c>
      <c r="AF7" s="5" t="s">
        <v>24</v>
      </c>
      <c r="AG7" s="5" t="s">
        <v>25</v>
      </c>
      <c r="AH7" s="7" t="s">
        <v>26</v>
      </c>
      <c r="AI7" s="7" t="s">
        <v>1496</v>
      </c>
      <c r="AJ7" s="7" t="s">
        <v>1497</v>
      </c>
      <c r="AK7" s="7" t="s">
        <v>1498</v>
      </c>
      <c r="AL7" s="7" t="s">
        <v>1499</v>
      </c>
      <c r="AM7" s="7" t="s">
        <v>1500</v>
      </c>
      <c r="AN7" s="7" t="s">
        <v>1501</v>
      </c>
      <c r="AO7" s="7" t="s">
        <v>1502</v>
      </c>
      <c r="AP7" s="7" t="s">
        <v>1503</v>
      </c>
      <c r="AQ7" s="7" t="s">
        <v>1504</v>
      </c>
      <c r="AR7" s="7" t="s">
        <v>1505</v>
      </c>
      <c r="AS7" s="7" t="s">
        <v>1506</v>
      </c>
      <c r="AT7" s="7" t="s">
        <v>1507</v>
      </c>
      <c r="AU7" s="7" t="s">
        <v>1508</v>
      </c>
      <c r="AV7" s="7" t="s">
        <v>1509</v>
      </c>
      <c r="AW7" s="7" t="s">
        <v>1510</v>
      </c>
      <c r="AX7" s="7" t="s">
        <v>1511</v>
      </c>
      <c r="AY7" s="7" t="s">
        <v>1512</v>
      </c>
      <c r="AZ7" s="7" t="s">
        <v>1513</v>
      </c>
      <c r="BA7" s="7" t="s">
        <v>1514</v>
      </c>
      <c r="BB7" s="7" t="s">
        <v>1515</v>
      </c>
      <c r="BC7" s="7" t="s">
        <v>1516</v>
      </c>
      <c r="BD7" s="7" t="s">
        <v>1517</v>
      </c>
      <c r="BE7" s="7" t="s">
        <v>1518</v>
      </c>
      <c r="BF7" s="7" t="s">
        <v>1519</v>
      </c>
      <c r="BG7" s="7" t="s">
        <v>1520</v>
      </c>
      <c r="BH7" s="7" t="s">
        <v>1521</v>
      </c>
      <c r="BI7" s="7" t="s">
        <v>1522</v>
      </c>
      <c r="BJ7" s="7" t="s">
        <v>1523</v>
      </c>
      <c r="BK7" s="7" t="s">
        <v>1524</v>
      </c>
      <c r="BL7" s="7" t="s">
        <v>1525</v>
      </c>
      <c r="BM7" s="7" t="s">
        <v>1526</v>
      </c>
      <c r="BN7" s="7" t="s">
        <v>1527</v>
      </c>
      <c r="BO7" s="7" t="s">
        <v>1528</v>
      </c>
      <c r="BP7" s="7" t="s">
        <v>1529</v>
      </c>
      <c r="BQ7" s="7" t="s">
        <v>1530</v>
      </c>
      <c r="BR7" s="7" t="s">
        <v>1531</v>
      </c>
      <c r="BS7" s="7" t="s">
        <v>1532</v>
      </c>
      <c r="BT7" s="7" t="s">
        <v>1533</v>
      </c>
      <c r="BU7" s="7" t="s">
        <v>1534</v>
      </c>
      <c r="BV7" s="7" t="s">
        <v>1535</v>
      </c>
      <c r="BW7" s="7" t="s">
        <v>1536</v>
      </c>
      <c r="BX7" s="7" t="s">
        <v>1537</v>
      </c>
      <c r="BY7" s="7" t="s">
        <v>1538</v>
      </c>
      <c r="BZ7" s="7" t="s">
        <v>1539</v>
      </c>
      <c r="CA7" s="7" t="s">
        <v>1540</v>
      </c>
      <c r="CB7" s="7" t="s">
        <v>1541</v>
      </c>
      <c r="CC7" s="7" t="s">
        <v>1542</v>
      </c>
      <c r="CD7" s="7" t="s">
        <v>1543</v>
      </c>
      <c r="CE7" s="7" t="s">
        <v>1544</v>
      </c>
      <c r="CF7" s="7" t="s">
        <v>1545</v>
      </c>
      <c r="CG7" s="7" t="s">
        <v>1546</v>
      </c>
      <c r="CH7" s="7" t="s">
        <v>1547</v>
      </c>
      <c r="CI7" s="7" t="s">
        <v>1548</v>
      </c>
      <c r="CJ7" s="7" t="s">
        <v>1549</v>
      </c>
      <c r="CK7" s="7" t="s">
        <v>1550</v>
      </c>
      <c r="CL7" s="7" t="s">
        <v>1551</v>
      </c>
      <c r="CM7" s="7" t="s">
        <v>1552</v>
      </c>
      <c r="CN7" s="7" t="s">
        <v>1553</v>
      </c>
      <c r="CO7" s="7" t="s">
        <v>1554</v>
      </c>
      <c r="CP7" s="7" t="s">
        <v>1555</v>
      </c>
      <c r="CQ7" s="7" t="s">
        <v>1556</v>
      </c>
      <c r="CR7" s="7" t="s">
        <v>1557</v>
      </c>
      <c r="CS7" s="7" t="s">
        <v>1558</v>
      </c>
      <c r="CT7" s="7" t="s">
        <v>1559</v>
      </c>
      <c r="CU7" s="7" t="s">
        <v>1560</v>
      </c>
      <c r="CV7" s="7" t="s">
        <v>1561</v>
      </c>
      <c r="CW7" s="7" t="s">
        <v>1562</v>
      </c>
      <c r="CX7" s="7" t="s">
        <v>1563</v>
      </c>
      <c r="CY7" s="7" t="s">
        <v>1564</v>
      </c>
      <c r="CZ7" s="7" t="s">
        <v>1565</v>
      </c>
      <c r="DA7" s="7" t="s">
        <v>1566</v>
      </c>
      <c r="DB7" s="7" t="s">
        <v>1567</v>
      </c>
      <c r="DC7" s="7" t="s">
        <v>1568</v>
      </c>
      <c r="DD7" s="7" t="s">
        <v>1569</v>
      </c>
      <c r="DE7" s="7" t="s">
        <v>1570</v>
      </c>
      <c r="DF7" s="7" t="s">
        <v>1571</v>
      </c>
      <c r="DG7" s="7" t="s">
        <v>1572</v>
      </c>
      <c r="DH7" s="7" t="s">
        <v>1573</v>
      </c>
      <c r="DI7" s="7" t="s">
        <v>1574</v>
      </c>
      <c r="DJ7" s="7" t="s">
        <v>1575</v>
      </c>
      <c r="DK7" s="7" t="s">
        <v>1576</v>
      </c>
      <c r="DL7" s="7" t="s">
        <v>1577</v>
      </c>
      <c r="DM7" s="7" t="s">
        <v>1578</v>
      </c>
      <c r="DN7" s="7" t="s">
        <v>1579</v>
      </c>
      <c r="DO7" s="7" t="s">
        <v>1580</v>
      </c>
      <c r="DP7" s="7" t="s">
        <v>1581</v>
      </c>
      <c r="DQ7" s="7" t="s">
        <v>1582</v>
      </c>
      <c r="DR7" s="7" t="s">
        <v>1583</v>
      </c>
      <c r="DS7" s="7" t="s">
        <v>1584</v>
      </c>
      <c r="DT7" s="7" t="s">
        <v>1585</v>
      </c>
      <c r="DU7" s="7" t="s">
        <v>1586</v>
      </c>
      <c r="DV7" s="7" t="s">
        <v>1587</v>
      </c>
    </row>
    <row r="8" spans="1:126" x14ac:dyDescent="0.25">
      <c r="A8" s="5">
        <v>90666</v>
      </c>
      <c r="B8" s="5" t="s">
        <v>1101</v>
      </c>
      <c r="C8" s="5" t="s">
        <v>1102</v>
      </c>
      <c r="D8" s="5" t="s">
        <v>42</v>
      </c>
      <c r="E8" s="5">
        <v>33</v>
      </c>
      <c r="F8" s="5">
        <v>2023</v>
      </c>
      <c r="G8" s="5">
        <v>1</v>
      </c>
      <c r="H8" s="23"/>
      <c r="I8" s="23"/>
      <c r="J8" s="5">
        <v>221112</v>
      </c>
      <c r="K8" s="6" t="s">
        <v>106</v>
      </c>
      <c r="L8" s="6">
        <v>35055</v>
      </c>
      <c r="M8" s="9">
        <v>47300</v>
      </c>
      <c r="N8" s="7">
        <v>253925.7</v>
      </c>
      <c r="O8" s="5" t="s">
        <v>835</v>
      </c>
      <c r="P8" s="23">
        <v>0</v>
      </c>
      <c r="Q8" s="23">
        <v>0</v>
      </c>
      <c r="R8" s="23">
        <v>37</v>
      </c>
      <c r="S8" s="23">
        <v>0</v>
      </c>
      <c r="T8" s="23">
        <v>0</v>
      </c>
      <c r="U8" s="23">
        <v>37</v>
      </c>
      <c r="V8" s="23">
        <v>37</v>
      </c>
      <c r="W8" s="23">
        <v>0</v>
      </c>
      <c r="X8" s="23">
        <v>0</v>
      </c>
      <c r="Y8" s="23">
        <v>0</v>
      </c>
      <c r="Z8" s="23">
        <v>30</v>
      </c>
      <c r="AA8" s="24">
        <v>0</v>
      </c>
      <c r="AB8" s="24">
        <v>0</v>
      </c>
      <c r="AC8" s="24">
        <v>0</v>
      </c>
      <c r="AD8" s="24">
        <v>0</v>
      </c>
      <c r="AE8" s="24">
        <v>0</v>
      </c>
      <c r="AF8" s="24">
        <v>43.243243243243199</v>
      </c>
      <c r="AG8" s="5" t="s">
        <v>33</v>
      </c>
      <c r="AH8" s="7" t="s">
        <v>33</v>
      </c>
      <c r="AI8" s="7">
        <v>3646.4259999999999</v>
      </c>
      <c r="AJ8" s="7">
        <v>1692.9554000000001</v>
      </c>
      <c r="AK8" s="7">
        <v>15491.4151</v>
      </c>
      <c r="AL8" s="7">
        <f>Table2[[#This Row],[Company Direct Land Through FY 11]]+Table2[[#This Row],[Company Direct Land FY 12 and After ]]</f>
        <v>17184.370500000001</v>
      </c>
      <c r="AM8" s="7">
        <v>6726.259</v>
      </c>
      <c r="AN8" s="7">
        <v>3129.1518000000001</v>
      </c>
      <c r="AO8" s="7">
        <v>28575.7261</v>
      </c>
      <c r="AP8" s="7">
        <f>Table2[[#This Row],[Company Direct Building Through FY 11]]+Table2[[#This Row],[Company Direct Building FY 12 and After  ]]</f>
        <v>31704.877899999999</v>
      </c>
      <c r="AQ8" s="7">
        <v>0</v>
      </c>
      <c r="AR8" s="7">
        <v>4753.125</v>
      </c>
      <c r="AS8" s="7">
        <v>0</v>
      </c>
      <c r="AT8" s="7">
        <f>Table2[[#This Row],[Mortgage Recording Tax Through FY 11]]+Table2[[#This Row],[Mortgage Recording Tax FY 12 and After ]]</f>
        <v>4753.125</v>
      </c>
      <c r="AU8" s="7">
        <v>9902.1630000000005</v>
      </c>
      <c r="AV8" s="7">
        <v>1803.1396</v>
      </c>
      <c r="AW8" s="7">
        <v>42068.184099999999</v>
      </c>
      <c r="AX8" s="7">
        <f>Table2[[#This Row],[Pilot Savings  Through FY 11]]+Table2[[#This Row],[Pilot Savings FY 12 and After ]]</f>
        <v>43871.323700000001</v>
      </c>
      <c r="AY8" s="7">
        <v>0</v>
      </c>
      <c r="AZ8" s="7">
        <v>0</v>
      </c>
      <c r="BA8" s="7">
        <v>0</v>
      </c>
      <c r="BB8" s="7">
        <f>Table2[[#This Row],[Mortgage Recording Tax Exemption Through FY 11]]+Table2[[#This Row],[Mortgage Recording Tax Exemption FY 12 and After ]]</f>
        <v>0</v>
      </c>
      <c r="BC8" s="7">
        <v>70.455799999999996</v>
      </c>
      <c r="BD8" s="7">
        <v>559.29039999999998</v>
      </c>
      <c r="BE8" s="7">
        <v>299.32330000000002</v>
      </c>
      <c r="BF8" s="7">
        <f>Table2[[#This Row],[Indirect and Induced Land Through FY 11]]+Table2[[#This Row],[Indirect and Induced Land FY 12 and After ]]</f>
        <v>858.61369999999999</v>
      </c>
      <c r="BG8" s="7">
        <v>130.8466</v>
      </c>
      <c r="BH8" s="7">
        <v>1038.682</v>
      </c>
      <c r="BI8" s="7">
        <v>555.88620000000003</v>
      </c>
      <c r="BJ8" s="7">
        <f>Table2[[#This Row],[Indirect and Induced Building Through FY 11]]+Table2[[#This Row],[Indirect and Induced Building FY 12 and After]]</f>
        <v>1594.5682000000002</v>
      </c>
      <c r="BK8" s="7">
        <v>671.82439999999997</v>
      </c>
      <c r="BL8" s="7">
        <v>9370.0650000000005</v>
      </c>
      <c r="BM8" s="7">
        <v>2854.1666</v>
      </c>
      <c r="BN8" s="7">
        <f>Table2[[#This Row],[TOTAL Real Property Related Taxes Through FY 11]]+Table2[[#This Row],[TOTAL Real Property Related Taxes FY 12 and After]]</f>
        <v>12224.231600000001</v>
      </c>
      <c r="BO8" s="7">
        <v>1003.9457</v>
      </c>
      <c r="BP8" s="7">
        <v>8318.4320000000007</v>
      </c>
      <c r="BQ8" s="7">
        <v>4265.1463000000003</v>
      </c>
      <c r="BR8" s="7">
        <f>Table2[[#This Row],[Company Direct Through FY 11]]+Table2[[#This Row],[Company Direct FY 12 and After ]]</f>
        <v>12583.578300000001</v>
      </c>
      <c r="BS8" s="7">
        <v>0</v>
      </c>
      <c r="BT8" s="7">
        <v>22.315200000000001</v>
      </c>
      <c r="BU8" s="7">
        <v>0</v>
      </c>
      <c r="BV8" s="7">
        <f>Table2[[#This Row],[Sales Tax Exemption Through FY 11]]+Table2[[#This Row],[Sales Tax Exemption FY 12 and After ]]</f>
        <v>22.315200000000001</v>
      </c>
      <c r="BW8" s="7">
        <v>0</v>
      </c>
      <c r="BX8" s="7">
        <v>0</v>
      </c>
      <c r="BY8" s="7">
        <v>0</v>
      </c>
      <c r="BZ8" s="7">
        <f>Table2[[#This Row],[Energy Tax Savings Through FY 11]]+Table2[[#This Row],[Energy Tax Savings FY 12 and After ]]</f>
        <v>0</v>
      </c>
      <c r="CA8" s="7">
        <v>297.8175</v>
      </c>
      <c r="CB8" s="7">
        <v>2053.4940999999999</v>
      </c>
      <c r="CC8" s="7">
        <v>613.59609999999998</v>
      </c>
      <c r="CD8" s="7">
        <f>Table2[[#This Row],[Tax Exempt Bond Savings Through FY 11]]+Table2[[#This Row],[Tax Exempt Bond Savings FY12 and After ]]</f>
        <v>2667.0901999999996</v>
      </c>
      <c r="CE8" s="7">
        <v>277.3075</v>
      </c>
      <c r="CF8" s="7">
        <v>2315.7602999999999</v>
      </c>
      <c r="CG8" s="7">
        <v>1178.1092000000001</v>
      </c>
      <c r="CH8" s="7">
        <f>Table2[[#This Row],[Indirect and Induced Through FY 11]]+Table2[[#This Row],[Indirect and Induced FY 12 and After  ]]</f>
        <v>3493.8694999999998</v>
      </c>
      <c r="CI8" s="7">
        <v>983.4357</v>
      </c>
      <c r="CJ8" s="7">
        <v>8558.3829999999998</v>
      </c>
      <c r="CK8" s="7">
        <v>4829.6593999999996</v>
      </c>
      <c r="CL8" s="7">
        <f>Table2[[#This Row],[TOTAL Income Consumption Use Taxes Through FY 11]]+Table2[[#This Row],[TOTAL Income Consumption Use Taxes FY 12 and After  ]]</f>
        <v>13388.042399999998</v>
      </c>
      <c r="CM8" s="7">
        <v>10199.9805</v>
      </c>
      <c r="CN8" s="7">
        <v>3878.9488999999999</v>
      </c>
      <c r="CO8" s="7">
        <v>42681.780200000001</v>
      </c>
      <c r="CP8" s="7">
        <f>Table2[[#This Row],[Assistance Provided Through FY 11]]+Table2[[#This Row],[Assistance Provided FY 12 and After ]]</f>
        <v>46560.729100000004</v>
      </c>
      <c r="CQ8" s="7">
        <v>0</v>
      </c>
      <c r="CR8" s="7">
        <v>0</v>
      </c>
      <c r="CS8" s="7">
        <v>0</v>
      </c>
      <c r="CT8" s="7">
        <f>Table2[[#This Row],[Recapture Cancellation Reduction Amount Through FY 11]]+Table2[[#This Row],[Recapture Cancellation Reduction Amount FY 12 and After ]]</f>
        <v>0</v>
      </c>
      <c r="CU8" s="7">
        <v>0</v>
      </c>
      <c r="CV8" s="7">
        <v>0</v>
      </c>
      <c r="CW8" s="7">
        <v>0</v>
      </c>
      <c r="CX8" s="7">
        <f>Table2[[#This Row],[Penalty Paid Through FY 11]]+Table2[[#This Row],[Penalty Paid FY 12 and After]]</f>
        <v>0</v>
      </c>
      <c r="CY8" s="7">
        <v>10199.9805</v>
      </c>
      <c r="CZ8" s="7">
        <v>3878.9488999999999</v>
      </c>
      <c r="DA8" s="7">
        <v>42681.780200000001</v>
      </c>
      <c r="DB8" s="7">
        <f>Table2[[#This Row],[TOTAL Assistance Net of recapture penalties Through FY 11]]+Table2[[#This Row],[TOTAL Assistance Net of recapture penalties FY 12 and After ]]</f>
        <v>46560.729100000004</v>
      </c>
      <c r="DC8" s="7">
        <v>11376.6307</v>
      </c>
      <c r="DD8" s="7">
        <v>17893.664199999999</v>
      </c>
      <c r="DE8" s="7">
        <v>48332.287499999999</v>
      </c>
      <c r="DF8" s="7">
        <f>Table2[[#This Row],[Company Direct Tax Revenue Before Assistance FY 12 and After]]+Table2[[#This Row],[Company Direct Tax Revenue Before Assistance Through FY 11]]</f>
        <v>66225.951700000005</v>
      </c>
      <c r="DG8" s="7">
        <v>478.60989999999998</v>
      </c>
      <c r="DH8" s="7">
        <v>3913.7327</v>
      </c>
      <c r="DI8" s="7">
        <v>2033.3187</v>
      </c>
      <c r="DJ8" s="7">
        <f>Table2[[#This Row],[Indirect and Induced Tax Revenues FY 12 and After]]+Table2[[#This Row],[Indirect and Induced Tax Revenues Through FY 11]]</f>
        <v>5947.0514000000003</v>
      </c>
      <c r="DK8" s="7">
        <v>11855.240599999999</v>
      </c>
      <c r="DL8" s="7">
        <v>21807.3969</v>
      </c>
      <c r="DM8" s="7">
        <v>50365.606200000002</v>
      </c>
      <c r="DN8" s="7">
        <f>Table2[[#This Row],[TOTAL Tax Revenues Before Assistance Through FY 11]]+Table2[[#This Row],[TOTAL Tax Revenues Before Assistance FY 12 and After]]</f>
        <v>72173.003100000002</v>
      </c>
      <c r="DO8" s="7">
        <v>1655.2601</v>
      </c>
      <c r="DP8" s="7">
        <v>17928.448</v>
      </c>
      <c r="DQ8" s="7">
        <v>7683.826</v>
      </c>
      <c r="DR8" s="7">
        <f>Table2[[#This Row],[TOTAL Tax Revenues Net of Assistance Recapture and Penalty FY 12 and After]]+Table2[[#This Row],[TOTAL Tax Revenues Net of Assistance Recapture and Penalty Through FY 11]]</f>
        <v>25612.274000000001</v>
      </c>
      <c r="DS8" s="7">
        <v>0</v>
      </c>
      <c r="DT8" s="7">
        <v>0</v>
      </c>
      <c r="DU8" s="7">
        <v>0</v>
      </c>
      <c r="DV8" s="7">
        <v>0</v>
      </c>
    </row>
    <row r="9" spans="1:126" x14ac:dyDescent="0.25">
      <c r="A9" s="5">
        <v>91009</v>
      </c>
      <c r="B9" s="5" t="s">
        <v>1095</v>
      </c>
      <c r="C9" s="5" t="s">
        <v>1096</v>
      </c>
      <c r="D9" s="5" t="s">
        <v>42</v>
      </c>
      <c r="E9" s="5">
        <v>34</v>
      </c>
      <c r="F9" s="5">
        <v>2918</v>
      </c>
      <c r="G9" s="5">
        <v>19</v>
      </c>
      <c r="H9" s="23"/>
      <c r="I9" s="23"/>
      <c r="J9" s="5">
        <v>311612</v>
      </c>
      <c r="K9" s="6" t="s">
        <v>37</v>
      </c>
      <c r="L9" s="6">
        <v>35412</v>
      </c>
      <c r="M9" s="9">
        <v>44742</v>
      </c>
      <c r="N9" s="7">
        <v>1995</v>
      </c>
      <c r="O9" s="5" t="s">
        <v>800</v>
      </c>
      <c r="P9" s="23">
        <v>0</v>
      </c>
      <c r="Q9" s="23">
        <v>0</v>
      </c>
      <c r="R9" s="23">
        <v>89</v>
      </c>
      <c r="S9" s="23">
        <v>0</v>
      </c>
      <c r="T9" s="23">
        <v>0</v>
      </c>
      <c r="U9" s="23">
        <v>89</v>
      </c>
      <c r="V9" s="23">
        <v>89</v>
      </c>
      <c r="W9" s="23">
        <v>0</v>
      </c>
      <c r="X9" s="23">
        <v>0</v>
      </c>
      <c r="Y9" s="23">
        <v>0</v>
      </c>
      <c r="Z9" s="23">
        <v>31</v>
      </c>
      <c r="AA9" s="24">
        <v>0</v>
      </c>
      <c r="AB9" s="24">
        <v>0</v>
      </c>
      <c r="AC9" s="24">
        <v>0</v>
      </c>
      <c r="AD9" s="24">
        <v>0</v>
      </c>
      <c r="AE9" s="24">
        <v>0</v>
      </c>
      <c r="AF9" s="24">
        <v>79.775280898876403</v>
      </c>
      <c r="AG9" s="5" t="s">
        <v>39</v>
      </c>
      <c r="AH9" s="7" t="s">
        <v>33</v>
      </c>
      <c r="AI9" s="7">
        <v>50.161999999999999</v>
      </c>
      <c r="AJ9" s="7">
        <v>242.33670000000001</v>
      </c>
      <c r="AK9" s="7">
        <v>153.6651</v>
      </c>
      <c r="AL9" s="7">
        <f>Table2[[#This Row],[Company Direct Land Through FY 11]]+Table2[[#This Row],[Company Direct Land FY 12 and After ]]</f>
        <v>396.0018</v>
      </c>
      <c r="AM9" s="7">
        <v>5.9859999999999998</v>
      </c>
      <c r="AN9" s="7">
        <v>415.92989999999998</v>
      </c>
      <c r="AO9" s="7">
        <v>18.337199999999999</v>
      </c>
      <c r="AP9" s="7">
        <f>Table2[[#This Row],[Company Direct Building Through FY 11]]+Table2[[#This Row],[Company Direct Building FY 12 and After  ]]</f>
        <v>434.26709999999997</v>
      </c>
      <c r="AQ9" s="7">
        <v>0</v>
      </c>
      <c r="AR9" s="7">
        <v>32.418799999999997</v>
      </c>
      <c r="AS9" s="7">
        <v>0</v>
      </c>
      <c r="AT9" s="7">
        <f>Table2[[#This Row],[Mortgage Recording Tax Through FY 11]]+Table2[[#This Row],[Mortgage Recording Tax FY 12 and After ]]</f>
        <v>32.418799999999997</v>
      </c>
      <c r="AU9" s="7">
        <v>42</v>
      </c>
      <c r="AV9" s="7">
        <v>220.3433</v>
      </c>
      <c r="AW9" s="7">
        <v>128.6619</v>
      </c>
      <c r="AX9" s="7">
        <f>Table2[[#This Row],[Pilot Savings  Through FY 11]]+Table2[[#This Row],[Pilot Savings FY 12 and After ]]</f>
        <v>349.0052</v>
      </c>
      <c r="AY9" s="7">
        <v>0</v>
      </c>
      <c r="AZ9" s="7">
        <v>0</v>
      </c>
      <c r="BA9" s="7">
        <v>0</v>
      </c>
      <c r="BB9" s="7">
        <f>Table2[[#This Row],[Mortgage Recording Tax Exemption Through FY 11]]+Table2[[#This Row],[Mortgage Recording Tax Exemption FY 12 and After ]]</f>
        <v>0</v>
      </c>
      <c r="BC9" s="7">
        <v>102.464</v>
      </c>
      <c r="BD9" s="7">
        <v>1381.8829000000001</v>
      </c>
      <c r="BE9" s="7">
        <v>313.88529999999997</v>
      </c>
      <c r="BF9" s="7">
        <f>Table2[[#This Row],[Indirect and Induced Land Through FY 11]]+Table2[[#This Row],[Indirect and Induced Land FY 12 and After ]]</f>
        <v>1695.7682</v>
      </c>
      <c r="BG9" s="7">
        <v>190.29040000000001</v>
      </c>
      <c r="BH9" s="7">
        <v>2566.3539000000001</v>
      </c>
      <c r="BI9" s="7">
        <v>582.9307</v>
      </c>
      <c r="BJ9" s="7">
        <f>Table2[[#This Row],[Indirect and Induced Building Through FY 11]]+Table2[[#This Row],[Indirect and Induced Building FY 12 and After]]</f>
        <v>3149.2846</v>
      </c>
      <c r="BK9" s="7">
        <v>306.9024</v>
      </c>
      <c r="BL9" s="7">
        <v>4418.5789000000004</v>
      </c>
      <c r="BM9" s="7">
        <v>940.15639999999996</v>
      </c>
      <c r="BN9" s="7">
        <f>Table2[[#This Row],[TOTAL Real Property Related Taxes Through FY 11]]+Table2[[#This Row],[TOTAL Real Property Related Taxes FY 12 and After]]</f>
        <v>5358.7353000000003</v>
      </c>
      <c r="BO9" s="7">
        <v>1247.1253999999999</v>
      </c>
      <c r="BP9" s="7">
        <v>14102.657300000001</v>
      </c>
      <c r="BQ9" s="7">
        <v>3820.4110000000001</v>
      </c>
      <c r="BR9" s="7">
        <f>Table2[[#This Row],[Company Direct Through FY 11]]+Table2[[#This Row],[Company Direct FY 12 and After ]]</f>
        <v>17923.068299999999</v>
      </c>
      <c r="BS9" s="7">
        <v>0</v>
      </c>
      <c r="BT9" s="7">
        <v>0</v>
      </c>
      <c r="BU9" s="7">
        <v>0</v>
      </c>
      <c r="BV9" s="7">
        <f>Table2[[#This Row],[Sales Tax Exemption Through FY 11]]+Table2[[#This Row],[Sales Tax Exemption FY 12 and After ]]</f>
        <v>0</v>
      </c>
      <c r="BW9" s="7">
        <v>0</v>
      </c>
      <c r="BX9" s="7">
        <v>0</v>
      </c>
      <c r="BY9" s="7">
        <v>0</v>
      </c>
      <c r="BZ9" s="7">
        <f>Table2[[#This Row],[Energy Tax Savings Through FY 11]]+Table2[[#This Row],[Energy Tax Savings FY 12 and After ]]</f>
        <v>0</v>
      </c>
      <c r="CA9" s="7">
        <v>1.3996999999999999</v>
      </c>
      <c r="CB9" s="7">
        <v>16.740600000000001</v>
      </c>
      <c r="CC9" s="7">
        <v>3.1072000000000002</v>
      </c>
      <c r="CD9" s="7">
        <f>Table2[[#This Row],[Tax Exempt Bond Savings Through FY 11]]+Table2[[#This Row],[Tax Exempt Bond Savings FY12 and After ]]</f>
        <v>19.847799999999999</v>
      </c>
      <c r="CE9" s="7">
        <v>403.28870000000001</v>
      </c>
      <c r="CF9" s="7">
        <v>5727.0713999999998</v>
      </c>
      <c r="CG9" s="7">
        <v>1235.424</v>
      </c>
      <c r="CH9" s="7">
        <f>Table2[[#This Row],[Indirect and Induced Through FY 11]]+Table2[[#This Row],[Indirect and Induced FY 12 and After  ]]</f>
        <v>6962.4953999999998</v>
      </c>
      <c r="CI9" s="7">
        <v>1649.0144</v>
      </c>
      <c r="CJ9" s="7">
        <v>19812.988099999999</v>
      </c>
      <c r="CK9" s="7">
        <v>5052.7277999999997</v>
      </c>
      <c r="CL9" s="7">
        <f>Table2[[#This Row],[TOTAL Income Consumption Use Taxes Through FY 11]]+Table2[[#This Row],[TOTAL Income Consumption Use Taxes FY 12 and After  ]]</f>
        <v>24865.715899999999</v>
      </c>
      <c r="CM9" s="7">
        <v>43.399700000000003</v>
      </c>
      <c r="CN9" s="7">
        <v>237.0839</v>
      </c>
      <c r="CO9" s="7">
        <v>131.76910000000001</v>
      </c>
      <c r="CP9" s="7">
        <f>Table2[[#This Row],[Assistance Provided Through FY 11]]+Table2[[#This Row],[Assistance Provided FY 12 and After ]]</f>
        <v>368.85300000000001</v>
      </c>
      <c r="CQ9" s="7">
        <v>0</v>
      </c>
      <c r="CR9" s="7">
        <v>0</v>
      </c>
      <c r="CS9" s="7">
        <v>0</v>
      </c>
      <c r="CT9" s="7">
        <f>Table2[[#This Row],[Recapture Cancellation Reduction Amount Through FY 11]]+Table2[[#This Row],[Recapture Cancellation Reduction Amount FY 12 and After ]]</f>
        <v>0</v>
      </c>
      <c r="CU9" s="7">
        <v>0</v>
      </c>
      <c r="CV9" s="7">
        <v>0</v>
      </c>
      <c r="CW9" s="7">
        <v>0</v>
      </c>
      <c r="CX9" s="7">
        <f>Table2[[#This Row],[Penalty Paid Through FY 11]]+Table2[[#This Row],[Penalty Paid FY 12 and After]]</f>
        <v>0</v>
      </c>
      <c r="CY9" s="7">
        <v>43.399700000000003</v>
      </c>
      <c r="CZ9" s="7">
        <v>237.0839</v>
      </c>
      <c r="DA9" s="7">
        <v>131.76910000000001</v>
      </c>
      <c r="DB9" s="7">
        <f>Table2[[#This Row],[TOTAL Assistance Net of recapture penalties Through FY 11]]+Table2[[#This Row],[TOTAL Assistance Net of recapture penalties FY 12 and After ]]</f>
        <v>368.85300000000001</v>
      </c>
      <c r="DC9" s="7">
        <v>1303.2734</v>
      </c>
      <c r="DD9" s="7">
        <v>14793.342699999999</v>
      </c>
      <c r="DE9" s="7">
        <v>3992.4133000000002</v>
      </c>
      <c r="DF9" s="7">
        <f>Table2[[#This Row],[Company Direct Tax Revenue Before Assistance FY 12 and After]]+Table2[[#This Row],[Company Direct Tax Revenue Before Assistance Through FY 11]]</f>
        <v>18785.756000000001</v>
      </c>
      <c r="DG9" s="7">
        <v>696.04309999999998</v>
      </c>
      <c r="DH9" s="7">
        <v>9675.3081999999995</v>
      </c>
      <c r="DI9" s="7">
        <v>2132.2399999999998</v>
      </c>
      <c r="DJ9" s="7">
        <f>Table2[[#This Row],[Indirect and Induced Tax Revenues FY 12 and After]]+Table2[[#This Row],[Indirect and Induced Tax Revenues Through FY 11]]</f>
        <v>11807.548199999999</v>
      </c>
      <c r="DK9" s="7">
        <v>1999.3164999999999</v>
      </c>
      <c r="DL9" s="7">
        <v>24468.650900000001</v>
      </c>
      <c r="DM9" s="7">
        <v>6124.6532999999999</v>
      </c>
      <c r="DN9" s="7">
        <f>Table2[[#This Row],[TOTAL Tax Revenues Before Assistance Through FY 11]]+Table2[[#This Row],[TOTAL Tax Revenues Before Assistance FY 12 and After]]</f>
        <v>30593.304199999999</v>
      </c>
      <c r="DO9" s="7">
        <v>1955.9168</v>
      </c>
      <c r="DP9" s="7">
        <v>24231.566999999999</v>
      </c>
      <c r="DQ9" s="7">
        <v>5992.8842000000004</v>
      </c>
      <c r="DR9" s="7">
        <f>Table2[[#This Row],[TOTAL Tax Revenues Net of Assistance Recapture and Penalty FY 12 and After]]+Table2[[#This Row],[TOTAL Tax Revenues Net of Assistance Recapture and Penalty Through FY 11]]</f>
        <v>30224.4512</v>
      </c>
      <c r="DS9" s="7">
        <v>0</v>
      </c>
      <c r="DT9" s="7">
        <v>0</v>
      </c>
      <c r="DU9" s="7">
        <v>0</v>
      </c>
      <c r="DV9" s="7">
        <v>0</v>
      </c>
    </row>
    <row r="10" spans="1:126" x14ac:dyDescent="0.25">
      <c r="A10" s="5">
        <v>91019</v>
      </c>
      <c r="B10" s="5" t="s">
        <v>1126</v>
      </c>
      <c r="C10" s="5" t="s">
        <v>1127</v>
      </c>
      <c r="D10" s="5" t="s">
        <v>27</v>
      </c>
      <c r="E10" s="5">
        <v>5</v>
      </c>
      <c r="F10" s="5">
        <v>1485</v>
      </c>
      <c r="G10" s="5">
        <v>45</v>
      </c>
      <c r="H10" s="23"/>
      <c r="I10" s="23"/>
      <c r="J10" s="5">
        <v>624410</v>
      </c>
      <c r="K10" s="6" t="s">
        <v>47</v>
      </c>
      <c r="L10" s="6">
        <v>35611</v>
      </c>
      <c r="M10" s="9">
        <v>40300</v>
      </c>
      <c r="N10" s="7">
        <v>3300</v>
      </c>
      <c r="O10" s="5" t="s">
        <v>48</v>
      </c>
      <c r="P10" s="23">
        <v>0</v>
      </c>
      <c r="Q10" s="23">
        <v>0</v>
      </c>
      <c r="R10" s="23">
        <v>33</v>
      </c>
      <c r="S10" s="23">
        <v>0</v>
      </c>
      <c r="T10" s="23">
        <v>0</v>
      </c>
      <c r="U10" s="23">
        <v>33</v>
      </c>
      <c r="V10" s="23">
        <v>33</v>
      </c>
      <c r="W10" s="23">
        <v>0</v>
      </c>
      <c r="X10" s="23">
        <v>0</v>
      </c>
      <c r="Y10" s="23">
        <v>45</v>
      </c>
      <c r="Z10" s="23">
        <v>0</v>
      </c>
      <c r="AA10" s="24">
        <v>0</v>
      </c>
      <c r="AB10" s="24">
        <v>0</v>
      </c>
      <c r="AC10" s="24">
        <v>0</v>
      </c>
      <c r="AD10" s="24">
        <v>0</v>
      </c>
      <c r="AE10" s="24">
        <v>0</v>
      </c>
      <c r="AF10" s="24">
        <v>87.878787878787904</v>
      </c>
      <c r="AG10" s="5" t="s">
        <v>39</v>
      </c>
      <c r="AH10" s="7" t="s">
        <v>33</v>
      </c>
      <c r="AI10" s="7">
        <v>0</v>
      </c>
      <c r="AJ10" s="7">
        <v>0</v>
      </c>
      <c r="AK10" s="7">
        <v>0</v>
      </c>
      <c r="AL10" s="7">
        <f>Table2[[#This Row],[Company Direct Land Through FY 11]]+Table2[[#This Row],[Company Direct Land FY 12 and After ]]</f>
        <v>0</v>
      </c>
      <c r="AM10" s="7">
        <v>0</v>
      </c>
      <c r="AN10" s="7">
        <v>0</v>
      </c>
      <c r="AO10" s="7">
        <v>0</v>
      </c>
      <c r="AP10" s="7">
        <f>Table2[[#This Row],[Company Direct Building Through FY 11]]+Table2[[#This Row],[Company Direct Building FY 12 and After  ]]</f>
        <v>0</v>
      </c>
      <c r="AQ10" s="7">
        <v>0</v>
      </c>
      <c r="AR10" s="7">
        <v>46.718800000000002</v>
      </c>
      <c r="AS10" s="7">
        <v>0</v>
      </c>
      <c r="AT10" s="7">
        <f>Table2[[#This Row],[Mortgage Recording Tax Through FY 11]]+Table2[[#This Row],[Mortgage Recording Tax FY 12 and After ]]</f>
        <v>46.718800000000002</v>
      </c>
      <c r="AU10" s="7">
        <v>0</v>
      </c>
      <c r="AV10" s="7">
        <v>0</v>
      </c>
      <c r="AW10" s="7">
        <v>0</v>
      </c>
      <c r="AX10" s="7">
        <f>Table2[[#This Row],[Pilot Savings  Through FY 11]]+Table2[[#This Row],[Pilot Savings FY 12 and After ]]</f>
        <v>0</v>
      </c>
      <c r="AY10" s="7">
        <v>0</v>
      </c>
      <c r="AZ10" s="7">
        <v>0</v>
      </c>
      <c r="BA10" s="7">
        <v>0</v>
      </c>
      <c r="BB10" s="7">
        <f>Table2[[#This Row],[Mortgage Recording Tax Exemption Through FY 11]]+Table2[[#This Row],[Mortgage Recording Tax Exemption FY 12 and After ]]</f>
        <v>0</v>
      </c>
      <c r="BC10" s="7">
        <v>13.8323</v>
      </c>
      <c r="BD10" s="7">
        <v>106.2948</v>
      </c>
      <c r="BE10" s="7">
        <v>4.6727999999999996</v>
      </c>
      <c r="BF10" s="7">
        <f>Table2[[#This Row],[Indirect and Induced Land Through FY 11]]+Table2[[#This Row],[Indirect and Induced Land FY 12 and After ]]</f>
        <v>110.96759999999999</v>
      </c>
      <c r="BG10" s="7">
        <v>25.688500000000001</v>
      </c>
      <c r="BH10" s="7">
        <v>197.40479999999999</v>
      </c>
      <c r="BI10" s="7">
        <v>8.6780000000000008</v>
      </c>
      <c r="BJ10" s="7">
        <f>Table2[[#This Row],[Indirect and Induced Building Through FY 11]]+Table2[[#This Row],[Indirect and Induced Building FY 12 and After]]</f>
        <v>206.08279999999999</v>
      </c>
      <c r="BK10" s="7">
        <v>39.520800000000001</v>
      </c>
      <c r="BL10" s="7">
        <v>350.41840000000002</v>
      </c>
      <c r="BM10" s="7">
        <v>13.3508</v>
      </c>
      <c r="BN10" s="7">
        <f>Table2[[#This Row],[TOTAL Real Property Related Taxes Through FY 11]]+Table2[[#This Row],[TOTAL Real Property Related Taxes FY 12 and After]]</f>
        <v>363.76920000000001</v>
      </c>
      <c r="BO10" s="7">
        <v>37.523699999999998</v>
      </c>
      <c r="BP10" s="7">
        <v>308.66609999999997</v>
      </c>
      <c r="BQ10" s="7">
        <v>12.6761</v>
      </c>
      <c r="BR10" s="7">
        <f>Table2[[#This Row],[Company Direct Through FY 11]]+Table2[[#This Row],[Company Direct FY 12 and After ]]</f>
        <v>321.34219999999999</v>
      </c>
      <c r="BS10" s="7">
        <v>0</v>
      </c>
      <c r="BT10" s="7">
        <v>0</v>
      </c>
      <c r="BU10" s="7">
        <v>0</v>
      </c>
      <c r="BV10" s="7">
        <f>Table2[[#This Row],[Sales Tax Exemption Through FY 11]]+Table2[[#This Row],[Sales Tax Exemption FY 12 and After ]]</f>
        <v>0</v>
      </c>
      <c r="BW10" s="7">
        <v>0</v>
      </c>
      <c r="BX10" s="7">
        <v>0</v>
      </c>
      <c r="BY10" s="7">
        <v>0</v>
      </c>
      <c r="BZ10" s="7">
        <f>Table2[[#This Row],[Energy Tax Savings Through FY 11]]+Table2[[#This Row],[Energy Tax Savings FY 12 and After ]]</f>
        <v>0</v>
      </c>
      <c r="CA10" s="7">
        <v>0</v>
      </c>
      <c r="CB10" s="7">
        <v>0.31359999999999999</v>
      </c>
      <c r="CC10" s="7">
        <v>0</v>
      </c>
      <c r="CD10" s="7">
        <f>Table2[[#This Row],[Tax Exempt Bond Savings Through FY 11]]+Table2[[#This Row],[Tax Exempt Bond Savings FY12 and After ]]</f>
        <v>0.31359999999999999</v>
      </c>
      <c r="CE10" s="7">
        <v>45.3277</v>
      </c>
      <c r="CF10" s="7">
        <v>359.3922</v>
      </c>
      <c r="CG10" s="7">
        <v>15.3125</v>
      </c>
      <c r="CH10" s="7">
        <f>Table2[[#This Row],[Indirect and Induced Through FY 11]]+Table2[[#This Row],[Indirect and Induced FY 12 and After  ]]</f>
        <v>374.7047</v>
      </c>
      <c r="CI10" s="7">
        <v>82.851399999999998</v>
      </c>
      <c r="CJ10" s="7">
        <v>667.74469999999997</v>
      </c>
      <c r="CK10" s="7">
        <v>27.988600000000002</v>
      </c>
      <c r="CL10" s="7">
        <f>Table2[[#This Row],[TOTAL Income Consumption Use Taxes Through FY 11]]+Table2[[#This Row],[TOTAL Income Consumption Use Taxes FY 12 and After  ]]</f>
        <v>695.73329999999999</v>
      </c>
      <c r="CM10" s="7">
        <v>0</v>
      </c>
      <c r="CN10" s="7">
        <v>0.31359999999999999</v>
      </c>
      <c r="CO10" s="7">
        <v>0</v>
      </c>
      <c r="CP10" s="7">
        <f>Table2[[#This Row],[Assistance Provided Through FY 11]]+Table2[[#This Row],[Assistance Provided FY 12 and After ]]</f>
        <v>0.31359999999999999</v>
      </c>
      <c r="CQ10" s="7">
        <v>0</v>
      </c>
      <c r="CR10" s="7">
        <v>0</v>
      </c>
      <c r="CS10" s="7">
        <v>0</v>
      </c>
      <c r="CT10" s="7">
        <f>Table2[[#This Row],[Recapture Cancellation Reduction Amount Through FY 11]]+Table2[[#This Row],[Recapture Cancellation Reduction Amount FY 12 and After ]]</f>
        <v>0</v>
      </c>
      <c r="CU10" s="7">
        <v>0</v>
      </c>
      <c r="CV10" s="7">
        <v>0</v>
      </c>
      <c r="CW10" s="7">
        <v>0</v>
      </c>
      <c r="CX10" s="7">
        <f>Table2[[#This Row],[Penalty Paid Through FY 11]]+Table2[[#This Row],[Penalty Paid FY 12 and After]]</f>
        <v>0</v>
      </c>
      <c r="CY10" s="7">
        <v>0</v>
      </c>
      <c r="CZ10" s="7">
        <v>0.31359999999999999</v>
      </c>
      <c r="DA10" s="7">
        <v>0</v>
      </c>
      <c r="DB10" s="7">
        <f>Table2[[#This Row],[TOTAL Assistance Net of recapture penalties Through FY 11]]+Table2[[#This Row],[TOTAL Assistance Net of recapture penalties FY 12 and After ]]</f>
        <v>0.31359999999999999</v>
      </c>
      <c r="DC10" s="7">
        <v>37.523699999999998</v>
      </c>
      <c r="DD10" s="7">
        <v>355.38490000000002</v>
      </c>
      <c r="DE10" s="7">
        <v>12.6761</v>
      </c>
      <c r="DF10" s="7">
        <f>Table2[[#This Row],[Company Direct Tax Revenue Before Assistance FY 12 and After]]+Table2[[#This Row],[Company Direct Tax Revenue Before Assistance Through FY 11]]</f>
        <v>368.06100000000004</v>
      </c>
      <c r="DG10" s="7">
        <v>84.848500000000001</v>
      </c>
      <c r="DH10" s="7">
        <v>663.09180000000003</v>
      </c>
      <c r="DI10" s="7">
        <v>28.6633</v>
      </c>
      <c r="DJ10" s="7">
        <f>Table2[[#This Row],[Indirect and Induced Tax Revenues FY 12 and After]]+Table2[[#This Row],[Indirect and Induced Tax Revenues Through FY 11]]</f>
        <v>691.75510000000008</v>
      </c>
      <c r="DK10" s="7">
        <v>122.37220000000001</v>
      </c>
      <c r="DL10" s="7">
        <v>1018.4767000000001</v>
      </c>
      <c r="DM10" s="7">
        <v>41.339399999999998</v>
      </c>
      <c r="DN10" s="7">
        <f>Table2[[#This Row],[TOTAL Tax Revenues Before Assistance Through FY 11]]+Table2[[#This Row],[TOTAL Tax Revenues Before Assistance FY 12 and After]]</f>
        <v>1059.8161</v>
      </c>
      <c r="DO10" s="7">
        <v>122.37220000000001</v>
      </c>
      <c r="DP10" s="7">
        <v>1018.1631</v>
      </c>
      <c r="DQ10" s="7">
        <v>41.339399999999998</v>
      </c>
      <c r="DR10" s="7">
        <f>Table2[[#This Row],[TOTAL Tax Revenues Net of Assistance Recapture and Penalty FY 12 and After]]+Table2[[#This Row],[TOTAL Tax Revenues Net of Assistance Recapture and Penalty Through FY 11]]</f>
        <v>1059.5025000000001</v>
      </c>
      <c r="DS10" s="7">
        <v>0</v>
      </c>
      <c r="DT10" s="7">
        <v>0</v>
      </c>
      <c r="DU10" s="7">
        <v>0</v>
      </c>
      <c r="DV10" s="7">
        <v>0</v>
      </c>
    </row>
    <row r="11" spans="1:126" x14ac:dyDescent="0.25">
      <c r="A11" s="5">
        <v>91024</v>
      </c>
      <c r="B11" s="5" t="s">
        <v>1142</v>
      </c>
      <c r="C11" s="5" t="s">
        <v>1143</v>
      </c>
      <c r="D11" s="5" t="s">
        <v>32</v>
      </c>
      <c r="E11" s="5">
        <v>31</v>
      </c>
      <c r="F11" s="5">
        <v>14260</v>
      </c>
      <c r="G11" s="5">
        <v>111</v>
      </c>
      <c r="H11" s="23"/>
      <c r="I11" s="23"/>
      <c r="J11" s="5">
        <v>441110</v>
      </c>
      <c r="K11" s="6" t="s">
        <v>37</v>
      </c>
      <c r="L11" s="6">
        <v>35418</v>
      </c>
      <c r="M11" s="9">
        <v>44742</v>
      </c>
      <c r="N11" s="7">
        <v>5100</v>
      </c>
      <c r="O11" s="5" t="s">
        <v>29</v>
      </c>
      <c r="P11" s="23">
        <v>0</v>
      </c>
      <c r="Q11" s="23">
        <v>0</v>
      </c>
      <c r="R11" s="23">
        <v>94</v>
      </c>
      <c r="S11" s="23">
        <v>0</v>
      </c>
      <c r="T11" s="23">
        <v>0</v>
      </c>
      <c r="U11" s="23">
        <v>94</v>
      </c>
      <c r="V11" s="23">
        <v>94</v>
      </c>
      <c r="W11" s="23">
        <v>0</v>
      </c>
      <c r="X11" s="23">
        <v>0</v>
      </c>
      <c r="Y11" s="23">
        <v>0</v>
      </c>
      <c r="Z11" s="23">
        <v>61</v>
      </c>
      <c r="AA11" s="24">
        <v>0</v>
      </c>
      <c r="AB11" s="24">
        <v>0</v>
      </c>
      <c r="AC11" s="24">
        <v>0</v>
      </c>
      <c r="AD11" s="24">
        <v>0</v>
      </c>
      <c r="AE11" s="24">
        <v>0</v>
      </c>
      <c r="AF11" s="24">
        <v>63.829787234042598</v>
      </c>
      <c r="AG11" s="5" t="s">
        <v>39</v>
      </c>
      <c r="AH11" s="7" t="s">
        <v>33</v>
      </c>
      <c r="AI11" s="7">
        <v>182.92400000000001</v>
      </c>
      <c r="AJ11" s="7">
        <v>889.20730000000003</v>
      </c>
      <c r="AK11" s="7">
        <v>560.36429999999996</v>
      </c>
      <c r="AL11" s="7">
        <f>Table2[[#This Row],[Company Direct Land Through FY 11]]+Table2[[#This Row],[Company Direct Land FY 12 and After ]]</f>
        <v>1449.5716</v>
      </c>
      <c r="AM11" s="7">
        <v>158.79400000000001</v>
      </c>
      <c r="AN11" s="7">
        <v>1176.4485999999999</v>
      </c>
      <c r="AO11" s="7">
        <v>486.4452</v>
      </c>
      <c r="AP11" s="7">
        <f>Table2[[#This Row],[Company Direct Building Through FY 11]]+Table2[[#This Row],[Company Direct Building FY 12 and After  ]]</f>
        <v>1662.8937999999998</v>
      </c>
      <c r="AQ11" s="7">
        <v>0</v>
      </c>
      <c r="AR11" s="7">
        <v>80.268699999999995</v>
      </c>
      <c r="AS11" s="7">
        <v>0</v>
      </c>
      <c r="AT11" s="7">
        <f>Table2[[#This Row],[Mortgage Recording Tax Through FY 11]]+Table2[[#This Row],[Mortgage Recording Tax FY 12 and After ]]</f>
        <v>80.268699999999995</v>
      </c>
      <c r="AU11" s="7">
        <v>205.79400000000001</v>
      </c>
      <c r="AV11" s="7">
        <v>1314.5659000000001</v>
      </c>
      <c r="AW11" s="7">
        <v>630.42420000000004</v>
      </c>
      <c r="AX11" s="7">
        <f>Table2[[#This Row],[Pilot Savings  Through FY 11]]+Table2[[#This Row],[Pilot Savings FY 12 and After ]]</f>
        <v>1944.9901</v>
      </c>
      <c r="AY11" s="7">
        <v>0</v>
      </c>
      <c r="AZ11" s="7">
        <v>80.268699999999995</v>
      </c>
      <c r="BA11" s="7">
        <v>0</v>
      </c>
      <c r="BB11" s="7">
        <f>Table2[[#This Row],[Mortgage Recording Tax Exemption Through FY 11]]+Table2[[#This Row],[Mortgage Recording Tax Exemption FY 12 and After ]]</f>
        <v>80.268699999999995</v>
      </c>
      <c r="BC11" s="7">
        <v>49.639000000000003</v>
      </c>
      <c r="BD11" s="7">
        <v>421.14780000000002</v>
      </c>
      <c r="BE11" s="7">
        <v>152.06299999999999</v>
      </c>
      <c r="BF11" s="7">
        <f>Table2[[#This Row],[Indirect and Induced Land Through FY 11]]+Table2[[#This Row],[Indirect and Induced Land FY 12 and After ]]</f>
        <v>573.21080000000006</v>
      </c>
      <c r="BG11" s="7">
        <v>92.186599999999999</v>
      </c>
      <c r="BH11" s="7">
        <v>782.13120000000004</v>
      </c>
      <c r="BI11" s="7">
        <v>282.40179999999998</v>
      </c>
      <c r="BJ11" s="7">
        <f>Table2[[#This Row],[Indirect and Induced Building Through FY 11]]+Table2[[#This Row],[Indirect and Induced Building FY 12 and After]]</f>
        <v>1064.5329999999999</v>
      </c>
      <c r="BK11" s="7">
        <v>277.74959999999999</v>
      </c>
      <c r="BL11" s="7">
        <v>1954.3689999999999</v>
      </c>
      <c r="BM11" s="7">
        <v>850.8501</v>
      </c>
      <c r="BN11" s="7">
        <f>Table2[[#This Row],[TOTAL Real Property Related Taxes Through FY 11]]+Table2[[#This Row],[TOTAL Real Property Related Taxes FY 12 and After]]</f>
        <v>2805.2190999999998</v>
      </c>
      <c r="BO11" s="7">
        <v>291.50959999999998</v>
      </c>
      <c r="BP11" s="7">
        <v>2259.4369000000002</v>
      </c>
      <c r="BQ11" s="7">
        <v>893.00300000000004</v>
      </c>
      <c r="BR11" s="7">
        <f>Table2[[#This Row],[Company Direct Through FY 11]]+Table2[[#This Row],[Company Direct FY 12 and After ]]</f>
        <v>3152.4399000000003</v>
      </c>
      <c r="BS11" s="7">
        <v>0</v>
      </c>
      <c r="BT11" s="7">
        <v>0</v>
      </c>
      <c r="BU11" s="7">
        <v>0</v>
      </c>
      <c r="BV11" s="7">
        <f>Table2[[#This Row],[Sales Tax Exemption Through FY 11]]+Table2[[#This Row],[Sales Tax Exemption FY 12 and After ]]</f>
        <v>0</v>
      </c>
      <c r="BW11" s="7">
        <v>0</v>
      </c>
      <c r="BX11" s="7">
        <v>0</v>
      </c>
      <c r="BY11" s="7">
        <v>0</v>
      </c>
      <c r="BZ11" s="7">
        <f>Table2[[#This Row],[Energy Tax Savings Through FY 11]]+Table2[[#This Row],[Energy Tax Savings FY 12 and After ]]</f>
        <v>0</v>
      </c>
      <c r="CA11" s="7">
        <v>0</v>
      </c>
      <c r="CB11" s="7">
        <v>35.442</v>
      </c>
      <c r="CC11" s="7">
        <v>0</v>
      </c>
      <c r="CD11" s="7">
        <f>Table2[[#This Row],[Tax Exempt Bond Savings Through FY 11]]+Table2[[#This Row],[Tax Exempt Bond Savings FY12 and After ]]</f>
        <v>35.442</v>
      </c>
      <c r="CE11" s="7">
        <v>175.92519999999999</v>
      </c>
      <c r="CF11" s="7">
        <v>1555.6746000000001</v>
      </c>
      <c r="CG11" s="7">
        <v>538.92470000000003</v>
      </c>
      <c r="CH11" s="7">
        <f>Table2[[#This Row],[Indirect and Induced Through FY 11]]+Table2[[#This Row],[Indirect and Induced FY 12 and After  ]]</f>
        <v>2094.5992999999999</v>
      </c>
      <c r="CI11" s="7">
        <v>467.4348</v>
      </c>
      <c r="CJ11" s="7">
        <v>3779.6695</v>
      </c>
      <c r="CK11" s="7">
        <v>1431.9277</v>
      </c>
      <c r="CL11" s="7">
        <f>Table2[[#This Row],[TOTAL Income Consumption Use Taxes Through FY 11]]+Table2[[#This Row],[TOTAL Income Consumption Use Taxes FY 12 and After  ]]</f>
        <v>5211.5972000000002</v>
      </c>
      <c r="CM11" s="7">
        <v>205.79400000000001</v>
      </c>
      <c r="CN11" s="7">
        <v>1430.2765999999999</v>
      </c>
      <c r="CO11" s="7">
        <v>630.42420000000004</v>
      </c>
      <c r="CP11" s="7">
        <f>Table2[[#This Row],[Assistance Provided Through FY 11]]+Table2[[#This Row],[Assistance Provided FY 12 and After ]]</f>
        <v>2060.7008000000001</v>
      </c>
      <c r="CQ11" s="7">
        <v>0</v>
      </c>
      <c r="CR11" s="7">
        <v>0</v>
      </c>
      <c r="CS11" s="7">
        <v>0</v>
      </c>
      <c r="CT11" s="7">
        <f>Table2[[#This Row],[Recapture Cancellation Reduction Amount Through FY 11]]+Table2[[#This Row],[Recapture Cancellation Reduction Amount FY 12 and After ]]</f>
        <v>0</v>
      </c>
      <c r="CU11" s="7">
        <v>0</v>
      </c>
      <c r="CV11" s="7">
        <v>0</v>
      </c>
      <c r="CW11" s="7">
        <v>0</v>
      </c>
      <c r="CX11" s="7">
        <f>Table2[[#This Row],[Penalty Paid Through FY 11]]+Table2[[#This Row],[Penalty Paid FY 12 and After]]</f>
        <v>0</v>
      </c>
      <c r="CY11" s="7">
        <v>205.79400000000001</v>
      </c>
      <c r="CZ11" s="7">
        <v>1430.2765999999999</v>
      </c>
      <c r="DA11" s="7">
        <v>630.42420000000004</v>
      </c>
      <c r="DB11" s="7">
        <f>Table2[[#This Row],[TOTAL Assistance Net of recapture penalties Through FY 11]]+Table2[[#This Row],[TOTAL Assistance Net of recapture penalties FY 12 and After ]]</f>
        <v>2060.7008000000001</v>
      </c>
      <c r="DC11" s="7">
        <v>633.22760000000005</v>
      </c>
      <c r="DD11" s="7">
        <v>4405.3615</v>
      </c>
      <c r="DE11" s="7">
        <v>1939.8125</v>
      </c>
      <c r="DF11" s="7">
        <f>Table2[[#This Row],[Company Direct Tax Revenue Before Assistance FY 12 and After]]+Table2[[#This Row],[Company Direct Tax Revenue Before Assistance Through FY 11]]</f>
        <v>6345.174</v>
      </c>
      <c r="DG11" s="7">
        <v>317.75080000000003</v>
      </c>
      <c r="DH11" s="7">
        <v>2758.9535999999998</v>
      </c>
      <c r="DI11" s="7">
        <v>973.3895</v>
      </c>
      <c r="DJ11" s="7">
        <f>Table2[[#This Row],[Indirect and Induced Tax Revenues FY 12 and After]]+Table2[[#This Row],[Indirect and Induced Tax Revenues Through FY 11]]</f>
        <v>3732.3431</v>
      </c>
      <c r="DK11" s="7">
        <v>950.97839999999997</v>
      </c>
      <c r="DL11" s="7">
        <v>7164.3150999999998</v>
      </c>
      <c r="DM11" s="7">
        <v>2913.2020000000002</v>
      </c>
      <c r="DN11" s="7">
        <f>Table2[[#This Row],[TOTAL Tax Revenues Before Assistance Through FY 11]]+Table2[[#This Row],[TOTAL Tax Revenues Before Assistance FY 12 and After]]</f>
        <v>10077.517100000001</v>
      </c>
      <c r="DO11" s="7">
        <v>745.18439999999998</v>
      </c>
      <c r="DP11" s="7">
        <v>5734.0384999999997</v>
      </c>
      <c r="DQ11" s="7">
        <v>2282.7777999999998</v>
      </c>
      <c r="DR11" s="7">
        <f>Table2[[#This Row],[TOTAL Tax Revenues Net of Assistance Recapture and Penalty FY 12 and After]]+Table2[[#This Row],[TOTAL Tax Revenues Net of Assistance Recapture and Penalty Through FY 11]]</f>
        <v>8016.8162999999995</v>
      </c>
      <c r="DS11" s="7">
        <v>0</v>
      </c>
      <c r="DT11" s="7">
        <v>0</v>
      </c>
      <c r="DU11" s="7">
        <v>0</v>
      </c>
      <c r="DV11" s="7">
        <v>0</v>
      </c>
    </row>
    <row r="12" spans="1:126" x14ac:dyDescent="0.25">
      <c r="A12" s="5">
        <v>91027</v>
      </c>
      <c r="B12" s="5" t="s">
        <v>1156</v>
      </c>
      <c r="C12" s="5" t="s">
        <v>1157</v>
      </c>
      <c r="D12" s="5" t="s">
        <v>32</v>
      </c>
      <c r="E12" s="5">
        <v>31</v>
      </c>
      <c r="F12" s="5">
        <v>14260</v>
      </c>
      <c r="G12" s="5">
        <v>1</v>
      </c>
      <c r="H12" s="23"/>
      <c r="I12" s="23"/>
      <c r="J12" s="5">
        <v>481112</v>
      </c>
      <c r="K12" s="6" t="s">
        <v>106</v>
      </c>
      <c r="L12" s="6">
        <v>35473</v>
      </c>
      <c r="M12" s="9">
        <v>45597</v>
      </c>
      <c r="N12" s="7">
        <v>86500</v>
      </c>
      <c r="O12" s="5" t="s">
        <v>107</v>
      </c>
      <c r="P12" s="23">
        <v>9</v>
      </c>
      <c r="Q12" s="23">
        <v>1</v>
      </c>
      <c r="R12" s="23">
        <v>349</v>
      </c>
      <c r="S12" s="23">
        <v>1</v>
      </c>
      <c r="T12" s="23">
        <v>0</v>
      </c>
      <c r="U12" s="23">
        <v>360</v>
      </c>
      <c r="V12" s="23">
        <v>355</v>
      </c>
      <c r="W12" s="23">
        <v>0</v>
      </c>
      <c r="X12" s="23">
        <v>0</v>
      </c>
      <c r="Y12" s="23">
        <v>0</v>
      </c>
      <c r="Z12" s="23">
        <v>25</v>
      </c>
      <c r="AA12" s="24">
        <v>0</v>
      </c>
      <c r="AB12" s="24">
        <v>0</v>
      </c>
      <c r="AC12" s="24">
        <v>0</v>
      </c>
      <c r="AD12" s="24">
        <v>0</v>
      </c>
      <c r="AE12" s="24">
        <v>0</v>
      </c>
      <c r="AF12" s="24">
        <v>0</v>
      </c>
      <c r="AG12" s="5" t="s">
        <v>39</v>
      </c>
      <c r="AH12" s="7" t="s">
        <v>39</v>
      </c>
      <c r="AI12" s="7">
        <v>253.7784</v>
      </c>
      <c r="AJ12" s="7">
        <v>883.31510000000003</v>
      </c>
      <c r="AK12" s="7">
        <v>936.18799999999999</v>
      </c>
      <c r="AL12" s="7">
        <f>Table2[[#This Row],[Company Direct Land Through FY 11]]+Table2[[#This Row],[Company Direct Land FY 12 and After ]]</f>
        <v>1819.5030999999999</v>
      </c>
      <c r="AM12" s="7">
        <v>471.30270000000002</v>
      </c>
      <c r="AN12" s="7">
        <v>1640.4423999999999</v>
      </c>
      <c r="AO12" s="7">
        <v>1738.6347000000001</v>
      </c>
      <c r="AP12" s="7">
        <f>Table2[[#This Row],[Company Direct Building Through FY 11]]+Table2[[#This Row],[Company Direct Building FY 12 and After  ]]</f>
        <v>3379.0771</v>
      </c>
      <c r="AQ12" s="7">
        <v>0</v>
      </c>
      <c r="AR12" s="7">
        <v>1141.8875</v>
      </c>
      <c r="AS12" s="7">
        <v>0</v>
      </c>
      <c r="AT12" s="7">
        <f>Table2[[#This Row],[Mortgage Recording Tax Through FY 11]]+Table2[[#This Row],[Mortgage Recording Tax FY 12 and After ]]</f>
        <v>1141.8875</v>
      </c>
      <c r="AU12" s="7">
        <v>0</v>
      </c>
      <c r="AV12" s="7">
        <v>0</v>
      </c>
      <c r="AW12" s="7">
        <v>0</v>
      </c>
      <c r="AX12" s="7">
        <f>Table2[[#This Row],[Pilot Savings  Through FY 11]]+Table2[[#This Row],[Pilot Savings FY 12 and After ]]</f>
        <v>0</v>
      </c>
      <c r="AY12" s="7">
        <v>0</v>
      </c>
      <c r="AZ12" s="7">
        <v>0</v>
      </c>
      <c r="BA12" s="7">
        <v>0</v>
      </c>
      <c r="BB12" s="7">
        <f>Table2[[#This Row],[Mortgage Recording Tax Exemption Through FY 11]]+Table2[[#This Row],[Mortgage Recording Tax Exemption FY 12 and After ]]</f>
        <v>0</v>
      </c>
      <c r="BC12" s="7">
        <v>505.49689999999998</v>
      </c>
      <c r="BD12" s="7">
        <v>2135.2878999999998</v>
      </c>
      <c r="BE12" s="7">
        <v>1864.7771</v>
      </c>
      <c r="BF12" s="7">
        <f>Table2[[#This Row],[Indirect and Induced Land Through FY 11]]+Table2[[#This Row],[Indirect and Induced Land FY 12 and After ]]</f>
        <v>4000.0649999999996</v>
      </c>
      <c r="BG12" s="7">
        <v>938.7799</v>
      </c>
      <c r="BH12" s="7">
        <v>3965.5345000000002</v>
      </c>
      <c r="BI12" s="7">
        <v>3463.1574999999998</v>
      </c>
      <c r="BJ12" s="7">
        <f>Table2[[#This Row],[Indirect and Induced Building Through FY 11]]+Table2[[#This Row],[Indirect and Induced Building FY 12 and After]]</f>
        <v>7428.692</v>
      </c>
      <c r="BK12" s="7">
        <v>2169.3579</v>
      </c>
      <c r="BL12" s="7">
        <v>9766.4673999999995</v>
      </c>
      <c r="BM12" s="7">
        <v>8002.7573000000002</v>
      </c>
      <c r="BN12" s="7">
        <f>Table2[[#This Row],[TOTAL Real Property Related Taxes Through FY 11]]+Table2[[#This Row],[TOTAL Real Property Related Taxes FY 12 and After]]</f>
        <v>17769.224699999999</v>
      </c>
      <c r="BO12" s="7">
        <v>3127.5816</v>
      </c>
      <c r="BP12" s="7">
        <v>11881.771000000001</v>
      </c>
      <c r="BQ12" s="7">
        <v>11537.6425</v>
      </c>
      <c r="BR12" s="7">
        <f>Table2[[#This Row],[Company Direct Through FY 11]]+Table2[[#This Row],[Company Direct FY 12 and After ]]</f>
        <v>23419.413500000002</v>
      </c>
      <c r="BS12" s="7">
        <v>0</v>
      </c>
      <c r="BT12" s="7">
        <v>853.96439999999996</v>
      </c>
      <c r="BU12" s="7">
        <v>0</v>
      </c>
      <c r="BV12" s="7">
        <f>Table2[[#This Row],[Sales Tax Exemption Through FY 11]]+Table2[[#This Row],[Sales Tax Exemption FY 12 and After ]]</f>
        <v>853.96439999999996</v>
      </c>
      <c r="BW12" s="7">
        <v>0</v>
      </c>
      <c r="BX12" s="7">
        <v>0</v>
      </c>
      <c r="BY12" s="7">
        <v>0</v>
      </c>
      <c r="BZ12" s="7">
        <f>Table2[[#This Row],[Energy Tax Savings Through FY 11]]+Table2[[#This Row],[Energy Tax Savings FY 12 and After ]]</f>
        <v>0</v>
      </c>
      <c r="CA12" s="7">
        <v>2.2993999999999999</v>
      </c>
      <c r="CB12" s="7">
        <v>409.94709999999998</v>
      </c>
      <c r="CC12" s="7">
        <v>5.1045999999999996</v>
      </c>
      <c r="CD12" s="7">
        <f>Table2[[#This Row],[Tax Exempt Bond Savings Through FY 11]]+Table2[[#This Row],[Tax Exempt Bond Savings FY12 and After ]]</f>
        <v>415.05169999999998</v>
      </c>
      <c r="CE12" s="7">
        <v>1791.5291</v>
      </c>
      <c r="CF12" s="7">
        <v>7647.9610000000002</v>
      </c>
      <c r="CG12" s="7">
        <v>6608.9474</v>
      </c>
      <c r="CH12" s="7">
        <f>Table2[[#This Row],[Indirect and Induced Through FY 11]]+Table2[[#This Row],[Indirect and Induced FY 12 and After  ]]</f>
        <v>14256.9084</v>
      </c>
      <c r="CI12" s="7">
        <v>4916.8113000000003</v>
      </c>
      <c r="CJ12" s="7">
        <v>18265.820500000002</v>
      </c>
      <c r="CK12" s="7">
        <v>18141.4853</v>
      </c>
      <c r="CL12" s="7">
        <f>Table2[[#This Row],[TOTAL Income Consumption Use Taxes Through FY 11]]+Table2[[#This Row],[TOTAL Income Consumption Use Taxes FY 12 and After  ]]</f>
        <v>36407.305800000002</v>
      </c>
      <c r="CM12" s="7">
        <v>2.2993999999999999</v>
      </c>
      <c r="CN12" s="7">
        <v>1263.9114999999999</v>
      </c>
      <c r="CO12" s="7">
        <v>5.1045999999999996</v>
      </c>
      <c r="CP12" s="7">
        <f>Table2[[#This Row],[Assistance Provided Through FY 11]]+Table2[[#This Row],[Assistance Provided FY 12 and After ]]</f>
        <v>1269.0160999999998</v>
      </c>
      <c r="CQ12" s="7">
        <v>0</v>
      </c>
      <c r="CR12" s="7">
        <v>0</v>
      </c>
      <c r="CS12" s="7">
        <v>0</v>
      </c>
      <c r="CT12" s="7">
        <f>Table2[[#This Row],[Recapture Cancellation Reduction Amount Through FY 11]]+Table2[[#This Row],[Recapture Cancellation Reduction Amount FY 12 and After ]]</f>
        <v>0</v>
      </c>
      <c r="CU12" s="7">
        <v>0</v>
      </c>
      <c r="CV12" s="7">
        <v>0</v>
      </c>
      <c r="CW12" s="7">
        <v>0</v>
      </c>
      <c r="CX12" s="7">
        <f>Table2[[#This Row],[Penalty Paid Through FY 11]]+Table2[[#This Row],[Penalty Paid FY 12 and After]]</f>
        <v>0</v>
      </c>
      <c r="CY12" s="7">
        <v>2.2993999999999999</v>
      </c>
      <c r="CZ12" s="7">
        <v>1263.9114999999999</v>
      </c>
      <c r="DA12" s="7">
        <v>5.1045999999999996</v>
      </c>
      <c r="DB12" s="7">
        <f>Table2[[#This Row],[TOTAL Assistance Net of recapture penalties Through FY 11]]+Table2[[#This Row],[TOTAL Assistance Net of recapture penalties FY 12 and After ]]</f>
        <v>1269.0160999999998</v>
      </c>
      <c r="DC12" s="7">
        <v>3852.6626999999999</v>
      </c>
      <c r="DD12" s="7">
        <v>15547.415999999999</v>
      </c>
      <c r="DE12" s="7">
        <v>14212.465200000001</v>
      </c>
      <c r="DF12" s="7">
        <f>Table2[[#This Row],[Company Direct Tax Revenue Before Assistance FY 12 and After]]+Table2[[#This Row],[Company Direct Tax Revenue Before Assistance Through FY 11]]</f>
        <v>29759.8812</v>
      </c>
      <c r="DG12" s="7">
        <v>3235.8058999999998</v>
      </c>
      <c r="DH12" s="7">
        <v>13748.7834</v>
      </c>
      <c r="DI12" s="7">
        <v>11936.882</v>
      </c>
      <c r="DJ12" s="7">
        <f>Table2[[#This Row],[Indirect and Induced Tax Revenues FY 12 and After]]+Table2[[#This Row],[Indirect and Induced Tax Revenues Through FY 11]]</f>
        <v>25685.665399999998</v>
      </c>
      <c r="DK12" s="7">
        <v>7088.4686000000002</v>
      </c>
      <c r="DL12" s="7">
        <v>29296.199400000001</v>
      </c>
      <c r="DM12" s="7">
        <v>26149.3472</v>
      </c>
      <c r="DN12" s="7">
        <f>Table2[[#This Row],[TOTAL Tax Revenues Before Assistance Through FY 11]]+Table2[[#This Row],[TOTAL Tax Revenues Before Assistance FY 12 and After]]</f>
        <v>55445.546600000001</v>
      </c>
      <c r="DO12" s="7">
        <v>7086.1692000000003</v>
      </c>
      <c r="DP12" s="7">
        <v>28032.287899999999</v>
      </c>
      <c r="DQ12" s="7">
        <v>26144.242600000001</v>
      </c>
      <c r="DR12" s="7">
        <f>Table2[[#This Row],[TOTAL Tax Revenues Net of Assistance Recapture and Penalty FY 12 and After]]+Table2[[#This Row],[TOTAL Tax Revenues Net of Assistance Recapture and Penalty Through FY 11]]</f>
        <v>54176.530500000001</v>
      </c>
      <c r="DS12" s="7">
        <v>0</v>
      </c>
      <c r="DT12" s="7">
        <v>0</v>
      </c>
      <c r="DU12" s="7">
        <v>0</v>
      </c>
      <c r="DV12" s="7">
        <v>0</v>
      </c>
    </row>
    <row r="13" spans="1:126" x14ac:dyDescent="0.25">
      <c r="A13" s="5">
        <v>91035</v>
      </c>
      <c r="B13" s="5" t="s">
        <v>1197</v>
      </c>
      <c r="C13" s="5" t="s">
        <v>1198</v>
      </c>
      <c r="D13" s="5" t="s">
        <v>27</v>
      </c>
      <c r="E13" s="5">
        <v>6</v>
      </c>
      <c r="F13" s="5">
        <v>6589</v>
      </c>
      <c r="G13" s="5">
        <v>28</v>
      </c>
      <c r="H13" s="23"/>
      <c r="I13" s="23"/>
      <c r="J13" s="5">
        <v>611110</v>
      </c>
      <c r="K13" s="6" t="s">
        <v>47</v>
      </c>
      <c r="L13" s="6">
        <v>35611</v>
      </c>
      <c r="M13" s="9">
        <v>46553</v>
      </c>
      <c r="N13" s="7">
        <v>11190</v>
      </c>
      <c r="O13" s="5" t="s">
        <v>48</v>
      </c>
      <c r="P13" s="23">
        <v>42</v>
      </c>
      <c r="Q13" s="23">
        <v>36</v>
      </c>
      <c r="R13" s="23">
        <v>199</v>
      </c>
      <c r="S13" s="23">
        <v>9</v>
      </c>
      <c r="T13" s="23">
        <v>38</v>
      </c>
      <c r="U13" s="23">
        <v>324</v>
      </c>
      <c r="V13" s="23">
        <v>285</v>
      </c>
      <c r="W13" s="23">
        <v>12</v>
      </c>
      <c r="X13" s="23">
        <v>0</v>
      </c>
      <c r="Y13" s="23">
        <v>0</v>
      </c>
      <c r="Z13" s="23">
        <v>0</v>
      </c>
      <c r="AA13" s="24">
        <v>83.566433566433602</v>
      </c>
      <c r="AB13" s="24">
        <v>6.9930069930069898</v>
      </c>
      <c r="AC13" s="24">
        <v>1.7482517482517499</v>
      </c>
      <c r="AD13" s="24">
        <v>1.7482517482517499</v>
      </c>
      <c r="AE13" s="24">
        <v>5.9440559440559397</v>
      </c>
      <c r="AF13" s="24">
        <v>85.314685314685306</v>
      </c>
      <c r="AG13" s="5" t="s">
        <v>39</v>
      </c>
      <c r="AH13" s="7" t="s">
        <v>33</v>
      </c>
      <c r="AI13" s="7">
        <v>0</v>
      </c>
      <c r="AJ13" s="7">
        <v>0</v>
      </c>
      <c r="AK13" s="7">
        <v>0</v>
      </c>
      <c r="AL13" s="7">
        <f>Table2[[#This Row],[Company Direct Land Through FY 11]]+Table2[[#This Row],[Company Direct Land FY 12 and After ]]</f>
        <v>0</v>
      </c>
      <c r="AM13" s="7">
        <v>0</v>
      </c>
      <c r="AN13" s="7">
        <v>0</v>
      </c>
      <c r="AO13" s="7">
        <v>0</v>
      </c>
      <c r="AP13" s="7">
        <f>Table2[[#This Row],[Company Direct Building Through FY 11]]+Table2[[#This Row],[Company Direct Building FY 12 and After  ]]</f>
        <v>0</v>
      </c>
      <c r="AQ13" s="7">
        <v>0</v>
      </c>
      <c r="AR13" s="7">
        <v>214.82499999999999</v>
      </c>
      <c r="AS13" s="7">
        <v>0</v>
      </c>
      <c r="AT13" s="7">
        <f>Table2[[#This Row],[Mortgage Recording Tax Through FY 11]]+Table2[[#This Row],[Mortgage Recording Tax FY 12 and After ]]</f>
        <v>214.82499999999999</v>
      </c>
      <c r="AU13" s="7">
        <v>0</v>
      </c>
      <c r="AV13" s="7">
        <v>0</v>
      </c>
      <c r="AW13" s="7">
        <v>0</v>
      </c>
      <c r="AX13" s="7">
        <f>Table2[[#This Row],[Pilot Savings  Through FY 11]]+Table2[[#This Row],[Pilot Savings FY 12 and After ]]</f>
        <v>0</v>
      </c>
      <c r="AY13" s="7">
        <v>0</v>
      </c>
      <c r="AZ13" s="7">
        <v>0</v>
      </c>
      <c r="BA13" s="7">
        <v>0</v>
      </c>
      <c r="BB13" s="7">
        <f>Table2[[#This Row],[Mortgage Recording Tax Exemption Through FY 11]]+Table2[[#This Row],[Mortgage Recording Tax Exemption FY 12 and After ]]</f>
        <v>0</v>
      </c>
      <c r="BC13" s="7">
        <v>211.88749999999999</v>
      </c>
      <c r="BD13" s="7">
        <v>1036.8014000000001</v>
      </c>
      <c r="BE13" s="7">
        <v>820.62789999999995</v>
      </c>
      <c r="BF13" s="7">
        <f>Table2[[#This Row],[Indirect and Induced Land Through FY 11]]+Table2[[#This Row],[Indirect and Induced Land FY 12 and After ]]</f>
        <v>1857.4293</v>
      </c>
      <c r="BG13" s="7">
        <v>393.50529999999998</v>
      </c>
      <c r="BH13" s="7">
        <v>1925.4875999999999</v>
      </c>
      <c r="BI13" s="7">
        <v>1524.0228999999999</v>
      </c>
      <c r="BJ13" s="7">
        <f>Table2[[#This Row],[Indirect and Induced Building Through FY 11]]+Table2[[#This Row],[Indirect and Induced Building FY 12 and After]]</f>
        <v>3449.5104999999999</v>
      </c>
      <c r="BK13" s="7">
        <v>605.39279999999997</v>
      </c>
      <c r="BL13" s="7">
        <v>3177.114</v>
      </c>
      <c r="BM13" s="7">
        <v>2344.6507999999999</v>
      </c>
      <c r="BN13" s="7">
        <f>Table2[[#This Row],[TOTAL Real Property Related Taxes Through FY 11]]+Table2[[#This Row],[TOTAL Real Property Related Taxes FY 12 and After]]</f>
        <v>5521.7647999999999</v>
      </c>
      <c r="BO13" s="7">
        <v>627.85360000000003</v>
      </c>
      <c r="BP13" s="7">
        <v>3079.6415999999999</v>
      </c>
      <c r="BQ13" s="7">
        <v>2369.0655000000002</v>
      </c>
      <c r="BR13" s="7">
        <f>Table2[[#This Row],[Company Direct Through FY 11]]+Table2[[#This Row],[Company Direct FY 12 and After ]]</f>
        <v>5448.7070999999996</v>
      </c>
      <c r="BS13" s="7">
        <v>0</v>
      </c>
      <c r="BT13" s="7">
        <v>0</v>
      </c>
      <c r="BU13" s="7">
        <v>0</v>
      </c>
      <c r="BV13" s="7">
        <f>Table2[[#This Row],[Sales Tax Exemption Through FY 11]]+Table2[[#This Row],[Sales Tax Exemption FY 12 and After ]]</f>
        <v>0</v>
      </c>
      <c r="BW13" s="7">
        <v>0</v>
      </c>
      <c r="BX13" s="7">
        <v>0</v>
      </c>
      <c r="BY13" s="7">
        <v>0</v>
      </c>
      <c r="BZ13" s="7">
        <f>Table2[[#This Row],[Energy Tax Savings Through FY 11]]+Table2[[#This Row],[Energy Tax Savings FY 12 and After ]]</f>
        <v>0</v>
      </c>
      <c r="CA13" s="7">
        <v>7.2636000000000003</v>
      </c>
      <c r="CB13" s="7">
        <v>69.619200000000006</v>
      </c>
      <c r="CC13" s="7">
        <v>16.125</v>
      </c>
      <c r="CD13" s="7">
        <f>Table2[[#This Row],[Tax Exempt Bond Savings Through FY 11]]+Table2[[#This Row],[Tax Exempt Bond Savings FY12 and After ]]</f>
        <v>85.744200000000006</v>
      </c>
      <c r="CE13" s="7">
        <v>694.34519999999998</v>
      </c>
      <c r="CF13" s="7">
        <v>3568.4290000000001</v>
      </c>
      <c r="CG13" s="7">
        <v>2823.2321999999999</v>
      </c>
      <c r="CH13" s="7">
        <f>Table2[[#This Row],[Indirect and Induced Through FY 11]]+Table2[[#This Row],[Indirect and Induced FY 12 and After  ]]</f>
        <v>6391.6612000000005</v>
      </c>
      <c r="CI13" s="7">
        <v>1314.9351999999999</v>
      </c>
      <c r="CJ13" s="7">
        <v>6578.4513999999999</v>
      </c>
      <c r="CK13" s="7">
        <v>5176.1727000000001</v>
      </c>
      <c r="CL13" s="7">
        <f>Table2[[#This Row],[TOTAL Income Consumption Use Taxes Through FY 11]]+Table2[[#This Row],[TOTAL Income Consumption Use Taxes FY 12 and After  ]]</f>
        <v>11754.624100000001</v>
      </c>
      <c r="CM13" s="7">
        <v>7.2636000000000003</v>
      </c>
      <c r="CN13" s="7">
        <v>69.619200000000006</v>
      </c>
      <c r="CO13" s="7">
        <v>16.125</v>
      </c>
      <c r="CP13" s="7">
        <f>Table2[[#This Row],[Assistance Provided Through FY 11]]+Table2[[#This Row],[Assistance Provided FY 12 and After ]]</f>
        <v>85.744200000000006</v>
      </c>
      <c r="CQ13" s="7">
        <v>0</v>
      </c>
      <c r="CR13" s="7">
        <v>0</v>
      </c>
      <c r="CS13" s="7">
        <v>0</v>
      </c>
      <c r="CT13" s="7">
        <f>Table2[[#This Row],[Recapture Cancellation Reduction Amount Through FY 11]]+Table2[[#This Row],[Recapture Cancellation Reduction Amount FY 12 and After ]]</f>
        <v>0</v>
      </c>
      <c r="CU13" s="7">
        <v>0</v>
      </c>
      <c r="CV13" s="7">
        <v>0</v>
      </c>
      <c r="CW13" s="7">
        <v>0</v>
      </c>
      <c r="CX13" s="7">
        <f>Table2[[#This Row],[Penalty Paid Through FY 11]]+Table2[[#This Row],[Penalty Paid FY 12 and After]]</f>
        <v>0</v>
      </c>
      <c r="CY13" s="7">
        <v>7.2636000000000003</v>
      </c>
      <c r="CZ13" s="7">
        <v>69.619200000000006</v>
      </c>
      <c r="DA13" s="7">
        <v>16.125</v>
      </c>
      <c r="DB13" s="7">
        <f>Table2[[#This Row],[TOTAL Assistance Net of recapture penalties Through FY 11]]+Table2[[#This Row],[TOTAL Assistance Net of recapture penalties FY 12 and After ]]</f>
        <v>85.744200000000006</v>
      </c>
      <c r="DC13" s="7">
        <v>627.85360000000003</v>
      </c>
      <c r="DD13" s="7">
        <v>3294.4666000000002</v>
      </c>
      <c r="DE13" s="7">
        <v>2369.0655000000002</v>
      </c>
      <c r="DF13" s="7">
        <f>Table2[[#This Row],[Company Direct Tax Revenue Before Assistance FY 12 and After]]+Table2[[#This Row],[Company Direct Tax Revenue Before Assistance Through FY 11]]</f>
        <v>5663.5321000000004</v>
      </c>
      <c r="DG13" s="7">
        <v>1299.7380000000001</v>
      </c>
      <c r="DH13" s="7">
        <v>6530.7179999999998</v>
      </c>
      <c r="DI13" s="7">
        <v>5167.8829999999998</v>
      </c>
      <c r="DJ13" s="7">
        <f>Table2[[#This Row],[Indirect and Induced Tax Revenues FY 12 and After]]+Table2[[#This Row],[Indirect and Induced Tax Revenues Through FY 11]]</f>
        <v>11698.600999999999</v>
      </c>
      <c r="DK13" s="7">
        <v>1927.5916</v>
      </c>
      <c r="DL13" s="7">
        <v>9825.1846000000005</v>
      </c>
      <c r="DM13" s="7">
        <v>7536.9485000000004</v>
      </c>
      <c r="DN13" s="7">
        <f>Table2[[#This Row],[TOTAL Tax Revenues Before Assistance Through FY 11]]+Table2[[#This Row],[TOTAL Tax Revenues Before Assistance FY 12 and After]]</f>
        <v>17362.133099999999</v>
      </c>
      <c r="DO13" s="7">
        <v>1920.328</v>
      </c>
      <c r="DP13" s="7">
        <v>9755.5653999999995</v>
      </c>
      <c r="DQ13" s="7">
        <v>7520.8235000000004</v>
      </c>
      <c r="DR13" s="7">
        <f>Table2[[#This Row],[TOTAL Tax Revenues Net of Assistance Recapture and Penalty FY 12 and After]]+Table2[[#This Row],[TOTAL Tax Revenues Net of Assistance Recapture and Penalty Through FY 11]]</f>
        <v>17276.388899999998</v>
      </c>
      <c r="DS13" s="7">
        <v>0</v>
      </c>
      <c r="DT13" s="7">
        <v>0</v>
      </c>
      <c r="DU13" s="7">
        <v>0</v>
      </c>
      <c r="DV13" s="7">
        <v>0</v>
      </c>
    </row>
    <row r="14" spans="1:126" x14ac:dyDescent="0.25">
      <c r="A14" s="5">
        <v>91038</v>
      </c>
      <c r="B14" s="5" t="s">
        <v>1212</v>
      </c>
      <c r="C14" s="5" t="s">
        <v>1213</v>
      </c>
      <c r="D14" s="5" t="s">
        <v>59</v>
      </c>
      <c r="E14" s="5">
        <v>51</v>
      </c>
      <c r="F14" s="5">
        <v>5236</v>
      </c>
      <c r="G14" s="5">
        <v>30</v>
      </c>
      <c r="H14" s="23"/>
      <c r="I14" s="23"/>
      <c r="J14" s="5">
        <v>624190</v>
      </c>
      <c r="K14" s="6" t="s">
        <v>47</v>
      </c>
      <c r="L14" s="6">
        <v>35459</v>
      </c>
      <c r="M14" s="9">
        <v>42584</v>
      </c>
      <c r="N14" s="7">
        <v>30385</v>
      </c>
      <c r="O14" s="5" t="s">
        <v>48</v>
      </c>
      <c r="P14" s="23">
        <v>232</v>
      </c>
      <c r="Q14" s="23">
        <v>3</v>
      </c>
      <c r="R14" s="23">
        <v>19</v>
      </c>
      <c r="S14" s="23">
        <v>0</v>
      </c>
      <c r="T14" s="23">
        <v>0</v>
      </c>
      <c r="U14" s="23">
        <v>254</v>
      </c>
      <c r="V14" s="23">
        <v>136</v>
      </c>
      <c r="W14" s="23">
        <v>0</v>
      </c>
      <c r="X14" s="23">
        <v>0</v>
      </c>
      <c r="Y14" s="23">
        <v>334</v>
      </c>
      <c r="Z14" s="23">
        <v>0</v>
      </c>
      <c r="AA14" s="24">
        <v>6.6929133858267704</v>
      </c>
      <c r="AB14" s="24">
        <v>71.653543307086593</v>
      </c>
      <c r="AC14" s="24">
        <v>14.1732283464567</v>
      </c>
      <c r="AD14" s="24">
        <v>5.9055118110236204</v>
      </c>
      <c r="AE14" s="24">
        <v>1.5748031496063</v>
      </c>
      <c r="AF14" s="24">
        <v>98.031496062992105</v>
      </c>
      <c r="AG14" s="5" t="s">
        <v>39</v>
      </c>
      <c r="AH14" s="7" t="s">
        <v>39</v>
      </c>
      <c r="AI14" s="7">
        <v>0</v>
      </c>
      <c r="AJ14" s="7">
        <v>0</v>
      </c>
      <c r="AK14" s="7">
        <v>0</v>
      </c>
      <c r="AL14" s="7">
        <f>Table2[[#This Row],[Company Direct Land Through FY 11]]+Table2[[#This Row],[Company Direct Land FY 12 and After ]]</f>
        <v>0</v>
      </c>
      <c r="AM14" s="7">
        <v>0</v>
      </c>
      <c r="AN14" s="7">
        <v>0</v>
      </c>
      <c r="AO14" s="7">
        <v>0</v>
      </c>
      <c r="AP14" s="7">
        <f>Table2[[#This Row],[Company Direct Building Through FY 11]]+Table2[[#This Row],[Company Direct Building FY 12 and After  ]]</f>
        <v>0</v>
      </c>
      <c r="AQ14" s="7">
        <v>0</v>
      </c>
      <c r="AR14" s="7">
        <v>468</v>
      </c>
      <c r="AS14" s="7">
        <v>0</v>
      </c>
      <c r="AT14" s="7">
        <f>Table2[[#This Row],[Mortgage Recording Tax Through FY 11]]+Table2[[#This Row],[Mortgage Recording Tax FY 12 and After ]]</f>
        <v>468</v>
      </c>
      <c r="AU14" s="7">
        <v>0</v>
      </c>
      <c r="AV14" s="7">
        <v>0</v>
      </c>
      <c r="AW14" s="7">
        <v>0</v>
      </c>
      <c r="AX14" s="7">
        <f>Table2[[#This Row],[Pilot Savings  Through FY 11]]+Table2[[#This Row],[Pilot Savings FY 12 and After ]]</f>
        <v>0</v>
      </c>
      <c r="AY14" s="7">
        <v>0</v>
      </c>
      <c r="AZ14" s="7">
        <v>0</v>
      </c>
      <c r="BA14" s="7">
        <v>0</v>
      </c>
      <c r="BB14" s="7">
        <f>Table2[[#This Row],[Mortgage Recording Tax Exemption Through FY 11]]+Table2[[#This Row],[Mortgage Recording Tax Exemption FY 12 and After ]]</f>
        <v>0</v>
      </c>
      <c r="BC14" s="7">
        <v>57.007399999999997</v>
      </c>
      <c r="BD14" s="7">
        <v>3141.5124999999998</v>
      </c>
      <c r="BE14" s="7">
        <v>104.7363</v>
      </c>
      <c r="BF14" s="7">
        <f>Table2[[#This Row],[Indirect and Induced Land Through FY 11]]+Table2[[#This Row],[Indirect and Induced Land FY 12 and After ]]</f>
        <v>3246.2487999999998</v>
      </c>
      <c r="BG14" s="7">
        <v>105.871</v>
      </c>
      <c r="BH14" s="7">
        <v>5834.2376999999997</v>
      </c>
      <c r="BI14" s="7">
        <v>194.5102</v>
      </c>
      <c r="BJ14" s="7">
        <f>Table2[[#This Row],[Indirect and Induced Building Through FY 11]]+Table2[[#This Row],[Indirect and Induced Building FY 12 and After]]</f>
        <v>6028.7478999999994</v>
      </c>
      <c r="BK14" s="7">
        <v>162.8784</v>
      </c>
      <c r="BL14" s="7">
        <v>9443.7502000000004</v>
      </c>
      <c r="BM14" s="7">
        <v>299.24650000000003</v>
      </c>
      <c r="BN14" s="7">
        <f>Table2[[#This Row],[TOTAL Real Property Related Taxes Through FY 11]]+Table2[[#This Row],[TOTAL Real Property Related Taxes FY 12 and After]]</f>
        <v>9742.9966999999997</v>
      </c>
      <c r="BO14" s="7">
        <v>191.20259999999999</v>
      </c>
      <c r="BP14" s="7">
        <v>11261.245000000001</v>
      </c>
      <c r="BQ14" s="7">
        <v>351.28440000000001</v>
      </c>
      <c r="BR14" s="7">
        <f>Table2[[#This Row],[Company Direct Through FY 11]]+Table2[[#This Row],[Company Direct FY 12 and After ]]</f>
        <v>11612.529400000001</v>
      </c>
      <c r="BS14" s="7">
        <v>0</v>
      </c>
      <c r="BT14" s="7">
        <v>0</v>
      </c>
      <c r="BU14" s="7">
        <v>0</v>
      </c>
      <c r="BV14" s="7">
        <f>Table2[[#This Row],[Sales Tax Exemption Through FY 11]]+Table2[[#This Row],[Sales Tax Exemption FY 12 and After ]]</f>
        <v>0</v>
      </c>
      <c r="BW14" s="7">
        <v>0</v>
      </c>
      <c r="BX14" s="7">
        <v>0</v>
      </c>
      <c r="BY14" s="7">
        <v>0</v>
      </c>
      <c r="BZ14" s="7">
        <f>Table2[[#This Row],[Energy Tax Savings Through FY 11]]+Table2[[#This Row],[Energy Tax Savings FY 12 and After ]]</f>
        <v>0</v>
      </c>
      <c r="CA14" s="7">
        <v>12.103400000000001</v>
      </c>
      <c r="CB14" s="7">
        <v>219.7833</v>
      </c>
      <c r="CC14" s="7">
        <v>19.828099999999999</v>
      </c>
      <c r="CD14" s="7">
        <f>Table2[[#This Row],[Tax Exempt Bond Savings Through FY 11]]+Table2[[#This Row],[Tax Exempt Bond Savings FY12 and After ]]</f>
        <v>239.6114</v>
      </c>
      <c r="CE14" s="7">
        <v>230.9751</v>
      </c>
      <c r="CF14" s="7">
        <v>13106.986500000001</v>
      </c>
      <c r="CG14" s="7">
        <v>424.35599999999999</v>
      </c>
      <c r="CH14" s="7">
        <f>Table2[[#This Row],[Indirect and Induced Through FY 11]]+Table2[[#This Row],[Indirect and Induced FY 12 and After  ]]</f>
        <v>13531.342500000001</v>
      </c>
      <c r="CI14" s="7">
        <v>410.07429999999999</v>
      </c>
      <c r="CJ14" s="7">
        <v>24148.448199999999</v>
      </c>
      <c r="CK14" s="7">
        <v>755.81230000000005</v>
      </c>
      <c r="CL14" s="7">
        <f>Table2[[#This Row],[TOTAL Income Consumption Use Taxes Through FY 11]]+Table2[[#This Row],[TOTAL Income Consumption Use Taxes FY 12 and After  ]]</f>
        <v>24904.2605</v>
      </c>
      <c r="CM14" s="7">
        <v>12.103400000000001</v>
      </c>
      <c r="CN14" s="7">
        <v>219.7833</v>
      </c>
      <c r="CO14" s="7">
        <v>19.828099999999999</v>
      </c>
      <c r="CP14" s="7">
        <f>Table2[[#This Row],[Assistance Provided Through FY 11]]+Table2[[#This Row],[Assistance Provided FY 12 and After ]]</f>
        <v>239.6114</v>
      </c>
      <c r="CQ14" s="7">
        <v>0</v>
      </c>
      <c r="CR14" s="7">
        <v>0</v>
      </c>
      <c r="CS14" s="7">
        <v>0</v>
      </c>
      <c r="CT14" s="7">
        <f>Table2[[#This Row],[Recapture Cancellation Reduction Amount Through FY 11]]+Table2[[#This Row],[Recapture Cancellation Reduction Amount FY 12 and After ]]</f>
        <v>0</v>
      </c>
      <c r="CU14" s="7">
        <v>0</v>
      </c>
      <c r="CV14" s="7">
        <v>0</v>
      </c>
      <c r="CW14" s="7">
        <v>0</v>
      </c>
      <c r="CX14" s="7">
        <f>Table2[[#This Row],[Penalty Paid Through FY 11]]+Table2[[#This Row],[Penalty Paid FY 12 and After]]</f>
        <v>0</v>
      </c>
      <c r="CY14" s="7">
        <v>12.103400000000001</v>
      </c>
      <c r="CZ14" s="7">
        <v>219.7833</v>
      </c>
      <c r="DA14" s="7">
        <v>19.828099999999999</v>
      </c>
      <c r="DB14" s="7">
        <f>Table2[[#This Row],[TOTAL Assistance Net of recapture penalties Through FY 11]]+Table2[[#This Row],[TOTAL Assistance Net of recapture penalties FY 12 and After ]]</f>
        <v>239.6114</v>
      </c>
      <c r="DC14" s="7">
        <v>191.20259999999999</v>
      </c>
      <c r="DD14" s="7">
        <v>11729.245000000001</v>
      </c>
      <c r="DE14" s="7">
        <v>351.28440000000001</v>
      </c>
      <c r="DF14" s="7">
        <f>Table2[[#This Row],[Company Direct Tax Revenue Before Assistance FY 12 and After]]+Table2[[#This Row],[Company Direct Tax Revenue Before Assistance Through FY 11]]</f>
        <v>12080.529400000001</v>
      </c>
      <c r="DG14" s="7">
        <v>393.8535</v>
      </c>
      <c r="DH14" s="7">
        <v>22082.736700000001</v>
      </c>
      <c r="DI14" s="7">
        <v>723.60249999999996</v>
      </c>
      <c r="DJ14" s="7">
        <f>Table2[[#This Row],[Indirect and Induced Tax Revenues FY 12 and After]]+Table2[[#This Row],[Indirect and Induced Tax Revenues Through FY 11]]</f>
        <v>22806.339200000002</v>
      </c>
      <c r="DK14" s="7">
        <v>585.05610000000001</v>
      </c>
      <c r="DL14" s="7">
        <v>33811.981699999997</v>
      </c>
      <c r="DM14" s="7">
        <v>1074.8869</v>
      </c>
      <c r="DN14" s="7">
        <f>Table2[[#This Row],[TOTAL Tax Revenues Before Assistance Through FY 11]]+Table2[[#This Row],[TOTAL Tax Revenues Before Assistance FY 12 and After]]</f>
        <v>34886.868599999994</v>
      </c>
      <c r="DO14" s="7">
        <v>572.95270000000005</v>
      </c>
      <c r="DP14" s="7">
        <v>33592.198400000001</v>
      </c>
      <c r="DQ14" s="7">
        <v>1055.0588</v>
      </c>
      <c r="DR14" s="7">
        <f>Table2[[#This Row],[TOTAL Tax Revenues Net of Assistance Recapture and Penalty FY 12 and After]]+Table2[[#This Row],[TOTAL Tax Revenues Net of Assistance Recapture and Penalty Through FY 11]]</f>
        <v>34647.2572</v>
      </c>
      <c r="DS14" s="7">
        <v>0</v>
      </c>
      <c r="DT14" s="7">
        <v>0</v>
      </c>
      <c r="DU14" s="7">
        <v>0</v>
      </c>
      <c r="DV14" s="7">
        <v>0</v>
      </c>
    </row>
    <row r="15" spans="1:126" x14ac:dyDescent="0.25">
      <c r="A15" s="5">
        <v>91039</v>
      </c>
      <c r="B15" s="5" t="s">
        <v>1118</v>
      </c>
      <c r="C15" s="5" t="s">
        <v>1119</v>
      </c>
      <c r="D15" s="5" t="s">
        <v>42</v>
      </c>
      <c r="E15" s="5">
        <v>0</v>
      </c>
      <c r="F15" s="5">
        <v>574</v>
      </c>
      <c r="G15" s="5">
        <v>1</v>
      </c>
      <c r="H15" s="23"/>
      <c r="I15" s="23"/>
      <c r="J15" s="5">
        <v>485410</v>
      </c>
      <c r="K15" s="6" t="s">
        <v>43</v>
      </c>
      <c r="L15" s="6">
        <v>35375</v>
      </c>
      <c r="M15" s="9">
        <v>44501</v>
      </c>
      <c r="N15" s="7">
        <v>1500</v>
      </c>
      <c r="O15" s="5" t="s">
        <v>29</v>
      </c>
      <c r="P15" s="23">
        <v>0</v>
      </c>
      <c r="Q15" s="23">
        <v>0</v>
      </c>
      <c r="R15" s="23">
        <v>113</v>
      </c>
      <c r="S15" s="23">
        <v>0</v>
      </c>
      <c r="T15" s="23">
        <v>0</v>
      </c>
      <c r="U15" s="23">
        <v>113</v>
      </c>
      <c r="V15" s="23">
        <v>113</v>
      </c>
      <c r="W15" s="23">
        <v>0</v>
      </c>
      <c r="X15" s="23">
        <v>0</v>
      </c>
      <c r="Y15" s="23">
        <v>350</v>
      </c>
      <c r="Z15" s="23">
        <v>30</v>
      </c>
      <c r="AA15" s="24">
        <v>0</v>
      </c>
      <c r="AB15" s="24">
        <v>0</v>
      </c>
      <c r="AC15" s="24">
        <v>0</v>
      </c>
      <c r="AD15" s="24">
        <v>0</v>
      </c>
      <c r="AE15" s="24">
        <v>0</v>
      </c>
      <c r="AF15" s="24">
        <v>97.345132743362797</v>
      </c>
      <c r="AG15" s="5" t="s">
        <v>39</v>
      </c>
      <c r="AH15" s="7" t="s">
        <v>33</v>
      </c>
      <c r="AI15" s="7">
        <v>53.021999999999998</v>
      </c>
      <c r="AJ15" s="7">
        <v>313.76479999999998</v>
      </c>
      <c r="AK15" s="7">
        <v>162.42609999999999</v>
      </c>
      <c r="AL15" s="7">
        <f>Table2[[#This Row],[Company Direct Land Through FY 11]]+Table2[[#This Row],[Company Direct Land FY 12 and After ]]</f>
        <v>476.19089999999994</v>
      </c>
      <c r="AM15" s="7">
        <v>21.503</v>
      </c>
      <c r="AN15" s="7">
        <v>271.86200000000002</v>
      </c>
      <c r="AO15" s="7">
        <v>65.871399999999994</v>
      </c>
      <c r="AP15" s="7">
        <f>Table2[[#This Row],[Company Direct Building Through FY 11]]+Table2[[#This Row],[Company Direct Building FY 12 and After  ]]</f>
        <v>337.73340000000002</v>
      </c>
      <c r="AQ15" s="7">
        <v>0</v>
      </c>
      <c r="AR15" s="7">
        <v>21.053999999999998</v>
      </c>
      <c r="AS15" s="7">
        <v>0</v>
      </c>
      <c r="AT15" s="7">
        <f>Table2[[#This Row],[Mortgage Recording Tax Through FY 11]]+Table2[[#This Row],[Mortgage Recording Tax FY 12 and After ]]</f>
        <v>21.053999999999998</v>
      </c>
      <c r="AU15" s="7">
        <v>53.021999999999998</v>
      </c>
      <c r="AV15" s="7">
        <v>333.38920000000002</v>
      </c>
      <c r="AW15" s="7">
        <v>162.42609999999999</v>
      </c>
      <c r="AX15" s="7">
        <f>Table2[[#This Row],[Pilot Savings  Through FY 11]]+Table2[[#This Row],[Pilot Savings FY 12 and After ]]</f>
        <v>495.81529999999998</v>
      </c>
      <c r="AY15" s="7">
        <v>0</v>
      </c>
      <c r="AZ15" s="7">
        <v>21.053999999999998</v>
      </c>
      <c r="BA15" s="7">
        <v>0</v>
      </c>
      <c r="BB15" s="7">
        <f>Table2[[#This Row],[Mortgage Recording Tax Exemption Through FY 11]]+Table2[[#This Row],[Mortgage Recording Tax Exemption FY 12 and After ]]</f>
        <v>21.053999999999998</v>
      </c>
      <c r="BC15" s="7">
        <v>48.2622</v>
      </c>
      <c r="BD15" s="7">
        <v>509.56700000000001</v>
      </c>
      <c r="BE15" s="7">
        <v>147.84530000000001</v>
      </c>
      <c r="BF15" s="7">
        <f>Table2[[#This Row],[Indirect and Induced Land Through FY 11]]+Table2[[#This Row],[Indirect and Induced Land FY 12 and After ]]</f>
        <v>657.41229999999996</v>
      </c>
      <c r="BG15" s="7">
        <v>89.629800000000003</v>
      </c>
      <c r="BH15" s="7">
        <v>946.33810000000005</v>
      </c>
      <c r="BI15" s="7">
        <v>274.56950000000001</v>
      </c>
      <c r="BJ15" s="7">
        <f>Table2[[#This Row],[Indirect and Induced Building Through FY 11]]+Table2[[#This Row],[Indirect and Induced Building FY 12 and After]]</f>
        <v>1220.9076</v>
      </c>
      <c r="BK15" s="7">
        <v>159.39500000000001</v>
      </c>
      <c r="BL15" s="7">
        <v>1708.1427000000001</v>
      </c>
      <c r="BM15" s="7">
        <v>488.28620000000001</v>
      </c>
      <c r="BN15" s="7">
        <f>Table2[[#This Row],[TOTAL Real Property Related Taxes Through FY 11]]+Table2[[#This Row],[TOTAL Real Property Related Taxes FY 12 and After]]</f>
        <v>2196.4288999999999</v>
      </c>
      <c r="BO15" s="7">
        <v>262.86509999999998</v>
      </c>
      <c r="BP15" s="7">
        <v>2949.1224000000002</v>
      </c>
      <c r="BQ15" s="7">
        <v>805.25400000000002</v>
      </c>
      <c r="BR15" s="7">
        <f>Table2[[#This Row],[Company Direct Through FY 11]]+Table2[[#This Row],[Company Direct FY 12 and After ]]</f>
        <v>3754.3764000000001</v>
      </c>
      <c r="BS15" s="7">
        <v>0</v>
      </c>
      <c r="BT15" s="7">
        <v>0</v>
      </c>
      <c r="BU15" s="7">
        <v>0</v>
      </c>
      <c r="BV15" s="7">
        <f>Table2[[#This Row],[Sales Tax Exemption Through FY 11]]+Table2[[#This Row],[Sales Tax Exemption FY 12 and After ]]</f>
        <v>0</v>
      </c>
      <c r="BW15" s="7">
        <v>0</v>
      </c>
      <c r="BX15" s="7">
        <v>0</v>
      </c>
      <c r="BY15" s="7">
        <v>0</v>
      </c>
      <c r="BZ15" s="7">
        <f>Table2[[#This Row],[Energy Tax Savings Through FY 11]]+Table2[[#This Row],[Energy Tax Savings FY 12 and After ]]</f>
        <v>0</v>
      </c>
      <c r="CA15" s="7">
        <v>0</v>
      </c>
      <c r="CB15" s="7">
        <v>0</v>
      </c>
      <c r="CC15" s="7">
        <v>0</v>
      </c>
      <c r="CD15" s="7">
        <f>Table2[[#This Row],[Tax Exempt Bond Savings Through FY 11]]+Table2[[#This Row],[Tax Exempt Bond Savings FY12 and After ]]</f>
        <v>0</v>
      </c>
      <c r="CE15" s="7">
        <v>189.9554</v>
      </c>
      <c r="CF15" s="7">
        <v>2084.2357000000002</v>
      </c>
      <c r="CG15" s="7">
        <v>581.90419999999995</v>
      </c>
      <c r="CH15" s="7">
        <f>Table2[[#This Row],[Indirect and Induced Through FY 11]]+Table2[[#This Row],[Indirect and Induced FY 12 and After  ]]</f>
        <v>2666.1399000000001</v>
      </c>
      <c r="CI15" s="7">
        <v>452.82049999999998</v>
      </c>
      <c r="CJ15" s="7">
        <v>5033.3581000000004</v>
      </c>
      <c r="CK15" s="7">
        <v>1387.1582000000001</v>
      </c>
      <c r="CL15" s="7">
        <f>Table2[[#This Row],[TOTAL Income Consumption Use Taxes Through FY 11]]+Table2[[#This Row],[TOTAL Income Consumption Use Taxes FY 12 and After  ]]</f>
        <v>6420.5163000000002</v>
      </c>
      <c r="CM15" s="7">
        <v>53.021999999999998</v>
      </c>
      <c r="CN15" s="7">
        <v>354.44319999999999</v>
      </c>
      <c r="CO15" s="7">
        <v>162.42609999999999</v>
      </c>
      <c r="CP15" s="7">
        <f>Table2[[#This Row],[Assistance Provided Through FY 11]]+Table2[[#This Row],[Assistance Provided FY 12 and After ]]</f>
        <v>516.86929999999995</v>
      </c>
      <c r="CQ15" s="7">
        <v>0</v>
      </c>
      <c r="CR15" s="7">
        <v>0</v>
      </c>
      <c r="CS15" s="7">
        <v>0</v>
      </c>
      <c r="CT15" s="7">
        <f>Table2[[#This Row],[Recapture Cancellation Reduction Amount Through FY 11]]+Table2[[#This Row],[Recapture Cancellation Reduction Amount FY 12 and After ]]</f>
        <v>0</v>
      </c>
      <c r="CU15" s="7">
        <v>0</v>
      </c>
      <c r="CV15" s="7">
        <v>0</v>
      </c>
      <c r="CW15" s="7">
        <v>0</v>
      </c>
      <c r="CX15" s="7">
        <f>Table2[[#This Row],[Penalty Paid Through FY 11]]+Table2[[#This Row],[Penalty Paid FY 12 and After]]</f>
        <v>0</v>
      </c>
      <c r="CY15" s="7">
        <v>53.021999999999998</v>
      </c>
      <c r="CZ15" s="7">
        <v>354.44319999999999</v>
      </c>
      <c r="DA15" s="7">
        <v>162.42609999999999</v>
      </c>
      <c r="DB15" s="7">
        <f>Table2[[#This Row],[TOTAL Assistance Net of recapture penalties Through FY 11]]+Table2[[#This Row],[TOTAL Assistance Net of recapture penalties FY 12 and After ]]</f>
        <v>516.86929999999995</v>
      </c>
      <c r="DC15" s="7">
        <v>337.39010000000002</v>
      </c>
      <c r="DD15" s="7">
        <v>3555.8031999999998</v>
      </c>
      <c r="DE15" s="7">
        <v>1033.5515</v>
      </c>
      <c r="DF15" s="7">
        <f>Table2[[#This Row],[Company Direct Tax Revenue Before Assistance FY 12 and After]]+Table2[[#This Row],[Company Direct Tax Revenue Before Assistance Through FY 11]]</f>
        <v>4589.3546999999999</v>
      </c>
      <c r="DG15" s="7">
        <v>327.84739999999999</v>
      </c>
      <c r="DH15" s="7">
        <v>3540.1408000000001</v>
      </c>
      <c r="DI15" s="7">
        <v>1004.319</v>
      </c>
      <c r="DJ15" s="7">
        <f>Table2[[#This Row],[Indirect and Induced Tax Revenues FY 12 and After]]+Table2[[#This Row],[Indirect and Induced Tax Revenues Through FY 11]]</f>
        <v>4544.4598000000005</v>
      </c>
      <c r="DK15" s="7">
        <v>665.23749999999995</v>
      </c>
      <c r="DL15" s="7">
        <v>7095.9440000000004</v>
      </c>
      <c r="DM15" s="7">
        <v>2037.8705</v>
      </c>
      <c r="DN15" s="7">
        <f>Table2[[#This Row],[TOTAL Tax Revenues Before Assistance Through FY 11]]+Table2[[#This Row],[TOTAL Tax Revenues Before Assistance FY 12 and After]]</f>
        <v>9133.8145000000004</v>
      </c>
      <c r="DO15" s="7">
        <v>612.21550000000002</v>
      </c>
      <c r="DP15" s="7">
        <v>6741.5007999999998</v>
      </c>
      <c r="DQ15" s="7">
        <v>1875.4444000000001</v>
      </c>
      <c r="DR15" s="7">
        <f>Table2[[#This Row],[TOTAL Tax Revenues Net of Assistance Recapture and Penalty FY 12 and After]]+Table2[[#This Row],[TOTAL Tax Revenues Net of Assistance Recapture and Penalty Through FY 11]]</f>
        <v>8616.9452000000001</v>
      </c>
      <c r="DS15" s="7">
        <v>0</v>
      </c>
      <c r="DT15" s="7">
        <v>0</v>
      </c>
      <c r="DU15" s="7">
        <v>0</v>
      </c>
      <c r="DV15" s="7">
        <v>0</v>
      </c>
    </row>
    <row r="16" spans="1:126" x14ac:dyDescent="0.25">
      <c r="A16" s="5">
        <v>91042</v>
      </c>
      <c r="B16" s="5" t="s">
        <v>1148</v>
      </c>
      <c r="C16" s="5" t="s">
        <v>1149</v>
      </c>
      <c r="D16" s="5" t="s">
        <v>32</v>
      </c>
      <c r="E16" s="5">
        <v>26</v>
      </c>
      <c r="F16" s="5">
        <v>2656</v>
      </c>
      <c r="G16" s="5">
        <v>115</v>
      </c>
      <c r="H16" s="23"/>
      <c r="I16" s="23"/>
      <c r="J16" s="5">
        <v>443112</v>
      </c>
      <c r="K16" s="6" t="s">
        <v>43</v>
      </c>
      <c r="L16" s="6">
        <v>35522</v>
      </c>
      <c r="M16" s="9">
        <v>44652</v>
      </c>
      <c r="N16" s="7">
        <v>5030</v>
      </c>
      <c r="O16" s="5" t="s">
        <v>29</v>
      </c>
      <c r="P16" s="23">
        <v>0</v>
      </c>
      <c r="Q16" s="23">
        <v>10</v>
      </c>
      <c r="R16" s="23">
        <v>142</v>
      </c>
      <c r="S16" s="23">
        <v>0</v>
      </c>
      <c r="T16" s="23">
        <v>0</v>
      </c>
      <c r="U16" s="23">
        <v>152</v>
      </c>
      <c r="V16" s="23">
        <v>147</v>
      </c>
      <c r="W16" s="23">
        <v>0</v>
      </c>
      <c r="X16" s="23">
        <v>0</v>
      </c>
      <c r="Y16" s="23">
        <v>0</v>
      </c>
      <c r="Z16" s="23">
        <v>10</v>
      </c>
      <c r="AA16" s="24">
        <v>0</v>
      </c>
      <c r="AB16" s="24">
        <v>0</v>
      </c>
      <c r="AC16" s="24">
        <v>0</v>
      </c>
      <c r="AD16" s="24">
        <v>0</v>
      </c>
      <c r="AE16" s="24">
        <v>0</v>
      </c>
      <c r="AF16" s="24">
        <v>97.368421052631604</v>
      </c>
      <c r="AG16" s="5" t="s">
        <v>39</v>
      </c>
      <c r="AH16" s="7" t="s">
        <v>33</v>
      </c>
      <c r="AI16" s="7">
        <v>51.972000000000001</v>
      </c>
      <c r="AJ16" s="7">
        <v>484.79180000000002</v>
      </c>
      <c r="AK16" s="7">
        <v>159.20949999999999</v>
      </c>
      <c r="AL16" s="7">
        <f>Table2[[#This Row],[Company Direct Land Through FY 11]]+Table2[[#This Row],[Company Direct Land FY 12 and After ]]</f>
        <v>644.00130000000001</v>
      </c>
      <c r="AM16" s="7">
        <v>123.001</v>
      </c>
      <c r="AN16" s="7">
        <v>1126.8747000000001</v>
      </c>
      <c r="AO16" s="7">
        <v>376.79790000000003</v>
      </c>
      <c r="AP16" s="7">
        <f>Table2[[#This Row],[Company Direct Building Through FY 11]]+Table2[[#This Row],[Company Direct Building FY 12 and After  ]]</f>
        <v>1503.6726000000001</v>
      </c>
      <c r="AQ16" s="7">
        <v>0</v>
      </c>
      <c r="AR16" s="7">
        <v>47.371499999999997</v>
      </c>
      <c r="AS16" s="7">
        <v>0</v>
      </c>
      <c r="AT16" s="7">
        <f>Table2[[#This Row],[Mortgage Recording Tax Through FY 11]]+Table2[[#This Row],[Mortgage Recording Tax FY 12 and After ]]</f>
        <v>47.371499999999997</v>
      </c>
      <c r="AU16" s="7">
        <v>63.94</v>
      </c>
      <c r="AV16" s="7">
        <v>675.45839999999998</v>
      </c>
      <c r="AW16" s="7">
        <v>195.87209999999999</v>
      </c>
      <c r="AX16" s="7">
        <f>Table2[[#This Row],[Pilot Savings  Through FY 11]]+Table2[[#This Row],[Pilot Savings FY 12 and After ]]</f>
        <v>871.33050000000003</v>
      </c>
      <c r="AY16" s="7">
        <v>0</v>
      </c>
      <c r="AZ16" s="7">
        <v>47.371499999999997</v>
      </c>
      <c r="BA16" s="7">
        <v>0</v>
      </c>
      <c r="BB16" s="7">
        <f>Table2[[#This Row],[Mortgage Recording Tax Exemption Through FY 11]]+Table2[[#This Row],[Mortgage Recording Tax Exemption FY 12 and After ]]</f>
        <v>47.371499999999997</v>
      </c>
      <c r="BC16" s="7">
        <v>77.626099999999994</v>
      </c>
      <c r="BD16" s="7">
        <v>804.25930000000005</v>
      </c>
      <c r="BE16" s="7">
        <v>237.79769999999999</v>
      </c>
      <c r="BF16" s="7">
        <f>Table2[[#This Row],[Indirect and Induced Land Through FY 11]]+Table2[[#This Row],[Indirect and Induced Land FY 12 and After ]]</f>
        <v>1042.057</v>
      </c>
      <c r="BG16" s="7">
        <v>144.1627</v>
      </c>
      <c r="BH16" s="7">
        <v>1493.6242</v>
      </c>
      <c r="BI16" s="7">
        <v>441.62459999999999</v>
      </c>
      <c r="BJ16" s="7">
        <f>Table2[[#This Row],[Indirect and Induced Building Through FY 11]]+Table2[[#This Row],[Indirect and Induced Building FY 12 and After]]</f>
        <v>1935.2487999999998</v>
      </c>
      <c r="BK16" s="7">
        <v>332.8218</v>
      </c>
      <c r="BL16" s="7">
        <v>3234.0916000000002</v>
      </c>
      <c r="BM16" s="7">
        <v>1019.5576</v>
      </c>
      <c r="BN16" s="7">
        <f>Table2[[#This Row],[TOTAL Real Property Related Taxes Through FY 11]]+Table2[[#This Row],[TOTAL Real Property Related Taxes FY 12 and After]]</f>
        <v>4253.6491999999998</v>
      </c>
      <c r="BO16" s="7">
        <v>455.87139999999999</v>
      </c>
      <c r="BP16" s="7">
        <v>4316.8675000000003</v>
      </c>
      <c r="BQ16" s="7">
        <v>1396.5041000000001</v>
      </c>
      <c r="BR16" s="7">
        <f>Table2[[#This Row],[Company Direct Through FY 11]]+Table2[[#This Row],[Company Direct FY 12 and After ]]</f>
        <v>5713.3716000000004</v>
      </c>
      <c r="BS16" s="7">
        <v>0</v>
      </c>
      <c r="BT16" s="7">
        <v>0</v>
      </c>
      <c r="BU16" s="7">
        <v>0</v>
      </c>
      <c r="BV16" s="7">
        <f>Table2[[#This Row],[Sales Tax Exemption Through FY 11]]+Table2[[#This Row],[Sales Tax Exemption FY 12 and After ]]</f>
        <v>0</v>
      </c>
      <c r="BW16" s="7">
        <v>0</v>
      </c>
      <c r="BX16" s="7">
        <v>0</v>
      </c>
      <c r="BY16" s="7">
        <v>0</v>
      </c>
      <c r="BZ16" s="7">
        <f>Table2[[#This Row],[Energy Tax Savings Through FY 11]]+Table2[[#This Row],[Energy Tax Savings FY 12 and After ]]</f>
        <v>0</v>
      </c>
      <c r="CA16" s="7">
        <v>0</v>
      </c>
      <c r="CB16" s="7">
        <v>0</v>
      </c>
      <c r="CC16" s="7">
        <v>0</v>
      </c>
      <c r="CD16" s="7">
        <f>Table2[[#This Row],[Tax Exempt Bond Savings Through FY 11]]+Table2[[#This Row],[Tax Exempt Bond Savings FY12 and After ]]</f>
        <v>0</v>
      </c>
      <c r="CE16" s="7">
        <v>275.11419999999998</v>
      </c>
      <c r="CF16" s="7">
        <v>2960.3510999999999</v>
      </c>
      <c r="CG16" s="7">
        <v>842.77739999999994</v>
      </c>
      <c r="CH16" s="7">
        <f>Table2[[#This Row],[Indirect and Induced Through FY 11]]+Table2[[#This Row],[Indirect and Induced FY 12 and After  ]]</f>
        <v>3803.1284999999998</v>
      </c>
      <c r="CI16" s="7">
        <v>730.98559999999998</v>
      </c>
      <c r="CJ16" s="7">
        <v>7277.2186000000002</v>
      </c>
      <c r="CK16" s="7">
        <v>2239.2815000000001</v>
      </c>
      <c r="CL16" s="7">
        <f>Table2[[#This Row],[TOTAL Income Consumption Use Taxes Through FY 11]]+Table2[[#This Row],[TOTAL Income Consumption Use Taxes FY 12 and After  ]]</f>
        <v>9516.5001000000011</v>
      </c>
      <c r="CM16" s="7">
        <v>63.94</v>
      </c>
      <c r="CN16" s="7">
        <v>722.82989999999995</v>
      </c>
      <c r="CO16" s="7">
        <v>195.87209999999999</v>
      </c>
      <c r="CP16" s="7">
        <f>Table2[[#This Row],[Assistance Provided Through FY 11]]+Table2[[#This Row],[Assistance Provided FY 12 and After ]]</f>
        <v>918.702</v>
      </c>
      <c r="CQ16" s="7">
        <v>0</v>
      </c>
      <c r="CR16" s="7">
        <v>0</v>
      </c>
      <c r="CS16" s="7">
        <v>0</v>
      </c>
      <c r="CT16" s="7">
        <f>Table2[[#This Row],[Recapture Cancellation Reduction Amount Through FY 11]]+Table2[[#This Row],[Recapture Cancellation Reduction Amount FY 12 and After ]]</f>
        <v>0</v>
      </c>
      <c r="CU16" s="7">
        <v>0</v>
      </c>
      <c r="CV16" s="7">
        <v>0</v>
      </c>
      <c r="CW16" s="7">
        <v>0</v>
      </c>
      <c r="CX16" s="7">
        <f>Table2[[#This Row],[Penalty Paid Through FY 11]]+Table2[[#This Row],[Penalty Paid FY 12 and After]]</f>
        <v>0</v>
      </c>
      <c r="CY16" s="7">
        <v>63.94</v>
      </c>
      <c r="CZ16" s="7">
        <v>722.82989999999995</v>
      </c>
      <c r="DA16" s="7">
        <v>195.87209999999999</v>
      </c>
      <c r="DB16" s="7">
        <f>Table2[[#This Row],[TOTAL Assistance Net of recapture penalties Through FY 11]]+Table2[[#This Row],[TOTAL Assistance Net of recapture penalties FY 12 and After ]]</f>
        <v>918.702</v>
      </c>
      <c r="DC16" s="7">
        <v>630.84439999999995</v>
      </c>
      <c r="DD16" s="7">
        <v>5975.9054999999998</v>
      </c>
      <c r="DE16" s="7">
        <v>1932.5115000000001</v>
      </c>
      <c r="DF16" s="7">
        <f>Table2[[#This Row],[Company Direct Tax Revenue Before Assistance FY 12 and After]]+Table2[[#This Row],[Company Direct Tax Revenue Before Assistance Through FY 11]]</f>
        <v>7908.4169999999995</v>
      </c>
      <c r="DG16" s="7">
        <v>496.90300000000002</v>
      </c>
      <c r="DH16" s="7">
        <v>5258.2345999999998</v>
      </c>
      <c r="DI16" s="7">
        <v>1522.1996999999999</v>
      </c>
      <c r="DJ16" s="7">
        <f>Table2[[#This Row],[Indirect and Induced Tax Revenues FY 12 and After]]+Table2[[#This Row],[Indirect and Induced Tax Revenues Through FY 11]]</f>
        <v>6780.4342999999999</v>
      </c>
      <c r="DK16" s="7">
        <v>1127.7474</v>
      </c>
      <c r="DL16" s="7">
        <v>11234.140100000001</v>
      </c>
      <c r="DM16" s="7">
        <v>3454.7112000000002</v>
      </c>
      <c r="DN16" s="7">
        <f>Table2[[#This Row],[TOTAL Tax Revenues Before Assistance Through FY 11]]+Table2[[#This Row],[TOTAL Tax Revenues Before Assistance FY 12 and After]]</f>
        <v>14688.8513</v>
      </c>
      <c r="DO16" s="7">
        <v>1063.8073999999999</v>
      </c>
      <c r="DP16" s="7">
        <v>10511.3102</v>
      </c>
      <c r="DQ16" s="7">
        <v>3258.8391000000001</v>
      </c>
      <c r="DR16" s="7">
        <f>Table2[[#This Row],[TOTAL Tax Revenues Net of Assistance Recapture and Penalty FY 12 and After]]+Table2[[#This Row],[TOTAL Tax Revenues Net of Assistance Recapture and Penalty Through FY 11]]</f>
        <v>13770.149300000001</v>
      </c>
      <c r="DS16" s="7">
        <v>0</v>
      </c>
      <c r="DT16" s="7">
        <v>0</v>
      </c>
      <c r="DU16" s="7">
        <v>235.619</v>
      </c>
      <c r="DV16" s="7">
        <v>0</v>
      </c>
    </row>
    <row r="17" spans="1:126" x14ac:dyDescent="0.25">
      <c r="A17" s="5">
        <v>91044</v>
      </c>
      <c r="B17" s="5" t="s">
        <v>1078</v>
      </c>
      <c r="C17" s="5" t="s">
        <v>1079</v>
      </c>
      <c r="D17" s="5" t="s">
        <v>36</v>
      </c>
      <c r="E17" s="5">
        <v>17</v>
      </c>
      <c r="F17" s="5">
        <v>2561</v>
      </c>
      <c r="G17" s="5">
        <v>42</v>
      </c>
      <c r="H17" s="23"/>
      <c r="I17" s="23"/>
      <c r="J17" s="5">
        <v>561790</v>
      </c>
      <c r="K17" s="6" t="s">
        <v>28</v>
      </c>
      <c r="L17" s="6">
        <v>35433</v>
      </c>
      <c r="M17" s="9">
        <v>44531</v>
      </c>
      <c r="N17" s="7">
        <v>1169.4000000000001</v>
      </c>
      <c r="O17" s="5" t="s">
        <v>51</v>
      </c>
      <c r="P17" s="23">
        <v>0</v>
      </c>
      <c r="Q17" s="23">
        <v>0</v>
      </c>
      <c r="R17" s="23">
        <v>71</v>
      </c>
      <c r="S17" s="23">
        <v>1</v>
      </c>
      <c r="T17" s="23">
        <v>0</v>
      </c>
      <c r="U17" s="23">
        <v>72</v>
      </c>
      <c r="V17" s="23">
        <v>72</v>
      </c>
      <c r="W17" s="23">
        <v>0</v>
      </c>
      <c r="X17" s="23">
        <v>0</v>
      </c>
      <c r="Y17" s="23">
        <v>0</v>
      </c>
      <c r="Z17" s="23">
        <v>35</v>
      </c>
      <c r="AA17" s="24">
        <v>0</v>
      </c>
      <c r="AB17" s="24">
        <v>0</v>
      </c>
      <c r="AC17" s="24">
        <v>0</v>
      </c>
      <c r="AD17" s="24">
        <v>0</v>
      </c>
      <c r="AE17" s="24">
        <v>0</v>
      </c>
      <c r="AF17" s="24">
        <v>87.5</v>
      </c>
      <c r="AG17" s="5" t="s">
        <v>39</v>
      </c>
      <c r="AH17" s="7" t="s">
        <v>33</v>
      </c>
      <c r="AI17" s="7">
        <v>7.4240000000000004</v>
      </c>
      <c r="AJ17" s="7">
        <v>77.5137</v>
      </c>
      <c r="AK17" s="7">
        <v>22.742000000000001</v>
      </c>
      <c r="AL17" s="7">
        <f>Table2[[#This Row],[Company Direct Land Through FY 11]]+Table2[[#This Row],[Company Direct Land FY 12 and After ]]</f>
        <v>100.2557</v>
      </c>
      <c r="AM17" s="7">
        <v>2.3199999999999998</v>
      </c>
      <c r="AN17" s="7">
        <v>251.74619999999999</v>
      </c>
      <c r="AO17" s="7">
        <v>7.1069000000000004</v>
      </c>
      <c r="AP17" s="7">
        <f>Table2[[#This Row],[Company Direct Building Through FY 11]]+Table2[[#This Row],[Company Direct Building FY 12 and After  ]]</f>
        <v>258.85309999999998</v>
      </c>
      <c r="AQ17" s="7">
        <v>0</v>
      </c>
      <c r="AR17" s="7">
        <v>15.553599999999999</v>
      </c>
      <c r="AS17" s="7">
        <v>0</v>
      </c>
      <c r="AT17" s="7">
        <f>Table2[[#This Row],[Mortgage Recording Tax Through FY 11]]+Table2[[#This Row],[Mortgage Recording Tax FY 12 and After ]]</f>
        <v>15.553599999999999</v>
      </c>
      <c r="AU17" s="7">
        <v>1.4410000000000001</v>
      </c>
      <c r="AV17" s="7">
        <v>246.43340000000001</v>
      </c>
      <c r="AW17" s="7">
        <v>4.4142999999999999</v>
      </c>
      <c r="AX17" s="7">
        <f>Table2[[#This Row],[Pilot Savings  Through FY 11]]+Table2[[#This Row],[Pilot Savings FY 12 and After ]]</f>
        <v>250.8477</v>
      </c>
      <c r="AY17" s="7">
        <v>0</v>
      </c>
      <c r="AZ17" s="7">
        <v>15.553599999999999</v>
      </c>
      <c r="BA17" s="7">
        <v>0</v>
      </c>
      <c r="BB17" s="7">
        <f>Table2[[#This Row],[Mortgage Recording Tax Exemption Through FY 11]]+Table2[[#This Row],[Mortgage Recording Tax Exemption FY 12 and After ]]</f>
        <v>15.553599999999999</v>
      </c>
      <c r="BC17" s="7">
        <v>31.250499999999999</v>
      </c>
      <c r="BD17" s="7">
        <v>192.029</v>
      </c>
      <c r="BE17" s="7">
        <v>95.732500000000002</v>
      </c>
      <c r="BF17" s="7">
        <f>Table2[[#This Row],[Indirect and Induced Land Through FY 11]]+Table2[[#This Row],[Indirect and Induced Land FY 12 and After ]]</f>
        <v>287.76150000000001</v>
      </c>
      <c r="BG17" s="7">
        <v>58.036700000000003</v>
      </c>
      <c r="BH17" s="7">
        <v>356.62479999999999</v>
      </c>
      <c r="BI17" s="7">
        <v>177.78829999999999</v>
      </c>
      <c r="BJ17" s="7">
        <f>Table2[[#This Row],[Indirect and Induced Building Through FY 11]]+Table2[[#This Row],[Indirect and Induced Building FY 12 and After]]</f>
        <v>534.41309999999999</v>
      </c>
      <c r="BK17" s="7">
        <v>97.590199999999996</v>
      </c>
      <c r="BL17" s="7">
        <v>631.48030000000006</v>
      </c>
      <c r="BM17" s="7">
        <v>298.9554</v>
      </c>
      <c r="BN17" s="7">
        <f>Table2[[#This Row],[TOTAL Real Property Related Taxes Through FY 11]]+Table2[[#This Row],[TOTAL Real Property Related Taxes FY 12 and After]]</f>
        <v>930.4357</v>
      </c>
      <c r="BO17" s="7">
        <v>160.51329999999999</v>
      </c>
      <c r="BP17" s="7">
        <v>1112.5436999999999</v>
      </c>
      <c r="BQ17" s="7">
        <v>491.7122</v>
      </c>
      <c r="BR17" s="7">
        <f>Table2[[#This Row],[Company Direct Through FY 11]]+Table2[[#This Row],[Company Direct FY 12 and After ]]</f>
        <v>1604.2558999999999</v>
      </c>
      <c r="BS17" s="7">
        <v>0</v>
      </c>
      <c r="BT17" s="7">
        <v>1.4362999999999999</v>
      </c>
      <c r="BU17" s="7">
        <v>0</v>
      </c>
      <c r="BV17" s="7">
        <f>Table2[[#This Row],[Sales Tax Exemption Through FY 11]]+Table2[[#This Row],[Sales Tax Exemption FY 12 and After ]]</f>
        <v>1.4362999999999999</v>
      </c>
      <c r="BW17" s="7">
        <v>0</v>
      </c>
      <c r="BX17" s="7">
        <v>0</v>
      </c>
      <c r="BY17" s="7">
        <v>0</v>
      </c>
      <c r="BZ17" s="7">
        <f>Table2[[#This Row],[Energy Tax Savings Through FY 11]]+Table2[[#This Row],[Energy Tax Savings FY 12 and After ]]</f>
        <v>0</v>
      </c>
      <c r="CA17" s="7">
        <v>0</v>
      </c>
      <c r="CB17" s="7">
        <v>0</v>
      </c>
      <c r="CC17" s="7">
        <v>0</v>
      </c>
      <c r="CD17" s="7">
        <f>Table2[[#This Row],[Tax Exempt Bond Savings Through FY 11]]+Table2[[#This Row],[Tax Exempt Bond Savings FY12 and After ]]</f>
        <v>0</v>
      </c>
      <c r="CE17" s="7">
        <v>112.8419</v>
      </c>
      <c r="CF17" s="7">
        <v>715.61789999999996</v>
      </c>
      <c r="CG17" s="7">
        <v>345.67689999999999</v>
      </c>
      <c r="CH17" s="7">
        <f>Table2[[#This Row],[Indirect and Induced Through FY 11]]+Table2[[#This Row],[Indirect and Induced FY 12 and After  ]]</f>
        <v>1061.2947999999999</v>
      </c>
      <c r="CI17" s="7">
        <v>273.35520000000002</v>
      </c>
      <c r="CJ17" s="7">
        <v>1826.7253000000001</v>
      </c>
      <c r="CK17" s="7">
        <v>837.38909999999998</v>
      </c>
      <c r="CL17" s="7">
        <f>Table2[[#This Row],[TOTAL Income Consumption Use Taxes Through FY 11]]+Table2[[#This Row],[TOTAL Income Consumption Use Taxes FY 12 and After  ]]</f>
        <v>2664.1143999999999</v>
      </c>
      <c r="CM17" s="7">
        <v>1.4410000000000001</v>
      </c>
      <c r="CN17" s="7">
        <v>263.42329999999998</v>
      </c>
      <c r="CO17" s="7">
        <v>4.4142999999999999</v>
      </c>
      <c r="CP17" s="7">
        <f>Table2[[#This Row],[Assistance Provided Through FY 11]]+Table2[[#This Row],[Assistance Provided FY 12 and After ]]</f>
        <v>267.83760000000001</v>
      </c>
      <c r="CQ17" s="7">
        <v>0</v>
      </c>
      <c r="CR17" s="7">
        <v>0</v>
      </c>
      <c r="CS17" s="7">
        <v>0</v>
      </c>
      <c r="CT17" s="7">
        <f>Table2[[#This Row],[Recapture Cancellation Reduction Amount Through FY 11]]+Table2[[#This Row],[Recapture Cancellation Reduction Amount FY 12 and After ]]</f>
        <v>0</v>
      </c>
      <c r="CU17" s="7">
        <v>0</v>
      </c>
      <c r="CV17" s="7">
        <v>0</v>
      </c>
      <c r="CW17" s="7">
        <v>0</v>
      </c>
      <c r="CX17" s="7">
        <f>Table2[[#This Row],[Penalty Paid Through FY 11]]+Table2[[#This Row],[Penalty Paid FY 12 and After]]</f>
        <v>0</v>
      </c>
      <c r="CY17" s="7">
        <v>1.4410000000000001</v>
      </c>
      <c r="CZ17" s="7">
        <v>263.42329999999998</v>
      </c>
      <c r="DA17" s="7">
        <v>4.4142999999999999</v>
      </c>
      <c r="DB17" s="7">
        <f>Table2[[#This Row],[TOTAL Assistance Net of recapture penalties Through FY 11]]+Table2[[#This Row],[TOTAL Assistance Net of recapture penalties FY 12 and After ]]</f>
        <v>267.83760000000001</v>
      </c>
      <c r="DC17" s="7">
        <v>170.25729999999999</v>
      </c>
      <c r="DD17" s="7">
        <v>1457.3571999999999</v>
      </c>
      <c r="DE17" s="7">
        <v>521.56110000000001</v>
      </c>
      <c r="DF17" s="7">
        <f>Table2[[#This Row],[Company Direct Tax Revenue Before Assistance FY 12 and After]]+Table2[[#This Row],[Company Direct Tax Revenue Before Assistance Through FY 11]]</f>
        <v>1978.9182999999998</v>
      </c>
      <c r="DG17" s="7">
        <v>202.12909999999999</v>
      </c>
      <c r="DH17" s="7">
        <v>1264.2717</v>
      </c>
      <c r="DI17" s="7">
        <v>619.19770000000005</v>
      </c>
      <c r="DJ17" s="7">
        <f>Table2[[#This Row],[Indirect and Induced Tax Revenues FY 12 and After]]+Table2[[#This Row],[Indirect and Induced Tax Revenues Through FY 11]]</f>
        <v>1883.4694</v>
      </c>
      <c r="DK17" s="7">
        <v>372.38639999999998</v>
      </c>
      <c r="DL17" s="7">
        <v>2721.6289000000002</v>
      </c>
      <c r="DM17" s="7">
        <v>1140.7588000000001</v>
      </c>
      <c r="DN17" s="7">
        <f>Table2[[#This Row],[TOTAL Tax Revenues Before Assistance Through FY 11]]+Table2[[#This Row],[TOTAL Tax Revenues Before Assistance FY 12 and After]]</f>
        <v>3862.3877000000002</v>
      </c>
      <c r="DO17" s="7">
        <v>370.94540000000001</v>
      </c>
      <c r="DP17" s="7">
        <v>2458.2055999999998</v>
      </c>
      <c r="DQ17" s="7">
        <v>1136.3444999999999</v>
      </c>
      <c r="DR17" s="7">
        <f>Table2[[#This Row],[TOTAL Tax Revenues Net of Assistance Recapture and Penalty FY 12 and After]]+Table2[[#This Row],[TOTAL Tax Revenues Net of Assistance Recapture and Penalty Through FY 11]]</f>
        <v>3594.5500999999995</v>
      </c>
      <c r="DS17" s="7">
        <v>0</v>
      </c>
      <c r="DT17" s="7">
        <v>0</v>
      </c>
      <c r="DU17" s="7">
        <v>0</v>
      </c>
      <c r="DV17" s="7">
        <v>0</v>
      </c>
    </row>
    <row r="18" spans="1:126" x14ac:dyDescent="0.25">
      <c r="A18" s="5">
        <v>91047</v>
      </c>
      <c r="B18" s="5" t="s">
        <v>1184</v>
      </c>
      <c r="C18" s="5" t="s">
        <v>1185</v>
      </c>
      <c r="D18" s="5" t="s">
        <v>36</v>
      </c>
      <c r="E18" s="5">
        <v>18</v>
      </c>
      <c r="F18" s="5">
        <v>3513</v>
      </c>
      <c r="G18" s="5">
        <v>32</v>
      </c>
      <c r="H18" s="23"/>
      <c r="I18" s="23"/>
      <c r="J18" s="5">
        <v>485113</v>
      </c>
      <c r="K18" s="6" t="s">
        <v>43</v>
      </c>
      <c r="L18" s="6">
        <v>35333</v>
      </c>
      <c r="M18" s="9">
        <v>44440</v>
      </c>
      <c r="N18" s="7">
        <v>1500.5</v>
      </c>
      <c r="O18" s="5" t="s">
        <v>51</v>
      </c>
      <c r="P18" s="23">
        <v>11</v>
      </c>
      <c r="Q18" s="23">
        <v>0</v>
      </c>
      <c r="R18" s="23">
        <v>232</v>
      </c>
      <c r="S18" s="23">
        <v>0</v>
      </c>
      <c r="T18" s="23">
        <v>0</v>
      </c>
      <c r="U18" s="23">
        <v>243</v>
      </c>
      <c r="V18" s="23">
        <v>237</v>
      </c>
      <c r="W18" s="23">
        <v>0</v>
      </c>
      <c r="X18" s="23">
        <v>0</v>
      </c>
      <c r="Y18" s="23">
        <v>0</v>
      </c>
      <c r="Z18" s="23">
        <v>50</v>
      </c>
      <c r="AA18" s="24">
        <v>0</v>
      </c>
      <c r="AB18" s="24">
        <v>0</v>
      </c>
      <c r="AC18" s="24">
        <v>0</v>
      </c>
      <c r="AD18" s="24">
        <v>0</v>
      </c>
      <c r="AE18" s="24">
        <v>0</v>
      </c>
      <c r="AF18" s="24">
        <v>95.061728395061706</v>
      </c>
      <c r="AG18" s="5" t="s">
        <v>39</v>
      </c>
      <c r="AH18" s="7" t="s">
        <v>33</v>
      </c>
      <c r="AI18" s="7">
        <v>28.399000000000001</v>
      </c>
      <c r="AJ18" s="7">
        <v>181.8426</v>
      </c>
      <c r="AK18" s="7">
        <v>86.997100000000003</v>
      </c>
      <c r="AL18" s="7">
        <f>Table2[[#This Row],[Company Direct Land Through FY 11]]+Table2[[#This Row],[Company Direct Land FY 12 and After ]]</f>
        <v>268.83969999999999</v>
      </c>
      <c r="AM18" s="7">
        <v>28.677</v>
      </c>
      <c r="AN18" s="7">
        <v>682.6585</v>
      </c>
      <c r="AO18" s="7">
        <v>87.848500000000001</v>
      </c>
      <c r="AP18" s="7">
        <f>Table2[[#This Row],[Company Direct Building Through FY 11]]+Table2[[#This Row],[Company Direct Building FY 12 and After  ]]</f>
        <v>770.50700000000006</v>
      </c>
      <c r="AQ18" s="7">
        <v>0</v>
      </c>
      <c r="AR18" s="7">
        <v>10.632300000000001</v>
      </c>
      <c r="AS18" s="7">
        <v>0</v>
      </c>
      <c r="AT18" s="7">
        <f>Table2[[#This Row],[Mortgage Recording Tax Through FY 11]]+Table2[[#This Row],[Mortgage Recording Tax FY 12 and After ]]</f>
        <v>10.632300000000001</v>
      </c>
      <c r="AU18" s="7">
        <v>38.624000000000002</v>
      </c>
      <c r="AV18" s="7">
        <v>674.47929999999997</v>
      </c>
      <c r="AW18" s="7">
        <v>118.3198</v>
      </c>
      <c r="AX18" s="7">
        <f>Table2[[#This Row],[Pilot Savings  Through FY 11]]+Table2[[#This Row],[Pilot Savings FY 12 and After ]]</f>
        <v>792.79909999999995</v>
      </c>
      <c r="AY18" s="7">
        <v>0</v>
      </c>
      <c r="AZ18" s="7">
        <v>10.632300000000001</v>
      </c>
      <c r="BA18" s="7">
        <v>0</v>
      </c>
      <c r="BB18" s="7">
        <f>Table2[[#This Row],[Mortgage Recording Tax Exemption Through FY 11]]+Table2[[#This Row],[Mortgage Recording Tax Exemption FY 12 and After ]]</f>
        <v>10.632300000000001</v>
      </c>
      <c r="BC18" s="7">
        <v>101.2225</v>
      </c>
      <c r="BD18" s="7">
        <v>558.4932</v>
      </c>
      <c r="BE18" s="7">
        <v>310.08249999999998</v>
      </c>
      <c r="BF18" s="7">
        <f>Table2[[#This Row],[Indirect and Induced Land Through FY 11]]+Table2[[#This Row],[Indirect and Induced Land FY 12 and After ]]</f>
        <v>868.57569999999998</v>
      </c>
      <c r="BG18" s="7">
        <v>187.9847</v>
      </c>
      <c r="BH18" s="7">
        <v>1037.2016000000001</v>
      </c>
      <c r="BI18" s="7">
        <v>575.86739999999998</v>
      </c>
      <c r="BJ18" s="7">
        <f>Table2[[#This Row],[Indirect and Induced Building Through FY 11]]+Table2[[#This Row],[Indirect and Induced Building FY 12 and After]]</f>
        <v>1613.069</v>
      </c>
      <c r="BK18" s="7">
        <v>307.6592</v>
      </c>
      <c r="BL18" s="7">
        <v>1785.7166</v>
      </c>
      <c r="BM18" s="7">
        <v>942.47569999999996</v>
      </c>
      <c r="BN18" s="7">
        <f>Table2[[#This Row],[TOTAL Real Property Related Taxes Through FY 11]]+Table2[[#This Row],[TOTAL Real Property Related Taxes FY 12 and After]]</f>
        <v>2728.1922999999997</v>
      </c>
      <c r="BO18" s="7">
        <v>505.79140000000001</v>
      </c>
      <c r="BP18" s="7">
        <v>2911.0844999999999</v>
      </c>
      <c r="BQ18" s="7">
        <v>1549.4283</v>
      </c>
      <c r="BR18" s="7">
        <f>Table2[[#This Row],[Company Direct Through FY 11]]+Table2[[#This Row],[Company Direct FY 12 and After ]]</f>
        <v>4460.5128000000004</v>
      </c>
      <c r="BS18" s="7">
        <v>0</v>
      </c>
      <c r="BT18" s="7">
        <v>0</v>
      </c>
      <c r="BU18" s="7">
        <v>0</v>
      </c>
      <c r="BV18" s="7">
        <f>Table2[[#This Row],[Sales Tax Exemption Through FY 11]]+Table2[[#This Row],[Sales Tax Exemption FY 12 and After ]]</f>
        <v>0</v>
      </c>
      <c r="BW18" s="7">
        <v>0</v>
      </c>
      <c r="BX18" s="7">
        <v>0</v>
      </c>
      <c r="BY18" s="7">
        <v>0</v>
      </c>
      <c r="BZ18" s="7">
        <f>Table2[[#This Row],[Energy Tax Savings Through FY 11]]+Table2[[#This Row],[Energy Tax Savings FY 12 and After ]]</f>
        <v>0</v>
      </c>
      <c r="CA18" s="7">
        <v>0</v>
      </c>
      <c r="CB18" s="7">
        <v>0</v>
      </c>
      <c r="CC18" s="7">
        <v>0</v>
      </c>
      <c r="CD18" s="7">
        <f>Table2[[#This Row],[Tax Exempt Bond Savings Through FY 11]]+Table2[[#This Row],[Tax Exempt Bond Savings FY12 and After ]]</f>
        <v>0</v>
      </c>
      <c r="CE18" s="7">
        <v>365.5025</v>
      </c>
      <c r="CF18" s="7">
        <v>2081.8294000000001</v>
      </c>
      <c r="CG18" s="7">
        <v>1119.6708000000001</v>
      </c>
      <c r="CH18" s="7">
        <f>Table2[[#This Row],[Indirect and Induced Through FY 11]]+Table2[[#This Row],[Indirect and Induced FY 12 and After  ]]</f>
        <v>3201.5002000000004</v>
      </c>
      <c r="CI18" s="7">
        <v>871.29390000000001</v>
      </c>
      <c r="CJ18" s="7">
        <v>4992.9138999999996</v>
      </c>
      <c r="CK18" s="7">
        <v>2669.0990999999999</v>
      </c>
      <c r="CL18" s="7">
        <f>Table2[[#This Row],[TOTAL Income Consumption Use Taxes Through FY 11]]+Table2[[#This Row],[TOTAL Income Consumption Use Taxes FY 12 and After  ]]</f>
        <v>7662.012999999999</v>
      </c>
      <c r="CM18" s="7">
        <v>38.624000000000002</v>
      </c>
      <c r="CN18" s="7">
        <v>685.11159999999995</v>
      </c>
      <c r="CO18" s="7">
        <v>118.3198</v>
      </c>
      <c r="CP18" s="7">
        <f>Table2[[#This Row],[Assistance Provided Through FY 11]]+Table2[[#This Row],[Assistance Provided FY 12 and After ]]</f>
        <v>803.43139999999994</v>
      </c>
      <c r="CQ18" s="7">
        <v>0</v>
      </c>
      <c r="CR18" s="7">
        <v>0</v>
      </c>
      <c r="CS18" s="7">
        <v>0</v>
      </c>
      <c r="CT18" s="7">
        <f>Table2[[#This Row],[Recapture Cancellation Reduction Amount Through FY 11]]+Table2[[#This Row],[Recapture Cancellation Reduction Amount FY 12 and After ]]</f>
        <v>0</v>
      </c>
      <c r="CU18" s="7">
        <v>0</v>
      </c>
      <c r="CV18" s="7">
        <v>0</v>
      </c>
      <c r="CW18" s="7">
        <v>0</v>
      </c>
      <c r="CX18" s="7">
        <f>Table2[[#This Row],[Penalty Paid Through FY 11]]+Table2[[#This Row],[Penalty Paid FY 12 and After]]</f>
        <v>0</v>
      </c>
      <c r="CY18" s="7">
        <v>38.624000000000002</v>
      </c>
      <c r="CZ18" s="7">
        <v>685.11159999999995</v>
      </c>
      <c r="DA18" s="7">
        <v>118.3198</v>
      </c>
      <c r="DB18" s="7">
        <f>Table2[[#This Row],[TOTAL Assistance Net of recapture penalties Through FY 11]]+Table2[[#This Row],[TOTAL Assistance Net of recapture penalties FY 12 and After ]]</f>
        <v>803.43139999999994</v>
      </c>
      <c r="DC18" s="7">
        <v>562.86739999999998</v>
      </c>
      <c r="DD18" s="7">
        <v>3786.2179000000001</v>
      </c>
      <c r="DE18" s="7">
        <v>1724.2738999999999</v>
      </c>
      <c r="DF18" s="7">
        <f>Table2[[#This Row],[Company Direct Tax Revenue Before Assistance FY 12 and After]]+Table2[[#This Row],[Company Direct Tax Revenue Before Assistance Through FY 11]]</f>
        <v>5510.4917999999998</v>
      </c>
      <c r="DG18" s="7">
        <v>654.7097</v>
      </c>
      <c r="DH18" s="7">
        <v>3677.5241999999998</v>
      </c>
      <c r="DI18" s="7">
        <v>2005.6206999999999</v>
      </c>
      <c r="DJ18" s="7">
        <f>Table2[[#This Row],[Indirect and Induced Tax Revenues FY 12 and After]]+Table2[[#This Row],[Indirect and Induced Tax Revenues Through FY 11]]</f>
        <v>5683.1448999999993</v>
      </c>
      <c r="DK18" s="7">
        <v>1217.5771</v>
      </c>
      <c r="DL18" s="7">
        <v>7463.7421000000004</v>
      </c>
      <c r="DM18" s="7">
        <v>3729.8946000000001</v>
      </c>
      <c r="DN18" s="7">
        <f>Table2[[#This Row],[TOTAL Tax Revenues Before Assistance Through FY 11]]+Table2[[#This Row],[TOTAL Tax Revenues Before Assistance FY 12 and After]]</f>
        <v>11193.636700000001</v>
      </c>
      <c r="DO18" s="7">
        <v>1178.9530999999999</v>
      </c>
      <c r="DP18" s="7">
        <v>6778.6305000000002</v>
      </c>
      <c r="DQ18" s="7">
        <v>3611.5747999999999</v>
      </c>
      <c r="DR18" s="7">
        <f>Table2[[#This Row],[TOTAL Tax Revenues Net of Assistance Recapture and Penalty FY 12 and After]]+Table2[[#This Row],[TOTAL Tax Revenues Net of Assistance Recapture and Penalty Through FY 11]]</f>
        <v>10390.2053</v>
      </c>
      <c r="DS18" s="7">
        <v>0</v>
      </c>
      <c r="DT18" s="7">
        <v>0</v>
      </c>
      <c r="DU18" s="7">
        <v>0</v>
      </c>
      <c r="DV18" s="7">
        <v>0</v>
      </c>
    </row>
    <row r="19" spans="1:126" x14ac:dyDescent="0.25">
      <c r="A19" s="5">
        <v>91070</v>
      </c>
      <c r="B19" s="5" t="s">
        <v>1174</v>
      </c>
      <c r="C19" s="5" t="s">
        <v>1175</v>
      </c>
      <c r="D19" s="5" t="s">
        <v>42</v>
      </c>
      <c r="E19" s="5">
        <v>48</v>
      </c>
      <c r="F19" s="5">
        <v>6772</v>
      </c>
      <c r="G19" s="5">
        <v>4</v>
      </c>
      <c r="H19" s="23">
        <v>13305</v>
      </c>
      <c r="I19" s="23">
        <v>73269</v>
      </c>
      <c r="J19" s="5">
        <v>622110</v>
      </c>
      <c r="K19" s="6" t="s">
        <v>47</v>
      </c>
      <c r="L19" s="6">
        <v>35914</v>
      </c>
      <c r="M19" s="9">
        <v>40483</v>
      </c>
      <c r="N19" s="7">
        <v>8395</v>
      </c>
      <c r="O19" s="5" t="s">
        <v>79</v>
      </c>
      <c r="P19" s="23">
        <v>141</v>
      </c>
      <c r="Q19" s="23">
        <v>12</v>
      </c>
      <c r="R19" s="23">
        <v>423</v>
      </c>
      <c r="S19" s="23">
        <v>0</v>
      </c>
      <c r="T19" s="23">
        <v>0</v>
      </c>
      <c r="U19" s="23">
        <v>576</v>
      </c>
      <c r="V19" s="23">
        <v>499</v>
      </c>
      <c r="W19" s="23">
        <v>4</v>
      </c>
      <c r="X19" s="23">
        <v>0</v>
      </c>
      <c r="Y19" s="23">
        <v>421</v>
      </c>
      <c r="Z19" s="23">
        <v>0</v>
      </c>
      <c r="AA19" s="24">
        <v>6.25</v>
      </c>
      <c r="AB19" s="24">
        <v>13.7152777777778</v>
      </c>
      <c r="AC19" s="24">
        <v>29.5138888888889</v>
      </c>
      <c r="AD19" s="24">
        <v>11.6319444444444</v>
      </c>
      <c r="AE19" s="24">
        <v>38.8888888888889</v>
      </c>
      <c r="AF19" s="24">
        <v>97.9166666666667</v>
      </c>
      <c r="AG19" s="5" t="s">
        <v>39</v>
      </c>
      <c r="AH19" s="7" t="s">
        <v>39</v>
      </c>
      <c r="AI19" s="7">
        <v>0</v>
      </c>
      <c r="AJ19" s="7">
        <v>0</v>
      </c>
      <c r="AK19" s="7">
        <v>0</v>
      </c>
      <c r="AL19" s="7">
        <f>Table2[[#This Row],[Company Direct Land Through FY 11]]+Table2[[#This Row],[Company Direct Land FY 12 and After ]]</f>
        <v>0</v>
      </c>
      <c r="AM19" s="7">
        <v>0</v>
      </c>
      <c r="AN19" s="7">
        <v>0</v>
      </c>
      <c r="AO19" s="7">
        <v>0</v>
      </c>
      <c r="AP19" s="7">
        <f>Table2[[#This Row],[Company Direct Building Through FY 11]]+Table2[[#This Row],[Company Direct Building FY 12 and After  ]]</f>
        <v>0</v>
      </c>
      <c r="AQ19" s="7">
        <v>0</v>
      </c>
      <c r="AR19" s="7">
        <v>147.2903</v>
      </c>
      <c r="AS19" s="7">
        <v>0</v>
      </c>
      <c r="AT19" s="7">
        <f>Table2[[#This Row],[Mortgage Recording Tax Through FY 11]]+Table2[[#This Row],[Mortgage Recording Tax FY 12 and After ]]</f>
        <v>147.2903</v>
      </c>
      <c r="AU19" s="7">
        <v>0</v>
      </c>
      <c r="AV19" s="7">
        <v>0</v>
      </c>
      <c r="AW19" s="7">
        <v>0</v>
      </c>
      <c r="AX19" s="7">
        <f>Table2[[#This Row],[Pilot Savings  Through FY 11]]+Table2[[#This Row],[Pilot Savings FY 12 and After ]]</f>
        <v>0</v>
      </c>
      <c r="AY19" s="7">
        <v>0</v>
      </c>
      <c r="AZ19" s="7">
        <v>147.2903</v>
      </c>
      <c r="BA19" s="7">
        <v>0</v>
      </c>
      <c r="BB19" s="7">
        <f>Table2[[#This Row],[Mortgage Recording Tax Exemption Through FY 11]]+Table2[[#This Row],[Mortgage Recording Tax Exemption FY 12 and After ]]</f>
        <v>147.2903</v>
      </c>
      <c r="BC19" s="7">
        <v>535.34709999999995</v>
      </c>
      <c r="BD19" s="7">
        <v>2479.8908999999999</v>
      </c>
      <c r="BE19" s="7">
        <v>0</v>
      </c>
      <c r="BF19" s="7">
        <f>Table2[[#This Row],[Indirect and Induced Land Through FY 11]]+Table2[[#This Row],[Indirect and Induced Land FY 12 and After ]]</f>
        <v>2479.8908999999999</v>
      </c>
      <c r="BG19" s="7">
        <v>994.21609999999998</v>
      </c>
      <c r="BH19" s="7">
        <v>4605.5114999999996</v>
      </c>
      <c r="BI19" s="7">
        <v>0</v>
      </c>
      <c r="BJ19" s="7">
        <f>Table2[[#This Row],[Indirect and Induced Building Through FY 11]]+Table2[[#This Row],[Indirect and Induced Building FY 12 and After]]</f>
        <v>4605.5114999999996</v>
      </c>
      <c r="BK19" s="7">
        <v>1529.5632000000001</v>
      </c>
      <c r="BL19" s="7">
        <v>7085.4023999999999</v>
      </c>
      <c r="BM19" s="7">
        <v>0</v>
      </c>
      <c r="BN19" s="7">
        <f>Table2[[#This Row],[TOTAL Real Property Related Taxes Through FY 11]]+Table2[[#This Row],[TOTAL Real Property Related Taxes FY 12 and After]]</f>
        <v>7085.4023999999999</v>
      </c>
      <c r="BO19" s="7">
        <v>1977.5344</v>
      </c>
      <c r="BP19" s="7">
        <v>9607.7772000000004</v>
      </c>
      <c r="BQ19" s="7">
        <v>0</v>
      </c>
      <c r="BR19" s="7">
        <f>Table2[[#This Row],[Company Direct Through FY 11]]+Table2[[#This Row],[Company Direct FY 12 and After ]]</f>
        <v>9607.7772000000004</v>
      </c>
      <c r="BS19" s="7">
        <v>0</v>
      </c>
      <c r="BT19" s="7">
        <v>0</v>
      </c>
      <c r="BU19" s="7">
        <v>0</v>
      </c>
      <c r="BV19" s="7">
        <f>Table2[[#This Row],[Sales Tax Exemption Through FY 11]]+Table2[[#This Row],[Sales Tax Exemption FY 12 and After ]]</f>
        <v>0</v>
      </c>
      <c r="BW19" s="7">
        <v>0</v>
      </c>
      <c r="BX19" s="7">
        <v>0</v>
      </c>
      <c r="BY19" s="7">
        <v>0</v>
      </c>
      <c r="BZ19" s="7">
        <f>Table2[[#This Row],[Energy Tax Savings Through FY 11]]+Table2[[#This Row],[Energy Tax Savings FY 12 and After ]]</f>
        <v>0</v>
      </c>
      <c r="CA19" s="7">
        <v>0.54120000000000001</v>
      </c>
      <c r="CB19" s="7">
        <v>50.4497</v>
      </c>
      <c r="CC19" s="7">
        <v>0</v>
      </c>
      <c r="CD19" s="7">
        <f>Table2[[#This Row],[Tax Exempt Bond Savings Through FY 11]]+Table2[[#This Row],[Tax Exempt Bond Savings FY12 and After ]]</f>
        <v>50.4497</v>
      </c>
      <c r="CE19" s="7">
        <v>2107.0753</v>
      </c>
      <c r="CF19" s="7">
        <v>10421.786700000001</v>
      </c>
      <c r="CG19" s="7">
        <v>0</v>
      </c>
      <c r="CH19" s="7">
        <f>Table2[[#This Row],[Indirect and Induced Through FY 11]]+Table2[[#This Row],[Indirect and Induced FY 12 and After  ]]</f>
        <v>10421.786700000001</v>
      </c>
      <c r="CI19" s="7">
        <v>4084.0684999999999</v>
      </c>
      <c r="CJ19" s="7">
        <v>19979.1142</v>
      </c>
      <c r="CK19" s="7">
        <v>0</v>
      </c>
      <c r="CL19" s="7">
        <f>Table2[[#This Row],[TOTAL Income Consumption Use Taxes Through FY 11]]+Table2[[#This Row],[TOTAL Income Consumption Use Taxes FY 12 and After  ]]</f>
        <v>19979.1142</v>
      </c>
      <c r="CM19" s="7">
        <v>0.54120000000000001</v>
      </c>
      <c r="CN19" s="7">
        <v>197.74</v>
      </c>
      <c r="CO19" s="7">
        <v>0</v>
      </c>
      <c r="CP19" s="7">
        <f>Table2[[#This Row],[Assistance Provided Through FY 11]]+Table2[[#This Row],[Assistance Provided FY 12 and After ]]</f>
        <v>197.74</v>
      </c>
      <c r="CQ19" s="7">
        <v>0</v>
      </c>
      <c r="CR19" s="7">
        <v>0</v>
      </c>
      <c r="CS19" s="7">
        <v>0</v>
      </c>
      <c r="CT19" s="7">
        <f>Table2[[#This Row],[Recapture Cancellation Reduction Amount Through FY 11]]+Table2[[#This Row],[Recapture Cancellation Reduction Amount FY 12 and After ]]</f>
        <v>0</v>
      </c>
      <c r="CU19" s="7">
        <v>0</v>
      </c>
      <c r="CV19" s="7">
        <v>0</v>
      </c>
      <c r="CW19" s="7">
        <v>0</v>
      </c>
      <c r="CX19" s="7">
        <f>Table2[[#This Row],[Penalty Paid Through FY 11]]+Table2[[#This Row],[Penalty Paid FY 12 and After]]</f>
        <v>0</v>
      </c>
      <c r="CY19" s="7">
        <v>0.54120000000000001</v>
      </c>
      <c r="CZ19" s="7">
        <v>197.74</v>
      </c>
      <c r="DA19" s="7">
        <v>0</v>
      </c>
      <c r="DB19" s="7">
        <f>Table2[[#This Row],[TOTAL Assistance Net of recapture penalties Through FY 11]]+Table2[[#This Row],[TOTAL Assistance Net of recapture penalties FY 12 and After ]]</f>
        <v>197.74</v>
      </c>
      <c r="DC19" s="7">
        <v>1977.5344</v>
      </c>
      <c r="DD19" s="7">
        <v>9755.0674999999992</v>
      </c>
      <c r="DE19" s="7">
        <v>0</v>
      </c>
      <c r="DF19" s="7">
        <f>Table2[[#This Row],[Company Direct Tax Revenue Before Assistance FY 12 and After]]+Table2[[#This Row],[Company Direct Tax Revenue Before Assistance Through FY 11]]</f>
        <v>9755.0674999999992</v>
      </c>
      <c r="DG19" s="7">
        <v>3636.6385</v>
      </c>
      <c r="DH19" s="7">
        <v>17507.1891</v>
      </c>
      <c r="DI19" s="7">
        <v>0</v>
      </c>
      <c r="DJ19" s="7">
        <f>Table2[[#This Row],[Indirect and Induced Tax Revenues FY 12 and After]]+Table2[[#This Row],[Indirect and Induced Tax Revenues Through FY 11]]</f>
        <v>17507.1891</v>
      </c>
      <c r="DK19" s="7">
        <v>5614.1728999999996</v>
      </c>
      <c r="DL19" s="7">
        <v>27262.256600000001</v>
      </c>
      <c r="DM19" s="7">
        <v>0</v>
      </c>
      <c r="DN19" s="7">
        <f>Table2[[#This Row],[TOTAL Tax Revenues Before Assistance Through FY 11]]+Table2[[#This Row],[TOTAL Tax Revenues Before Assistance FY 12 and After]]</f>
        <v>27262.256600000001</v>
      </c>
      <c r="DO19" s="7">
        <v>5613.6316999999999</v>
      </c>
      <c r="DP19" s="7">
        <v>27064.516599999999</v>
      </c>
      <c r="DQ19" s="7">
        <v>0</v>
      </c>
      <c r="DR19" s="7">
        <f>Table2[[#This Row],[TOTAL Tax Revenues Net of Assistance Recapture and Penalty FY 12 and After]]+Table2[[#This Row],[TOTAL Tax Revenues Net of Assistance Recapture and Penalty Through FY 11]]</f>
        <v>27064.516599999999</v>
      </c>
      <c r="DS19" s="7">
        <v>0</v>
      </c>
      <c r="DT19" s="7">
        <v>0</v>
      </c>
      <c r="DU19" s="7">
        <v>0</v>
      </c>
      <c r="DV19" s="7">
        <v>0</v>
      </c>
    </row>
    <row r="20" spans="1:126" x14ac:dyDescent="0.25">
      <c r="A20" s="5">
        <v>91073</v>
      </c>
      <c r="B20" s="5" t="s">
        <v>1130</v>
      </c>
      <c r="C20" s="5" t="s">
        <v>1131</v>
      </c>
      <c r="D20" s="5" t="s">
        <v>32</v>
      </c>
      <c r="E20" s="5">
        <v>22</v>
      </c>
      <c r="F20" s="5">
        <v>812</v>
      </c>
      <c r="G20" s="5">
        <v>36</v>
      </c>
      <c r="H20" s="23"/>
      <c r="I20" s="23"/>
      <c r="J20" s="5">
        <v>325620</v>
      </c>
      <c r="K20" s="6" t="s">
        <v>37</v>
      </c>
      <c r="L20" s="6">
        <v>35942</v>
      </c>
      <c r="M20" s="9">
        <v>45473</v>
      </c>
      <c r="N20" s="7">
        <v>1000</v>
      </c>
      <c r="O20" s="5" t="s">
        <v>62</v>
      </c>
      <c r="P20" s="23">
        <v>0</v>
      </c>
      <c r="Q20" s="23">
        <v>0</v>
      </c>
      <c r="R20" s="23">
        <v>0</v>
      </c>
      <c r="S20" s="23">
        <v>0</v>
      </c>
      <c r="T20" s="23">
        <v>0</v>
      </c>
      <c r="U20" s="23">
        <v>0</v>
      </c>
      <c r="V20" s="23">
        <v>54</v>
      </c>
      <c r="W20" s="23">
        <v>0</v>
      </c>
      <c r="X20" s="23">
        <v>0</v>
      </c>
      <c r="Y20" s="23">
        <v>20</v>
      </c>
      <c r="Z20" s="23">
        <v>34</v>
      </c>
      <c r="AA20" s="24">
        <v>0</v>
      </c>
      <c r="AB20" s="24">
        <v>0</v>
      </c>
      <c r="AC20" s="24">
        <v>0</v>
      </c>
      <c r="AD20" s="24">
        <v>0</v>
      </c>
      <c r="AE20" s="24">
        <v>0</v>
      </c>
      <c r="AF20" s="24">
        <v>0</v>
      </c>
      <c r="AG20" s="5"/>
      <c r="AH20" s="7"/>
      <c r="AI20" s="7">
        <v>64.037000000000006</v>
      </c>
      <c r="AJ20" s="7">
        <v>297.37240000000003</v>
      </c>
      <c r="AK20" s="7">
        <v>0</v>
      </c>
      <c r="AL20" s="7">
        <f>Table2[[#This Row],[Company Direct Land Through FY 11]]+Table2[[#This Row],[Company Direct Land FY 12 and After ]]</f>
        <v>297.37240000000003</v>
      </c>
      <c r="AM20" s="7">
        <v>63.944000000000003</v>
      </c>
      <c r="AN20" s="7">
        <v>225.56180000000001</v>
      </c>
      <c r="AO20" s="7">
        <v>0</v>
      </c>
      <c r="AP20" s="7">
        <f>Table2[[#This Row],[Company Direct Building Through FY 11]]+Table2[[#This Row],[Company Direct Building FY 12 and After  ]]</f>
        <v>225.56180000000001</v>
      </c>
      <c r="AQ20" s="7">
        <v>0</v>
      </c>
      <c r="AR20" s="7">
        <v>17.545000000000002</v>
      </c>
      <c r="AS20" s="7">
        <v>0</v>
      </c>
      <c r="AT20" s="7">
        <f>Table2[[#This Row],[Mortgage Recording Tax Through FY 11]]+Table2[[#This Row],[Mortgage Recording Tax FY 12 and After ]]</f>
        <v>17.545000000000002</v>
      </c>
      <c r="AU20" s="7">
        <v>51.972999999999999</v>
      </c>
      <c r="AV20" s="7">
        <v>137.65790000000001</v>
      </c>
      <c r="AW20" s="7">
        <v>0</v>
      </c>
      <c r="AX20" s="7">
        <f>Table2[[#This Row],[Pilot Savings  Through FY 11]]+Table2[[#This Row],[Pilot Savings FY 12 and After ]]</f>
        <v>137.65790000000001</v>
      </c>
      <c r="AY20" s="7">
        <v>0</v>
      </c>
      <c r="AZ20" s="7">
        <v>17.545000000000002</v>
      </c>
      <c r="BA20" s="7">
        <v>0</v>
      </c>
      <c r="BB20" s="7">
        <f>Table2[[#This Row],[Mortgage Recording Tax Exemption Through FY 11]]+Table2[[#This Row],[Mortgage Recording Tax Exemption FY 12 and After ]]</f>
        <v>17.545000000000002</v>
      </c>
      <c r="BC20" s="7">
        <v>51.634</v>
      </c>
      <c r="BD20" s="7">
        <v>246.15719999999999</v>
      </c>
      <c r="BE20" s="7">
        <v>0</v>
      </c>
      <c r="BF20" s="7">
        <f>Table2[[#This Row],[Indirect and Induced Land Through FY 11]]+Table2[[#This Row],[Indirect and Induced Land FY 12 and After ]]</f>
        <v>246.15719999999999</v>
      </c>
      <c r="BG20" s="7">
        <v>95.891599999999997</v>
      </c>
      <c r="BH20" s="7">
        <v>457.14929999999998</v>
      </c>
      <c r="BI20" s="7">
        <v>0</v>
      </c>
      <c r="BJ20" s="7">
        <f>Table2[[#This Row],[Indirect and Induced Building Through FY 11]]+Table2[[#This Row],[Indirect and Induced Building FY 12 and After]]</f>
        <v>457.14929999999998</v>
      </c>
      <c r="BK20" s="7">
        <v>223.53360000000001</v>
      </c>
      <c r="BL20" s="7">
        <v>1088.5827999999999</v>
      </c>
      <c r="BM20" s="7">
        <v>0</v>
      </c>
      <c r="BN20" s="7">
        <f>Table2[[#This Row],[TOTAL Real Property Related Taxes Through FY 11]]+Table2[[#This Row],[TOTAL Real Property Related Taxes FY 12 and After]]</f>
        <v>1088.5827999999999</v>
      </c>
      <c r="BO20" s="7">
        <v>431.40199999999999</v>
      </c>
      <c r="BP20" s="7">
        <v>2251.7184000000002</v>
      </c>
      <c r="BQ20" s="7">
        <v>0</v>
      </c>
      <c r="BR20" s="7">
        <f>Table2[[#This Row],[Company Direct Through FY 11]]+Table2[[#This Row],[Company Direct FY 12 and After ]]</f>
        <v>2251.7184000000002</v>
      </c>
      <c r="BS20" s="7">
        <v>0</v>
      </c>
      <c r="BT20" s="7">
        <v>2.6621000000000001</v>
      </c>
      <c r="BU20" s="7">
        <v>0</v>
      </c>
      <c r="BV20" s="7">
        <f>Table2[[#This Row],[Sales Tax Exemption Through FY 11]]+Table2[[#This Row],[Sales Tax Exemption FY 12 and After ]]</f>
        <v>2.6621000000000001</v>
      </c>
      <c r="BW20" s="7">
        <v>0</v>
      </c>
      <c r="BX20" s="7">
        <v>0</v>
      </c>
      <c r="BY20" s="7">
        <v>0</v>
      </c>
      <c r="BZ20" s="7">
        <f>Table2[[#This Row],[Energy Tax Savings Through FY 11]]+Table2[[#This Row],[Energy Tax Savings FY 12 and After ]]</f>
        <v>0</v>
      </c>
      <c r="CA20" s="7">
        <v>0</v>
      </c>
      <c r="CB20" s="7">
        <v>4.3894000000000002</v>
      </c>
      <c r="CC20" s="7">
        <v>0</v>
      </c>
      <c r="CD20" s="7">
        <f>Table2[[#This Row],[Tax Exempt Bond Savings Through FY 11]]+Table2[[#This Row],[Tax Exempt Bond Savings FY12 and After ]]</f>
        <v>4.3894000000000002</v>
      </c>
      <c r="CE20" s="7">
        <v>182.9957</v>
      </c>
      <c r="CF20" s="7">
        <v>927.01750000000004</v>
      </c>
      <c r="CG20" s="7">
        <v>0</v>
      </c>
      <c r="CH20" s="7">
        <f>Table2[[#This Row],[Indirect and Induced Through FY 11]]+Table2[[#This Row],[Indirect and Induced FY 12 and After  ]]</f>
        <v>927.01750000000004</v>
      </c>
      <c r="CI20" s="7">
        <v>614.39769999999999</v>
      </c>
      <c r="CJ20" s="7">
        <v>3171.6844000000001</v>
      </c>
      <c r="CK20" s="7">
        <v>0</v>
      </c>
      <c r="CL20" s="7">
        <f>Table2[[#This Row],[TOTAL Income Consumption Use Taxes Through FY 11]]+Table2[[#This Row],[TOTAL Income Consumption Use Taxes FY 12 and After  ]]</f>
        <v>3171.6844000000001</v>
      </c>
      <c r="CM20" s="7">
        <v>51.972999999999999</v>
      </c>
      <c r="CN20" s="7">
        <v>162.2544</v>
      </c>
      <c r="CO20" s="7">
        <v>0</v>
      </c>
      <c r="CP20" s="7">
        <f>Table2[[#This Row],[Assistance Provided Through FY 11]]+Table2[[#This Row],[Assistance Provided FY 12 and After ]]</f>
        <v>162.2544</v>
      </c>
      <c r="CQ20" s="7">
        <v>0</v>
      </c>
      <c r="CR20" s="7">
        <v>0</v>
      </c>
      <c r="CS20" s="7">
        <v>0</v>
      </c>
      <c r="CT20" s="7">
        <f>Table2[[#This Row],[Recapture Cancellation Reduction Amount Through FY 11]]+Table2[[#This Row],[Recapture Cancellation Reduction Amount FY 12 and After ]]</f>
        <v>0</v>
      </c>
      <c r="CU20" s="7">
        <v>0</v>
      </c>
      <c r="CV20" s="7">
        <v>0</v>
      </c>
      <c r="CW20" s="7">
        <v>0</v>
      </c>
      <c r="CX20" s="7">
        <f>Table2[[#This Row],[Penalty Paid Through FY 11]]+Table2[[#This Row],[Penalty Paid FY 12 and After]]</f>
        <v>0</v>
      </c>
      <c r="CY20" s="7">
        <v>51.972999999999999</v>
      </c>
      <c r="CZ20" s="7">
        <v>162.2544</v>
      </c>
      <c r="DA20" s="7">
        <v>0</v>
      </c>
      <c r="DB20" s="7">
        <f>Table2[[#This Row],[TOTAL Assistance Net of recapture penalties Through FY 11]]+Table2[[#This Row],[TOTAL Assistance Net of recapture penalties FY 12 and After ]]</f>
        <v>162.2544</v>
      </c>
      <c r="DC20" s="7">
        <v>559.38300000000004</v>
      </c>
      <c r="DD20" s="7">
        <v>2792.1976</v>
      </c>
      <c r="DE20" s="7">
        <v>0</v>
      </c>
      <c r="DF20" s="7">
        <f>Table2[[#This Row],[Company Direct Tax Revenue Before Assistance FY 12 and After]]+Table2[[#This Row],[Company Direct Tax Revenue Before Assistance Through FY 11]]</f>
        <v>2792.1976</v>
      </c>
      <c r="DG20" s="7">
        <v>330.5213</v>
      </c>
      <c r="DH20" s="7">
        <v>1630.3240000000001</v>
      </c>
      <c r="DI20" s="7">
        <v>0</v>
      </c>
      <c r="DJ20" s="7">
        <f>Table2[[#This Row],[Indirect and Induced Tax Revenues FY 12 and After]]+Table2[[#This Row],[Indirect and Induced Tax Revenues Through FY 11]]</f>
        <v>1630.3240000000001</v>
      </c>
      <c r="DK20" s="7">
        <v>889.90430000000003</v>
      </c>
      <c r="DL20" s="7">
        <v>4422.5216</v>
      </c>
      <c r="DM20" s="7">
        <v>0</v>
      </c>
      <c r="DN20" s="7">
        <f>Table2[[#This Row],[TOTAL Tax Revenues Before Assistance Through FY 11]]+Table2[[#This Row],[TOTAL Tax Revenues Before Assistance FY 12 and After]]</f>
        <v>4422.5216</v>
      </c>
      <c r="DO20" s="7">
        <v>837.93129999999996</v>
      </c>
      <c r="DP20" s="7">
        <v>4260.2672000000002</v>
      </c>
      <c r="DQ20" s="7">
        <v>0</v>
      </c>
      <c r="DR20" s="7">
        <f>Table2[[#This Row],[TOTAL Tax Revenues Net of Assistance Recapture and Penalty FY 12 and After]]+Table2[[#This Row],[TOTAL Tax Revenues Net of Assistance Recapture and Penalty Through FY 11]]</f>
        <v>4260.2672000000002</v>
      </c>
      <c r="DS20" s="7">
        <v>0</v>
      </c>
      <c r="DT20" s="7">
        <v>0</v>
      </c>
      <c r="DU20" s="7">
        <v>0</v>
      </c>
      <c r="DV20" s="7">
        <v>0</v>
      </c>
    </row>
    <row r="21" spans="1:126" x14ac:dyDescent="0.25">
      <c r="A21" s="5">
        <v>91084</v>
      </c>
      <c r="B21" s="5" t="s">
        <v>1160</v>
      </c>
      <c r="C21" s="5" t="s">
        <v>1161</v>
      </c>
      <c r="D21" s="5" t="s">
        <v>32</v>
      </c>
      <c r="E21" s="5">
        <v>26</v>
      </c>
      <c r="F21" s="5">
        <v>461</v>
      </c>
      <c r="G21" s="5">
        <v>9</v>
      </c>
      <c r="H21" s="23"/>
      <c r="I21" s="23"/>
      <c r="J21" s="5">
        <v>722110</v>
      </c>
      <c r="K21" s="6" t="s">
        <v>28</v>
      </c>
      <c r="L21" s="6">
        <v>35865</v>
      </c>
      <c r="M21" s="9">
        <v>45473</v>
      </c>
      <c r="N21" s="7">
        <v>750</v>
      </c>
      <c r="O21" s="5" t="s">
        <v>51</v>
      </c>
      <c r="P21" s="23">
        <v>0</v>
      </c>
      <c r="Q21" s="23">
        <v>0</v>
      </c>
      <c r="R21" s="23">
        <v>60</v>
      </c>
      <c r="S21" s="23">
        <v>0</v>
      </c>
      <c r="T21" s="23">
        <v>0</v>
      </c>
      <c r="U21" s="23">
        <v>60</v>
      </c>
      <c r="V21" s="23">
        <v>60</v>
      </c>
      <c r="W21" s="23">
        <v>0</v>
      </c>
      <c r="X21" s="23">
        <v>0</v>
      </c>
      <c r="Y21" s="23">
        <v>0</v>
      </c>
      <c r="Z21" s="23">
        <v>41</v>
      </c>
      <c r="AA21" s="24">
        <v>0</v>
      </c>
      <c r="AB21" s="24">
        <v>0</v>
      </c>
      <c r="AC21" s="24">
        <v>0</v>
      </c>
      <c r="AD21" s="24">
        <v>0</v>
      </c>
      <c r="AE21" s="24">
        <v>0</v>
      </c>
      <c r="AF21" s="24">
        <v>100</v>
      </c>
      <c r="AG21" s="5" t="s">
        <v>39</v>
      </c>
      <c r="AH21" s="7" t="s">
        <v>33</v>
      </c>
      <c r="AI21" s="7">
        <v>17.401</v>
      </c>
      <c r="AJ21" s="7">
        <v>72.596699999999998</v>
      </c>
      <c r="AK21" s="7">
        <v>65.413399999999996</v>
      </c>
      <c r="AL21" s="7">
        <f>Table2[[#This Row],[Company Direct Land Through FY 11]]+Table2[[#This Row],[Company Direct Land FY 12 and After ]]</f>
        <v>138.01009999999999</v>
      </c>
      <c r="AM21" s="7">
        <v>15.034000000000001</v>
      </c>
      <c r="AN21" s="7">
        <v>109.9402</v>
      </c>
      <c r="AO21" s="7">
        <v>56.5152</v>
      </c>
      <c r="AP21" s="7">
        <f>Table2[[#This Row],[Company Direct Building Through FY 11]]+Table2[[#This Row],[Company Direct Building FY 12 and After  ]]</f>
        <v>166.4554</v>
      </c>
      <c r="AQ21" s="7">
        <v>0</v>
      </c>
      <c r="AR21" s="7">
        <v>4.5936000000000003</v>
      </c>
      <c r="AS21" s="7">
        <v>0</v>
      </c>
      <c r="AT21" s="7">
        <f>Table2[[#This Row],[Mortgage Recording Tax Through FY 11]]+Table2[[#This Row],[Mortgage Recording Tax FY 12 and After ]]</f>
        <v>4.5936000000000003</v>
      </c>
      <c r="AU21" s="7">
        <v>27.588000000000001</v>
      </c>
      <c r="AV21" s="7">
        <v>147.77000000000001</v>
      </c>
      <c r="AW21" s="7">
        <v>103.70820000000001</v>
      </c>
      <c r="AX21" s="7">
        <f>Table2[[#This Row],[Pilot Savings  Through FY 11]]+Table2[[#This Row],[Pilot Savings FY 12 and After ]]</f>
        <v>251.47820000000002</v>
      </c>
      <c r="AY21" s="7">
        <v>0</v>
      </c>
      <c r="AZ21" s="7">
        <v>4.5936000000000003</v>
      </c>
      <c r="BA21" s="7">
        <v>0</v>
      </c>
      <c r="BB21" s="7">
        <f>Table2[[#This Row],[Mortgage Recording Tax Exemption Through FY 11]]+Table2[[#This Row],[Mortgage Recording Tax Exemption FY 12 and After ]]</f>
        <v>4.5936000000000003</v>
      </c>
      <c r="BC21" s="7">
        <v>23.528400000000001</v>
      </c>
      <c r="BD21" s="7">
        <v>109.62869999999999</v>
      </c>
      <c r="BE21" s="7">
        <v>88.447299999999998</v>
      </c>
      <c r="BF21" s="7">
        <f>Table2[[#This Row],[Indirect and Induced Land Through FY 11]]+Table2[[#This Row],[Indirect and Induced Land FY 12 and After ]]</f>
        <v>198.07599999999999</v>
      </c>
      <c r="BG21" s="7">
        <v>43.695599999999999</v>
      </c>
      <c r="BH21" s="7">
        <v>203.59639999999999</v>
      </c>
      <c r="BI21" s="7">
        <v>164.2593</v>
      </c>
      <c r="BJ21" s="7">
        <f>Table2[[#This Row],[Indirect and Induced Building Through FY 11]]+Table2[[#This Row],[Indirect and Induced Building FY 12 and After]]</f>
        <v>367.85569999999996</v>
      </c>
      <c r="BK21" s="7">
        <v>72.070999999999998</v>
      </c>
      <c r="BL21" s="7">
        <v>347.99200000000002</v>
      </c>
      <c r="BM21" s="7">
        <v>270.92700000000002</v>
      </c>
      <c r="BN21" s="7">
        <f>Table2[[#This Row],[TOTAL Real Property Related Taxes Through FY 11]]+Table2[[#This Row],[TOTAL Real Property Related Taxes FY 12 and After]]</f>
        <v>618.9190000000001</v>
      </c>
      <c r="BO21" s="7">
        <v>121.76730000000001</v>
      </c>
      <c r="BP21" s="7">
        <v>613.87609999999995</v>
      </c>
      <c r="BQ21" s="7">
        <v>457.74430000000001</v>
      </c>
      <c r="BR21" s="7">
        <f>Table2[[#This Row],[Company Direct Through FY 11]]+Table2[[#This Row],[Company Direct FY 12 and After ]]</f>
        <v>1071.6204</v>
      </c>
      <c r="BS21" s="7">
        <v>0</v>
      </c>
      <c r="BT21" s="7">
        <v>0</v>
      </c>
      <c r="BU21" s="7">
        <v>0</v>
      </c>
      <c r="BV21" s="7">
        <f>Table2[[#This Row],[Sales Tax Exemption Through FY 11]]+Table2[[#This Row],[Sales Tax Exemption FY 12 and After ]]</f>
        <v>0</v>
      </c>
      <c r="BW21" s="7">
        <v>0</v>
      </c>
      <c r="BX21" s="7">
        <v>0</v>
      </c>
      <c r="BY21" s="7">
        <v>0</v>
      </c>
      <c r="BZ21" s="7">
        <f>Table2[[#This Row],[Energy Tax Savings Through FY 11]]+Table2[[#This Row],[Energy Tax Savings FY 12 and After ]]</f>
        <v>0</v>
      </c>
      <c r="CA21" s="7">
        <v>0</v>
      </c>
      <c r="CB21" s="7">
        <v>0</v>
      </c>
      <c r="CC21" s="7">
        <v>0</v>
      </c>
      <c r="CD21" s="7">
        <f>Table2[[#This Row],[Tax Exempt Bond Savings Through FY 11]]+Table2[[#This Row],[Tax Exempt Bond Savings FY12 and After ]]</f>
        <v>0</v>
      </c>
      <c r="CE21" s="7">
        <v>83.386899999999997</v>
      </c>
      <c r="CF21" s="7">
        <v>419.57369999999997</v>
      </c>
      <c r="CG21" s="7">
        <v>313.46530000000001</v>
      </c>
      <c r="CH21" s="7">
        <f>Table2[[#This Row],[Indirect and Induced Through FY 11]]+Table2[[#This Row],[Indirect and Induced FY 12 and After  ]]</f>
        <v>733.03899999999999</v>
      </c>
      <c r="CI21" s="7">
        <v>205.1542</v>
      </c>
      <c r="CJ21" s="7">
        <v>1033.4498000000001</v>
      </c>
      <c r="CK21" s="7">
        <v>771.20960000000002</v>
      </c>
      <c r="CL21" s="7">
        <f>Table2[[#This Row],[TOTAL Income Consumption Use Taxes Through FY 11]]+Table2[[#This Row],[TOTAL Income Consumption Use Taxes FY 12 and After  ]]</f>
        <v>1804.6594</v>
      </c>
      <c r="CM21" s="7">
        <v>27.588000000000001</v>
      </c>
      <c r="CN21" s="7">
        <v>152.36359999999999</v>
      </c>
      <c r="CO21" s="7">
        <v>103.70820000000001</v>
      </c>
      <c r="CP21" s="7">
        <f>Table2[[#This Row],[Assistance Provided Through FY 11]]+Table2[[#This Row],[Assistance Provided FY 12 and After ]]</f>
        <v>256.0718</v>
      </c>
      <c r="CQ21" s="7">
        <v>0</v>
      </c>
      <c r="CR21" s="7">
        <v>0</v>
      </c>
      <c r="CS21" s="7">
        <v>0</v>
      </c>
      <c r="CT21" s="7">
        <f>Table2[[#This Row],[Recapture Cancellation Reduction Amount Through FY 11]]+Table2[[#This Row],[Recapture Cancellation Reduction Amount FY 12 and After ]]</f>
        <v>0</v>
      </c>
      <c r="CU21" s="7">
        <v>0</v>
      </c>
      <c r="CV21" s="7">
        <v>0</v>
      </c>
      <c r="CW21" s="7">
        <v>0</v>
      </c>
      <c r="CX21" s="7">
        <f>Table2[[#This Row],[Penalty Paid Through FY 11]]+Table2[[#This Row],[Penalty Paid FY 12 and After]]</f>
        <v>0</v>
      </c>
      <c r="CY21" s="7">
        <v>27.588000000000001</v>
      </c>
      <c r="CZ21" s="7">
        <v>152.36359999999999</v>
      </c>
      <c r="DA21" s="7">
        <v>103.70820000000001</v>
      </c>
      <c r="DB21" s="7">
        <f>Table2[[#This Row],[TOTAL Assistance Net of recapture penalties Through FY 11]]+Table2[[#This Row],[TOTAL Assistance Net of recapture penalties FY 12 and After ]]</f>
        <v>256.0718</v>
      </c>
      <c r="DC21" s="7">
        <v>154.20230000000001</v>
      </c>
      <c r="DD21" s="7">
        <v>801.00660000000005</v>
      </c>
      <c r="DE21" s="7">
        <v>579.67290000000003</v>
      </c>
      <c r="DF21" s="7">
        <f>Table2[[#This Row],[Company Direct Tax Revenue Before Assistance FY 12 and After]]+Table2[[#This Row],[Company Direct Tax Revenue Before Assistance Through FY 11]]</f>
        <v>1380.6795000000002</v>
      </c>
      <c r="DG21" s="7">
        <v>150.61089999999999</v>
      </c>
      <c r="DH21" s="7">
        <v>732.79880000000003</v>
      </c>
      <c r="DI21" s="7">
        <v>566.17190000000005</v>
      </c>
      <c r="DJ21" s="7">
        <f>Table2[[#This Row],[Indirect and Induced Tax Revenues FY 12 and After]]+Table2[[#This Row],[Indirect and Induced Tax Revenues Through FY 11]]</f>
        <v>1298.9707000000001</v>
      </c>
      <c r="DK21" s="7">
        <v>304.81319999999999</v>
      </c>
      <c r="DL21" s="7">
        <v>1533.8054</v>
      </c>
      <c r="DM21" s="7">
        <v>1145.8448000000001</v>
      </c>
      <c r="DN21" s="7">
        <f>Table2[[#This Row],[TOTAL Tax Revenues Before Assistance Through FY 11]]+Table2[[#This Row],[TOTAL Tax Revenues Before Assistance FY 12 and After]]</f>
        <v>2679.6502</v>
      </c>
      <c r="DO21" s="7">
        <v>277.22519999999997</v>
      </c>
      <c r="DP21" s="7">
        <v>1381.4418000000001</v>
      </c>
      <c r="DQ21" s="7">
        <v>1042.1366</v>
      </c>
      <c r="DR21" s="7">
        <f>Table2[[#This Row],[TOTAL Tax Revenues Net of Assistance Recapture and Penalty FY 12 and After]]+Table2[[#This Row],[TOTAL Tax Revenues Net of Assistance Recapture and Penalty Through FY 11]]</f>
        <v>2423.5784000000003</v>
      </c>
      <c r="DS21" s="7">
        <v>0</v>
      </c>
      <c r="DT21" s="7">
        <v>0</v>
      </c>
      <c r="DU21" s="7">
        <v>0</v>
      </c>
      <c r="DV21" s="7">
        <v>0</v>
      </c>
    </row>
    <row r="22" spans="1:126" x14ac:dyDescent="0.25">
      <c r="A22" s="5">
        <v>91092</v>
      </c>
      <c r="B22" s="5" t="s">
        <v>1162</v>
      </c>
      <c r="C22" s="5" t="s">
        <v>1163</v>
      </c>
      <c r="D22" s="5" t="s">
        <v>27</v>
      </c>
      <c r="E22" s="5">
        <v>3</v>
      </c>
      <c r="F22" s="5">
        <v>506</v>
      </c>
      <c r="G22" s="5">
        <v>12</v>
      </c>
      <c r="H22" s="23">
        <v>19092</v>
      </c>
      <c r="I22" s="23">
        <v>75350</v>
      </c>
      <c r="J22" s="5">
        <v>611110</v>
      </c>
      <c r="K22" s="6" t="s">
        <v>47</v>
      </c>
      <c r="L22" s="6">
        <v>35963</v>
      </c>
      <c r="M22" s="9">
        <v>43405</v>
      </c>
      <c r="N22" s="7">
        <v>4365</v>
      </c>
      <c r="O22" s="5" t="s">
        <v>48</v>
      </c>
      <c r="P22" s="23">
        <v>17</v>
      </c>
      <c r="Q22" s="23">
        <v>0</v>
      </c>
      <c r="R22" s="23">
        <v>145</v>
      </c>
      <c r="S22" s="23">
        <v>108</v>
      </c>
      <c r="T22" s="23">
        <v>0</v>
      </c>
      <c r="U22" s="23">
        <v>270</v>
      </c>
      <c r="V22" s="23">
        <v>261</v>
      </c>
      <c r="W22" s="23">
        <v>0</v>
      </c>
      <c r="X22" s="23">
        <v>0</v>
      </c>
      <c r="Y22" s="23">
        <v>91</v>
      </c>
      <c r="Z22" s="23">
        <v>2</v>
      </c>
      <c r="AA22" s="24">
        <v>48.8888888888889</v>
      </c>
      <c r="AB22" s="24">
        <v>40</v>
      </c>
      <c r="AC22" s="24">
        <v>3.3333333333333299</v>
      </c>
      <c r="AD22" s="24">
        <v>7.7777777777777803</v>
      </c>
      <c r="AE22" s="24">
        <v>0</v>
      </c>
      <c r="AF22" s="24">
        <v>97.037037037036995</v>
      </c>
      <c r="AG22" s="5" t="s">
        <v>39</v>
      </c>
      <c r="AH22" s="7" t="s">
        <v>39</v>
      </c>
      <c r="AI22" s="7">
        <v>0</v>
      </c>
      <c r="AJ22" s="7">
        <v>0</v>
      </c>
      <c r="AK22" s="7">
        <v>0</v>
      </c>
      <c r="AL22" s="7">
        <f>Table2[[#This Row],[Company Direct Land Through FY 11]]+Table2[[#This Row],[Company Direct Land FY 12 and After ]]</f>
        <v>0</v>
      </c>
      <c r="AM22" s="7">
        <v>0</v>
      </c>
      <c r="AN22" s="7">
        <v>0</v>
      </c>
      <c r="AO22" s="7">
        <v>0</v>
      </c>
      <c r="AP22" s="7">
        <f>Table2[[#This Row],[Company Direct Building Through FY 11]]+Table2[[#This Row],[Company Direct Building FY 12 and After  ]]</f>
        <v>0</v>
      </c>
      <c r="AQ22" s="7">
        <v>0</v>
      </c>
      <c r="AR22" s="7">
        <v>70.931299999999993</v>
      </c>
      <c r="AS22" s="7">
        <v>0</v>
      </c>
      <c r="AT22" s="7">
        <f>Table2[[#This Row],[Mortgage Recording Tax Through FY 11]]+Table2[[#This Row],[Mortgage Recording Tax FY 12 and After ]]</f>
        <v>70.931299999999993</v>
      </c>
      <c r="AU22" s="7">
        <v>0</v>
      </c>
      <c r="AV22" s="7">
        <v>0</v>
      </c>
      <c r="AW22" s="7">
        <v>0</v>
      </c>
      <c r="AX22" s="7">
        <f>Table2[[#This Row],[Pilot Savings  Through FY 11]]+Table2[[#This Row],[Pilot Savings FY 12 and After ]]</f>
        <v>0</v>
      </c>
      <c r="AY22" s="7">
        <v>0</v>
      </c>
      <c r="AZ22" s="7">
        <v>0</v>
      </c>
      <c r="BA22" s="7">
        <v>0</v>
      </c>
      <c r="BB22" s="7">
        <f>Table2[[#This Row],[Mortgage Recording Tax Exemption Through FY 11]]+Table2[[#This Row],[Mortgage Recording Tax Exemption FY 12 and After ]]</f>
        <v>0</v>
      </c>
      <c r="BC22" s="7">
        <v>180.07329999999999</v>
      </c>
      <c r="BD22" s="7">
        <v>650.1318</v>
      </c>
      <c r="BE22" s="7">
        <v>457.41789999999997</v>
      </c>
      <c r="BF22" s="7">
        <f>Table2[[#This Row],[Indirect and Induced Land Through FY 11]]+Table2[[#This Row],[Indirect and Induced Land FY 12 and After ]]</f>
        <v>1107.5497</v>
      </c>
      <c r="BG22" s="7">
        <v>334.42189999999999</v>
      </c>
      <c r="BH22" s="7">
        <v>1207.3877</v>
      </c>
      <c r="BI22" s="7">
        <v>849.49040000000002</v>
      </c>
      <c r="BJ22" s="7">
        <f>Table2[[#This Row],[Indirect and Induced Building Through FY 11]]+Table2[[#This Row],[Indirect and Induced Building FY 12 and After]]</f>
        <v>2056.8780999999999</v>
      </c>
      <c r="BK22" s="7">
        <v>514.49519999999995</v>
      </c>
      <c r="BL22" s="7">
        <v>1928.4508000000001</v>
      </c>
      <c r="BM22" s="7">
        <v>1306.9083000000001</v>
      </c>
      <c r="BN22" s="7">
        <f>Table2[[#This Row],[TOTAL Real Property Related Taxes Through FY 11]]+Table2[[#This Row],[TOTAL Real Property Related Taxes FY 12 and After]]</f>
        <v>3235.3591000000001</v>
      </c>
      <c r="BO22" s="7">
        <v>533.58249999999998</v>
      </c>
      <c r="BP22" s="7">
        <v>1943.3525</v>
      </c>
      <c r="BQ22" s="7">
        <v>1355.3932</v>
      </c>
      <c r="BR22" s="7">
        <f>Table2[[#This Row],[Company Direct Through FY 11]]+Table2[[#This Row],[Company Direct FY 12 and After ]]</f>
        <v>3298.7456999999999</v>
      </c>
      <c r="BS22" s="7">
        <v>0</v>
      </c>
      <c r="BT22" s="7">
        <v>0</v>
      </c>
      <c r="BU22" s="7">
        <v>0</v>
      </c>
      <c r="BV22" s="7">
        <f>Table2[[#This Row],[Sales Tax Exemption Through FY 11]]+Table2[[#This Row],[Sales Tax Exemption FY 12 and After ]]</f>
        <v>0</v>
      </c>
      <c r="BW22" s="7">
        <v>0</v>
      </c>
      <c r="BX22" s="7">
        <v>0</v>
      </c>
      <c r="BY22" s="7">
        <v>0</v>
      </c>
      <c r="BZ22" s="7">
        <f>Table2[[#This Row],[Energy Tax Savings Through FY 11]]+Table2[[#This Row],[Energy Tax Savings FY 12 and After ]]</f>
        <v>0</v>
      </c>
      <c r="CA22" s="7">
        <v>2.8586999999999998</v>
      </c>
      <c r="CB22" s="7">
        <v>31.145099999999999</v>
      </c>
      <c r="CC22" s="7">
        <v>6.2847999999999997</v>
      </c>
      <c r="CD22" s="7">
        <f>Table2[[#This Row],[Tax Exempt Bond Savings Through FY 11]]+Table2[[#This Row],[Tax Exempt Bond Savings FY12 and After ]]</f>
        <v>37.429899999999996</v>
      </c>
      <c r="CE22" s="7">
        <v>590.09169999999995</v>
      </c>
      <c r="CF22" s="7">
        <v>2259.2950000000001</v>
      </c>
      <c r="CG22" s="7">
        <v>1498.9364</v>
      </c>
      <c r="CH22" s="7">
        <f>Table2[[#This Row],[Indirect and Induced Through FY 11]]+Table2[[#This Row],[Indirect and Induced FY 12 and After  ]]</f>
        <v>3758.2314000000001</v>
      </c>
      <c r="CI22" s="7">
        <v>1120.8154999999999</v>
      </c>
      <c r="CJ22" s="7">
        <v>4171.5024000000003</v>
      </c>
      <c r="CK22" s="7">
        <v>2848.0448000000001</v>
      </c>
      <c r="CL22" s="7">
        <f>Table2[[#This Row],[TOTAL Income Consumption Use Taxes Through FY 11]]+Table2[[#This Row],[TOTAL Income Consumption Use Taxes FY 12 and After  ]]</f>
        <v>7019.5472000000009</v>
      </c>
      <c r="CM22" s="7">
        <v>2.8586999999999998</v>
      </c>
      <c r="CN22" s="7">
        <v>31.145099999999999</v>
      </c>
      <c r="CO22" s="7">
        <v>6.2847999999999997</v>
      </c>
      <c r="CP22" s="7">
        <f>Table2[[#This Row],[Assistance Provided Through FY 11]]+Table2[[#This Row],[Assistance Provided FY 12 and After ]]</f>
        <v>37.429899999999996</v>
      </c>
      <c r="CQ22" s="7">
        <v>0</v>
      </c>
      <c r="CR22" s="7">
        <v>0</v>
      </c>
      <c r="CS22" s="7">
        <v>0</v>
      </c>
      <c r="CT22" s="7">
        <f>Table2[[#This Row],[Recapture Cancellation Reduction Amount Through FY 11]]+Table2[[#This Row],[Recapture Cancellation Reduction Amount FY 12 and After ]]</f>
        <v>0</v>
      </c>
      <c r="CU22" s="7">
        <v>0</v>
      </c>
      <c r="CV22" s="7">
        <v>0</v>
      </c>
      <c r="CW22" s="7">
        <v>0</v>
      </c>
      <c r="CX22" s="7">
        <f>Table2[[#This Row],[Penalty Paid Through FY 11]]+Table2[[#This Row],[Penalty Paid FY 12 and After]]</f>
        <v>0</v>
      </c>
      <c r="CY22" s="7">
        <v>2.8586999999999998</v>
      </c>
      <c r="CZ22" s="7">
        <v>31.145099999999999</v>
      </c>
      <c r="DA22" s="7">
        <v>6.2847999999999997</v>
      </c>
      <c r="DB22" s="7">
        <f>Table2[[#This Row],[TOTAL Assistance Net of recapture penalties Through FY 11]]+Table2[[#This Row],[TOTAL Assistance Net of recapture penalties FY 12 and After ]]</f>
        <v>37.429899999999996</v>
      </c>
      <c r="DC22" s="7">
        <v>533.58249999999998</v>
      </c>
      <c r="DD22" s="7">
        <v>2014.2837999999999</v>
      </c>
      <c r="DE22" s="7">
        <v>1355.3932</v>
      </c>
      <c r="DF22" s="7">
        <f>Table2[[#This Row],[Company Direct Tax Revenue Before Assistance FY 12 and After]]+Table2[[#This Row],[Company Direct Tax Revenue Before Assistance Through FY 11]]</f>
        <v>3369.6769999999997</v>
      </c>
      <c r="DG22" s="7">
        <v>1104.5869</v>
      </c>
      <c r="DH22" s="7">
        <v>4116.8145000000004</v>
      </c>
      <c r="DI22" s="7">
        <v>2805.8447000000001</v>
      </c>
      <c r="DJ22" s="7">
        <f>Table2[[#This Row],[Indirect and Induced Tax Revenues FY 12 and After]]+Table2[[#This Row],[Indirect and Induced Tax Revenues Through FY 11]]</f>
        <v>6922.6592000000001</v>
      </c>
      <c r="DK22" s="7">
        <v>1638.1694</v>
      </c>
      <c r="DL22" s="7">
        <v>6131.0982999999997</v>
      </c>
      <c r="DM22" s="7">
        <v>4161.2379000000001</v>
      </c>
      <c r="DN22" s="7">
        <f>Table2[[#This Row],[TOTAL Tax Revenues Before Assistance Through FY 11]]+Table2[[#This Row],[TOTAL Tax Revenues Before Assistance FY 12 and After]]</f>
        <v>10292.3362</v>
      </c>
      <c r="DO22" s="7">
        <v>1635.3107</v>
      </c>
      <c r="DP22" s="7">
        <v>6099.9531999999999</v>
      </c>
      <c r="DQ22" s="7">
        <v>4154.9530999999997</v>
      </c>
      <c r="DR22" s="7">
        <f>Table2[[#This Row],[TOTAL Tax Revenues Net of Assistance Recapture and Penalty FY 12 and After]]+Table2[[#This Row],[TOTAL Tax Revenues Net of Assistance Recapture and Penalty Through FY 11]]</f>
        <v>10254.906299999999</v>
      </c>
      <c r="DS22" s="7">
        <v>0</v>
      </c>
      <c r="DT22" s="7">
        <v>0</v>
      </c>
      <c r="DU22" s="7">
        <v>0</v>
      </c>
      <c r="DV22" s="7">
        <v>0</v>
      </c>
    </row>
    <row r="23" spans="1:126" x14ac:dyDescent="0.25">
      <c r="A23" s="5">
        <v>91095</v>
      </c>
      <c r="B23" s="5" t="s">
        <v>1164</v>
      </c>
      <c r="C23" s="5" t="s">
        <v>1165</v>
      </c>
      <c r="D23" s="5" t="s">
        <v>32</v>
      </c>
      <c r="E23" s="5">
        <v>32</v>
      </c>
      <c r="F23" s="5">
        <v>16151</v>
      </c>
      <c r="G23" s="5">
        <v>36</v>
      </c>
      <c r="H23" s="23"/>
      <c r="I23" s="23"/>
      <c r="J23" s="5">
        <v>311320</v>
      </c>
      <c r="K23" s="6" t="s">
        <v>43</v>
      </c>
      <c r="L23" s="6">
        <v>35751</v>
      </c>
      <c r="M23" s="9">
        <v>45107</v>
      </c>
      <c r="N23" s="7">
        <v>3408</v>
      </c>
      <c r="O23" s="5" t="s">
        <v>51</v>
      </c>
      <c r="P23" s="23">
        <v>1</v>
      </c>
      <c r="Q23" s="23">
        <v>0</v>
      </c>
      <c r="R23" s="23">
        <v>443</v>
      </c>
      <c r="S23" s="23">
        <v>0</v>
      </c>
      <c r="T23" s="23">
        <v>2</v>
      </c>
      <c r="U23" s="23">
        <v>446</v>
      </c>
      <c r="V23" s="23">
        <v>445</v>
      </c>
      <c r="W23" s="23">
        <v>0</v>
      </c>
      <c r="X23" s="23">
        <v>0</v>
      </c>
      <c r="Y23" s="23">
        <v>375</v>
      </c>
      <c r="Z23" s="23">
        <v>50</v>
      </c>
      <c r="AA23" s="24">
        <v>5.4054054054054097</v>
      </c>
      <c r="AB23" s="24">
        <v>73.423423423423401</v>
      </c>
      <c r="AC23" s="24">
        <v>16.6666666666667</v>
      </c>
      <c r="AD23" s="24">
        <v>2.7027027027027</v>
      </c>
      <c r="AE23" s="24">
        <v>1.8018018018018001</v>
      </c>
      <c r="AF23" s="24">
        <v>96.171171171171196</v>
      </c>
      <c r="AG23" s="5" t="s">
        <v>39</v>
      </c>
      <c r="AH23" s="7" t="s">
        <v>33</v>
      </c>
      <c r="AI23" s="7">
        <v>300.05700000000002</v>
      </c>
      <c r="AJ23" s="7">
        <v>915.82899999999995</v>
      </c>
      <c r="AK23" s="7">
        <v>1060.5785000000001</v>
      </c>
      <c r="AL23" s="7">
        <f>Table2[[#This Row],[Company Direct Land Through FY 11]]+Table2[[#This Row],[Company Direct Land FY 12 and After ]]</f>
        <v>1976.4075</v>
      </c>
      <c r="AM23" s="7">
        <v>262.952</v>
      </c>
      <c r="AN23" s="7">
        <v>1852.6670999999999</v>
      </c>
      <c r="AO23" s="7">
        <v>929.4271</v>
      </c>
      <c r="AP23" s="7">
        <f>Table2[[#This Row],[Company Direct Building Through FY 11]]+Table2[[#This Row],[Company Direct Building FY 12 and After  ]]</f>
        <v>2782.0942</v>
      </c>
      <c r="AQ23" s="7">
        <v>0</v>
      </c>
      <c r="AR23" s="7">
        <v>59.793399999999998</v>
      </c>
      <c r="AS23" s="7">
        <v>0</v>
      </c>
      <c r="AT23" s="7">
        <f>Table2[[#This Row],[Mortgage Recording Tax Through FY 11]]+Table2[[#This Row],[Mortgage Recording Tax FY 12 and After ]]</f>
        <v>59.793399999999998</v>
      </c>
      <c r="AU23" s="7">
        <v>289.26400000000001</v>
      </c>
      <c r="AV23" s="7">
        <v>1455.7947999999999</v>
      </c>
      <c r="AW23" s="7">
        <v>1022.4293</v>
      </c>
      <c r="AX23" s="7">
        <f>Table2[[#This Row],[Pilot Savings  Through FY 11]]+Table2[[#This Row],[Pilot Savings FY 12 and After ]]</f>
        <v>2478.2240999999999</v>
      </c>
      <c r="AY23" s="7">
        <v>0</v>
      </c>
      <c r="AZ23" s="7">
        <v>59.793399999999998</v>
      </c>
      <c r="BA23" s="7">
        <v>0</v>
      </c>
      <c r="BB23" s="7">
        <f>Table2[[#This Row],[Mortgage Recording Tax Exemption Through FY 11]]+Table2[[#This Row],[Mortgage Recording Tax Exemption FY 12 and After ]]</f>
        <v>59.793399999999998</v>
      </c>
      <c r="BC23" s="7">
        <v>512.3202</v>
      </c>
      <c r="BD23" s="7">
        <v>4653.7458999999999</v>
      </c>
      <c r="BE23" s="7">
        <v>1810.8416999999999</v>
      </c>
      <c r="BF23" s="7">
        <f>Table2[[#This Row],[Indirect and Induced Land Through FY 11]]+Table2[[#This Row],[Indirect and Induced Land FY 12 and After ]]</f>
        <v>6464.5875999999998</v>
      </c>
      <c r="BG23" s="7">
        <v>951.45180000000005</v>
      </c>
      <c r="BH23" s="7">
        <v>8642.6708999999992</v>
      </c>
      <c r="BI23" s="7">
        <v>3362.9913000000001</v>
      </c>
      <c r="BJ23" s="7">
        <f>Table2[[#This Row],[Indirect and Induced Building Through FY 11]]+Table2[[#This Row],[Indirect and Induced Building FY 12 and After]]</f>
        <v>12005.662199999999</v>
      </c>
      <c r="BK23" s="7">
        <v>1737.5170000000001</v>
      </c>
      <c r="BL23" s="7">
        <v>14609.1181</v>
      </c>
      <c r="BM23" s="7">
        <v>6141.4093000000003</v>
      </c>
      <c r="BN23" s="7">
        <f>Table2[[#This Row],[TOTAL Real Property Related Taxes Through FY 11]]+Table2[[#This Row],[TOTAL Real Property Related Taxes FY 12 and After]]</f>
        <v>20750.527399999999</v>
      </c>
      <c r="BO23" s="7">
        <v>5614.8859000000002</v>
      </c>
      <c r="BP23" s="7">
        <v>43755.01</v>
      </c>
      <c r="BQ23" s="7">
        <v>19846.315600000002</v>
      </c>
      <c r="BR23" s="7">
        <f>Table2[[#This Row],[Company Direct Through FY 11]]+Table2[[#This Row],[Company Direct FY 12 and After ]]</f>
        <v>63601.325600000004</v>
      </c>
      <c r="BS23" s="7">
        <v>0</v>
      </c>
      <c r="BT23" s="7">
        <v>0</v>
      </c>
      <c r="BU23" s="7">
        <v>0</v>
      </c>
      <c r="BV23" s="7">
        <f>Table2[[#This Row],[Sales Tax Exemption Through FY 11]]+Table2[[#This Row],[Sales Tax Exemption FY 12 and After ]]</f>
        <v>0</v>
      </c>
      <c r="BW23" s="7">
        <v>0</v>
      </c>
      <c r="BX23" s="7">
        <v>0</v>
      </c>
      <c r="BY23" s="7">
        <v>0</v>
      </c>
      <c r="BZ23" s="7">
        <f>Table2[[#This Row],[Energy Tax Savings Through FY 11]]+Table2[[#This Row],[Energy Tax Savings FY 12 and After ]]</f>
        <v>0</v>
      </c>
      <c r="CA23" s="7">
        <v>0</v>
      </c>
      <c r="CB23" s="7">
        <v>0</v>
      </c>
      <c r="CC23" s="7">
        <v>0</v>
      </c>
      <c r="CD23" s="7">
        <f>Table2[[#This Row],[Tax Exempt Bond Savings Through FY 11]]+Table2[[#This Row],[Tax Exempt Bond Savings FY12 and After ]]</f>
        <v>0</v>
      </c>
      <c r="CE23" s="7">
        <v>1815.7116000000001</v>
      </c>
      <c r="CF23" s="7">
        <v>17521.7811</v>
      </c>
      <c r="CG23" s="7">
        <v>6417.7948999999999</v>
      </c>
      <c r="CH23" s="7">
        <f>Table2[[#This Row],[Indirect and Induced Through FY 11]]+Table2[[#This Row],[Indirect and Induced FY 12 and After  ]]</f>
        <v>23939.576000000001</v>
      </c>
      <c r="CI23" s="7">
        <v>7430.5974999999999</v>
      </c>
      <c r="CJ23" s="7">
        <v>61276.791100000002</v>
      </c>
      <c r="CK23" s="7">
        <v>26264.110499999999</v>
      </c>
      <c r="CL23" s="7">
        <f>Table2[[#This Row],[TOTAL Income Consumption Use Taxes Through FY 11]]+Table2[[#This Row],[TOTAL Income Consumption Use Taxes FY 12 and After  ]]</f>
        <v>87540.901599999997</v>
      </c>
      <c r="CM23" s="7">
        <v>289.26400000000001</v>
      </c>
      <c r="CN23" s="7">
        <v>1515.5881999999999</v>
      </c>
      <c r="CO23" s="7">
        <v>1022.4293</v>
      </c>
      <c r="CP23" s="7">
        <f>Table2[[#This Row],[Assistance Provided Through FY 11]]+Table2[[#This Row],[Assistance Provided FY 12 and After ]]</f>
        <v>2538.0174999999999</v>
      </c>
      <c r="CQ23" s="7">
        <v>0</v>
      </c>
      <c r="CR23" s="7">
        <v>0</v>
      </c>
      <c r="CS23" s="7">
        <v>0</v>
      </c>
      <c r="CT23" s="7">
        <f>Table2[[#This Row],[Recapture Cancellation Reduction Amount Through FY 11]]+Table2[[#This Row],[Recapture Cancellation Reduction Amount FY 12 and After ]]</f>
        <v>0</v>
      </c>
      <c r="CU23" s="7">
        <v>0</v>
      </c>
      <c r="CV23" s="7">
        <v>0</v>
      </c>
      <c r="CW23" s="7">
        <v>0</v>
      </c>
      <c r="CX23" s="7">
        <f>Table2[[#This Row],[Penalty Paid Through FY 11]]+Table2[[#This Row],[Penalty Paid FY 12 and After]]</f>
        <v>0</v>
      </c>
      <c r="CY23" s="7">
        <v>289.26400000000001</v>
      </c>
      <c r="CZ23" s="7">
        <v>1515.5881999999999</v>
      </c>
      <c r="DA23" s="7">
        <v>1022.4293</v>
      </c>
      <c r="DB23" s="7">
        <f>Table2[[#This Row],[TOTAL Assistance Net of recapture penalties Through FY 11]]+Table2[[#This Row],[TOTAL Assistance Net of recapture penalties FY 12 and After ]]</f>
        <v>2538.0174999999999</v>
      </c>
      <c r="DC23" s="7">
        <v>6177.8949000000002</v>
      </c>
      <c r="DD23" s="7">
        <v>46583.299500000001</v>
      </c>
      <c r="DE23" s="7">
        <v>21836.321199999998</v>
      </c>
      <c r="DF23" s="7">
        <f>Table2[[#This Row],[Company Direct Tax Revenue Before Assistance FY 12 and After]]+Table2[[#This Row],[Company Direct Tax Revenue Before Assistance Through FY 11]]</f>
        <v>68419.620699999999</v>
      </c>
      <c r="DG23" s="7">
        <v>3279.4836</v>
      </c>
      <c r="DH23" s="7">
        <v>30818.197899999999</v>
      </c>
      <c r="DI23" s="7">
        <v>11591.627899999999</v>
      </c>
      <c r="DJ23" s="7">
        <f>Table2[[#This Row],[Indirect and Induced Tax Revenues FY 12 and After]]+Table2[[#This Row],[Indirect and Induced Tax Revenues Through FY 11]]</f>
        <v>42409.825799999999</v>
      </c>
      <c r="DK23" s="7">
        <v>9457.3785000000007</v>
      </c>
      <c r="DL23" s="7">
        <v>77401.497399999993</v>
      </c>
      <c r="DM23" s="7">
        <v>33427.949099999998</v>
      </c>
      <c r="DN23" s="7">
        <f>Table2[[#This Row],[TOTAL Tax Revenues Before Assistance Through FY 11]]+Table2[[#This Row],[TOTAL Tax Revenues Before Assistance FY 12 and After]]</f>
        <v>110829.44649999999</v>
      </c>
      <c r="DO23" s="7">
        <v>9168.1144999999997</v>
      </c>
      <c r="DP23" s="7">
        <v>75885.909199999995</v>
      </c>
      <c r="DQ23" s="7">
        <v>32405.519799999998</v>
      </c>
      <c r="DR23" s="7">
        <f>Table2[[#This Row],[TOTAL Tax Revenues Net of Assistance Recapture and Penalty FY 12 and After]]+Table2[[#This Row],[TOTAL Tax Revenues Net of Assistance Recapture and Penalty Through FY 11]]</f>
        <v>108291.42899999999</v>
      </c>
      <c r="DS23" s="7">
        <v>0</v>
      </c>
      <c r="DT23" s="7">
        <v>0</v>
      </c>
      <c r="DU23" s="7">
        <v>0</v>
      </c>
      <c r="DV23" s="7">
        <v>0</v>
      </c>
    </row>
    <row r="24" spans="1:126" x14ac:dyDescent="0.25">
      <c r="A24" s="5">
        <v>91108</v>
      </c>
      <c r="B24" s="5" t="s">
        <v>1103</v>
      </c>
      <c r="C24" s="5" t="s">
        <v>1104</v>
      </c>
      <c r="D24" s="5" t="s">
        <v>32</v>
      </c>
      <c r="E24" s="5">
        <v>29</v>
      </c>
      <c r="F24" s="5">
        <v>9249</v>
      </c>
      <c r="G24" s="5">
        <v>32</v>
      </c>
      <c r="H24" s="23"/>
      <c r="I24" s="23"/>
      <c r="J24" s="5">
        <v>238210</v>
      </c>
      <c r="K24" s="6" t="s">
        <v>43</v>
      </c>
      <c r="L24" s="6">
        <v>35712</v>
      </c>
      <c r="M24" s="9">
        <v>44742</v>
      </c>
      <c r="N24" s="7">
        <v>475</v>
      </c>
      <c r="O24" s="5" t="s">
        <v>51</v>
      </c>
      <c r="P24" s="23">
        <v>0</v>
      </c>
      <c r="Q24" s="23">
        <v>0</v>
      </c>
      <c r="R24" s="23">
        <v>250</v>
      </c>
      <c r="S24" s="23">
        <v>0</v>
      </c>
      <c r="T24" s="23">
        <v>0</v>
      </c>
      <c r="U24" s="23">
        <v>250</v>
      </c>
      <c r="V24" s="23">
        <v>250</v>
      </c>
      <c r="W24" s="23">
        <v>225</v>
      </c>
      <c r="X24" s="23">
        <v>0</v>
      </c>
      <c r="Y24" s="23">
        <v>0</v>
      </c>
      <c r="Z24" s="23">
        <v>30</v>
      </c>
      <c r="AA24" s="24">
        <v>0</v>
      </c>
      <c r="AB24" s="24">
        <v>0</v>
      </c>
      <c r="AC24" s="24">
        <v>8</v>
      </c>
      <c r="AD24" s="24">
        <v>6</v>
      </c>
      <c r="AE24" s="24">
        <v>86</v>
      </c>
      <c r="AF24" s="24">
        <v>17.600000000000001</v>
      </c>
      <c r="AG24" s="5" t="s">
        <v>39</v>
      </c>
      <c r="AH24" s="7" t="s">
        <v>39</v>
      </c>
      <c r="AI24" s="7">
        <v>10.487</v>
      </c>
      <c r="AJ24" s="7">
        <v>120.77970000000001</v>
      </c>
      <c r="AK24" s="7">
        <v>34.615200000000002</v>
      </c>
      <c r="AL24" s="7">
        <f>Table2[[#This Row],[Company Direct Land Through FY 11]]+Table2[[#This Row],[Company Direct Land FY 12 and After ]]</f>
        <v>155.39490000000001</v>
      </c>
      <c r="AM24" s="7">
        <v>44.093000000000004</v>
      </c>
      <c r="AN24" s="7">
        <v>182.0891</v>
      </c>
      <c r="AO24" s="7">
        <v>145.54179999999999</v>
      </c>
      <c r="AP24" s="7">
        <f>Table2[[#This Row],[Company Direct Building Through FY 11]]+Table2[[#This Row],[Company Direct Building FY 12 and After  ]]</f>
        <v>327.6309</v>
      </c>
      <c r="AQ24" s="7">
        <v>0</v>
      </c>
      <c r="AR24" s="7">
        <v>7.5004999999999997</v>
      </c>
      <c r="AS24" s="7">
        <v>0</v>
      </c>
      <c r="AT24" s="7">
        <f>Table2[[#This Row],[Mortgage Recording Tax Through FY 11]]+Table2[[#This Row],[Mortgage Recording Tax FY 12 and After ]]</f>
        <v>7.5004999999999997</v>
      </c>
      <c r="AU24" s="7">
        <v>48.177999999999997</v>
      </c>
      <c r="AV24" s="7">
        <v>152.66489999999999</v>
      </c>
      <c r="AW24" s="7">
        <v>159.02500000000001</v>
      </c>
      <c r="AX24" s="7">
        <f>Table2[[#This Row],[Pilot Savings  Through FY 11]]+Table2[[#This Row],[Pilot Savings FY 12 and After ]]</f>
        <v>311.68989999999997</v>
      </c>
      <c r="AY24" s="7">
        <v>0</v>
      </c>
      <c r="AZ24" s="7">
        <v>7.5004999999999997</v>
      </c>
      <c r="BA24" s="7">
        <v>0</v>
      </c>
      <c r="BB24" s="7">
        <f>Table2[[#This Row],[Mortgage Recording Tax Exemption Through FY 11]]+Table2[[#This Row],[Mortgage Recording Tax Exemption FY 12 and After ]]</f>
        <v>7.5004999999999997</v>
      </c>
      <c r="BC24" s="7">
        <v>398.2835</v>
      </c>
      <c r="BD24" s="7">
        <v>1647.0695000000001</v>
      </c>
      <c r="BE24" s="7">
        <v>691.92280000000005</v>
      </c>
      <c r="BF24" s="7">
        <f>Table2[[#This Row],[Indirect and Induced Land Through FY 11]]+Table2[[#This Row],[Indirect and Induced Land FY 12 and After ]]</f>
        <v>2338.9922999999999</v>
      </c>
      <c r="BG24" s="7">
        <v>739.66930000000002</v>
      </c>
      <c r="BH24" s="7">
        <v>3058.8433</v>
      </c>
      <c r="BI24" s="7">
        <v>1284.9992</v>
      </c>
      <c r="BJ24" s="7">
        <f>Table2[[#This Row],[Indirect and Induced Building Through FY 11]]+Table2[[#This Row],[Indirect and Induced Building FY 12 and After]]</f>
        <v>4343.8424999999997</v>
      </c>
      <c r="BK24" s="7">
        <v>1144.3548000000001</v>
      </c>
      <c r="BL24" s="7">
        <v>4856.1166999999996</v>
      </c>
      <c r="BM24" s="7">
        <v>1998.0540000000001</v>
      </c>
      <c r="BN24" s="7">
        <f>Table2[[#This Row],[TOTAL Real Property Related Taxes Through FY 11]]+Table2[[#This Row],[TOTAL Real Property Related Taxes FY 12 and After]]</f>
        <v>6854.1706999999997</v>
      </c>
      <c r="BO24" s="7">
        <v>2817.1813999999999</v>
      </c>
      <c r="BP24" s="7">
        <v>12063.8187</v>
      </c>
      <c r="BQ24" s="7">
        <v>4894.1634999999997</v>
      </c>
      <c r="BR24" s="7">
        <f>Table2[[#This Row],[Company Direct Through FY 11]]+Table2[[#This Row],[Company Direct FY 12 and After ]]</f>
        <v>16957.982199999999</v>
      </c>
      <c r="BS24" s="7">
        <v>0</v>
      </c>
      <c r="BT24" s="7">
        <v>1.6912</v>
      </c>
      <c r="BU24" s="7">
        <v>0</v>
      </c>
      <c r="BV24" s="7">
        <f>Table2[[#This Row],[Sales Tax Exemption Through FY 11]]+Table2[[#This Row],[Sales Tax Exemption FY 12 and After ]]</f>
        <v>1.6912</v>
      </c>
      <c r="BW24" s="7">
        <v>0</v>
      </c>
      <c r="BX24" s="7">
        <v>0</v>
      </c>
      <c r="BY24" s="7">
        <v>0</v>
      </c>
      <c r="BZ24" s="7">
        <f>Table2[[#This Row],[Energy Tax Savings Through FY 11]]+Table2[[#This Row],[Energy Tax Savings FY 12 and After ]]</f>
        <v>0</v>
      </c>
      <c r="CA24" s="7">
        <v>0</v>
      </c>
      <c r="CB24" s="7">
        <v>0</v>
      </c>
      <c r="CC24" s="7">
        <v>0</v>
      </c>
      <c r="CD24" s="7">
        <f>Table2[[#This Row],[Tax Exempt Bond Savings Through FY 11]]+Table2[[#This Row],[Tax Exempt Bond Savings FY12 and After ]]</f>
        <v>0</v>
      </c>
      <c r="CE24" s="7">
        <v>1411.5545999999999</v>
      </c>
      <c r="CF24" s="7">
        <v>6274.0087000000003</v>
      </c>
      <c r="CG24" s="7">
        <v>4659.2385000000004</v>
      </c>
      <c r="CH24" s="7">
        <f>Table2[[#This Row],[Indirect and Induced Through FY 11]]+Table2[[#This Row],[Indirect and Induced FY 12 and After  ]]</f>
        <v>10933.247200000002</v>
      </c>
      <c r="CI24" s="7">
        <v>4228.7359999999999</v>
      </c>
      <c r="CJ24" s="7">
        <v>18336.136200000001</v>
      </c>
      <c r="CK24" s="7">
        <v>9553.402</v>
      </c>
      <c r="CL24" s="7">
        <f>Table2[[#This Row],[TOTAL Income Consumption Use Taxes Through FY 11]]+Table2[[#This Row],[TOTAL Income Consumption Use Taxes FY 12 and After  ]]</f>
        <v>27889.538200000003</v>
      </c>
      <c r="CM24" s="7">
        <v>48.177999999999997</v>
      </c>
      <c r="CN24" s="7">
        <v>161.85659999999999</v>
      </c>
      <c r="CO24" s="7">
        <v>159.02500000000001</v>
      </c>
      <c r="CP24" s="7">
        <f>Table2[[#This Row],[Assistance Provided Through FY 11]]+Table2[[#This Row],[Assistance Provided FY 12 and After ]]</f>
        <v>320.88159999999999</v>
      </c>
      <c r="CQ24" s="7">
        <v>0</v>
      </c>
      <c r="CR24" s="7">
        <v>0</v>
      </c>
      <c r="CS24" s="7">
        <v>0</v>
      </c>
      <c r="CT24" s="7">
        <f>Table2[[#This Row],[Recapture Cancellation Reduction Amount Through FY 11]]+Table2[[#This Row],[Recapture Cancellation Reduction Amount FY 12 and After ]]</f>
        <v>0</v>
      </c>
      <c r="CU24" s="7">
        <v>0</v>
      </c>
      <c r="CV24" s="7">
        <v>0</v>
      </c>
      <c r="CW24" s="7">
        <v>0</v>
      </c>
      <c r="CX24" s="7">
        <f>Table2[[#This Row],[Penalty Paid Through FY 11]]+Table2[[#This Row],[Penalty Paid FY 12 and After]]</f>
        <v>0</v>
      </c>
      <c r="CY24" s="7">
        <v>48.177999999999997</v>
      </c>
      <c r="CZ24" s="7">
        <v>161.85659999999999</v>
      </c>
      <c r="DA24" s="7">
        <v>159.02500000000001</v>
      </c>
      <c r="DB24" s="7">
        <f>Table2[[#This Row],[TOTAL Assistance Net of recapture penalties Through FY 11]]+Table2[[#This Row],[TOTAL Assistance Net of recapture penalties FY 12 and After ]]</f>
        <v>320.88159999999999</v>
      </c>
      <c r="DC24" s="7">
        <v>2871.7613999999999</v>
      </c>
      <c r="DD24" s="7">
        <v>12374.188</v>
      </c>
      <c r="DE24" s="7">
        <v>5074.3204999999998</v>
      </c>
      <c r="DF24" s="7">
        <f>Table2[[#This Row],[Company Direct Tax Revenue Before Assistance FY 12 and After]]+Table2[[#This Row],[Company Direct Tax Revenue Before Assistance Through FY 11]]</f>
        <v>17448.5085</v>
      </c>
      <c r="DG24" s="7">
        <v>2549.5074</v>
      </c>
      <c r="DH24" s="7">
        <v>10979.9215</v>
      </c>
      <c r="DI24" s="7">
        <v>6636.1605</v>
      </c>
      <c r="DJ24" s="7">
        <f>Table2[[#This Row],[Indirect and Induced Tax Revenues FY 12 and After]]+Table2[[#This Row],[Indirect and Induced Tax Revenues Through FY 11]]</f>
        <v>17616.082000000002</v>
      </c>
      <c r="DK24" s="7">
        <v>5421.2687999999998</v>
      </c>
      <c r="DL24" s="7">
        <v>23354.109499999999</v>
      </c>
      <c r="DM24" s="7">
        <v>11710.481</v>
      </c>
      <c r="DN24" s="7">
        <f>Table2[[#This Row],[TOTAL Tax Revenues Before Assistance Through FY 11]]+Table2[[#This Row],[TOTAL Tax Revenues Before Assistance FY 12 and After]]</f>
        <v>35064.590499999998</v>
      </c>
      <c r="DO24" s="7">
        <v>5373.0907999999999</v>
      </c>
      <c r="DP24" s="7">
        <v>23192.252899999999</v>
      </c>
      <c r="DQ24" s="7">
        <v>11551.456</v>
      </c>
      <c r="DR24" s="7">
        <f>Table2[[#This Row],[TOTAL Tax Revenues Net of Assistance Recapture and Penalty FY 12 and After]]+Table2[[#This Row],[TOTAL Tax Revenues Net of Assistance Recapture and Penalty Through FY 11]]</f>
        <v>34743.708899999998</v>
      </c>
      <c r="DS24" s="7">
        <v>0</v>
      </c>
      <c r="DT24" s="7">
        <v>0</v>
      </c>
      <c r="DU24" s="7">
        <v>0</v>
      </c>
      <c r="DV24" s="7">
        <v>0</v>
      </c>
    </row>
    <row r="25" spans="1:126" x14ac:dyDescent="0.25">
      <c r="A25" s="5">
        <v>91117</v>
      </c>
      <c r="B25" s="5" t="s">
        <v>1158</v>
      </c>
      <c r="C25" s="5" t="s">
        <v>1159</v>
      </c>
      <c r="D25" s="5" t="s">
        <v>42</v>
      </c>
      <c r="E25" s="5">
        <v>42</v>
      </c>
      <c r="F25" s="5">
        <v>4386</v>
      </c>
      <c r="G25" s="5">
        <v>1</v>
      </c>
      <c r="H25" s="23">
        <v>99400</v>
      </c>
      <c r="I25" s="23">
        <v>88436</v>
      </c>
      <c r="J25" s="5">
        <v>334611</v>
      </c>
      <c r="K25" s="6" t="s">
        <v>37</v>
      </c>
      <c r="L25" s="6">
        <v>35927</v>
      </c>
      <c r="M25" s="9">
        <v>40483</v>
      </c>
      <c r="N25" s="7">
        <v>3770</v>
      </c>
      <c r="O25" s="5" t="s">
        <v>48</v>
      </c>
      <c r="P25" s="23">
        <v>0</v>
      </c>
      <c r="Q25" s="23">
        <v>0</v>
      </c>
      <c r="R25" s="23">
        <v>0</v>
      </c>
      <c r="S25" s="23">
        <v>0</v>
      </c>
      <c r="T25" s="23">
        <v>0</v>
      </c>
      <c r="U25" s="23">
        <v>0</v>
      </c>
      <c r="V25" s="23">
        <v>118</v>
      </c>
      <c r="W25" s="23">
        <v>0</v>
      </c>
      <c r="X25" s="23">
        <v>0</v>
      </c>
      <c r="Y25" s="23">
        <v>0</v>
      </c>
      <c r="Z25" s="23">
        <v>30</v>
      </c>
      <c r="AA25" s="24">
        <v>0</v>
      </c>
      <c r="AB25" s="24">
        <v>0</v>
      </c>
      <c r="AC25" s="24">
        <v>0</v>
      </c>
      <c r="AD25" s="24">
        <v>0</v>
      </c>
      <c r="AE25" s="24">
        <v>0</v>
      </c>
      <c r="AF25" s="24">
        <v>0</v>
      </c>
      <c r="AG25" s="5"/>
      <c r="AH25" s="7"/>
      <c r="AI25" s="7">
        <v>50.586199999999998</v>
      </c>
      <c r="AJ25" s="7">
        <v>429.39280000000002</v>
      </c>
      <c r="AK25" s="7">
        <v>0</v>
      </c>
      <c r="AL25" s="7">
        <f>Table2[[#This Row],[Company Direct Land Through FY 11]]+Table2[[#This Row],[Company Direct Land FY 12 and After ]]</f>
        <v>429.39280000000002</v>
      </c>
      <c r="AM25" s="7">
        <v>93.945800000000006</v>
      </c>
      <c r="AN25" s="7">
        <v>605.11130000000003</v>
      </c>
      <c r="AO25" s="7">
        <v>0</v>
      </c>
      <c r="AP25" s="7">
        <f>Table2[[#This Row],[Company Direct Building Through FY 11]]+Table2[[#This Row],[Company Direct Building FY 12 and After  ]]</f>
        <v>605.11130000000003</v>
      </c>
      <c r="AQ25" s="7">
        <v>0</v>
      </c>
      <c r="AR25" s="7">
        <v>56.875</v>
      </c>
      <c r="AS25" s="7">
        <v>0</v>
      </c>
      <c r="AT25" s="7">
        <f>Table2[[#This Row],[Mortgage Recording Tax Through FY 11]]+Table2[[#This Row],[Mortgage Recording Tax FY 12 and After ]]</f>
        <v>56.875</v>
      </c>
      <c r="AU25" s="7">
        <v>0</v>
      </c>
      <c r="AV25" s="7">
        <v>0</v>
      </c>
      <c r="AW25" s="7">
        <v>0</v>
      </c>
      <c r="AX25" s="7">
        <f>Table2[[#This Row],[Pilot Savings  Through FY 11]]+Table2[[#This Row],[Pilot Savings FY 12 and After ]]</f>
        <v>0</v>
      </c>
      <c r="AY25" s="7">
        <v>0</v>
      </c>
      <c r="AZ25" s="7">
        <v>0</v>
      </c>
      <c r="BA25" s="7">
        <v>0</v>
      </c>
      <c r="BB25" s="7">
        <f>Table2[[#This Row],[Mortgage Recording Tax Exemption Through FY 11]]+Table2[[#This Row],[Mortgage Recording Tax Exemption FY 12 and After ]]</f>
        <v>0</v>
      </c>
      <c r="BC25" s="7">
        <v>361.63679999999999</v>
      </c>
      <c r="BD25" s="7">
        <v>1553.018</v>
      </c>
      <c r="BE25" s="7">
        <v>0</v>
      </c>
      <c r="BF25" s="7">
        <f>Table2[[#This Row],[Indirect and Induced Land Through FY 11]]+Table2[[#This Row],[Indirect and Induced Land FY 12 and After ]]</f>
        <v>1553.018</v>
      </c>
      <c r="BG25" s="7">
        <v>671.61120000000005</v>
      </c>
      <c r="BH25" s="7">
        <v>2884.1765999999998</v>
      </c>
      <c r="BI25" s="7">
        <v>0</v>
      </c>
      <c r="BJ25" s="7">
        <f>Table2[[#This Row],[Indirect and Induced Building Through FY 11]]+Table2[[#This Row],[Indirect and Induced Building FY 12 and After]]</f>
        <v>2884.1765999999998</v>
      </c>
      <c r="BK25" s="7">
        <v>1177.78</v>
      </c>
      <c r="BL25" s="7">
        <v>5528.5736999999999</v>
      </c>
      <c r="BM25" s="7">
        <v>0</v>
      </c>
      <c r="BN25" s="7">
        <f>Table2[[#This Row],[TOTAL Real Property Related Taxes Through FY 11]]+Table2[[#This Row],[TOTAL Real Property Related Taxes FY 12 and After]]</f>
        <v>5528.5736999999999</v>
      </c>
      <c r="BO25" s="7">
        <v>2536.71</v>
      </c>
      <c r="BP25" s="7">
        <v>13807.8513</v>
      </c>
      <c r="BQ25" s="7">
        <v>0</v>
      </c>
      <c r="BR25" s="7">
        <f>Table2[[#This Row],[Company Direct Through FY 11]]+Table2[[#This Row],[Company Direct FY 12 and After ]]</f>
        <v>13807.8513</v>
      </c>
      <c r="BS25" s="7">
        <v>0</v>
      </c>
      <c r="BT25" s="7">
        <v>0</v>
      </c>
      <c r="BU25" s="7">
        <v>0</v>
      </c>
      <c r="BV25" s="7">
        <f>Table2[[#This Row],[Sales Tax Exemption Through FY 11]]+Table2[[#This Row],[Sales Tax Exemption FY 12 and After ]]</f>
        <v>0</v>
      </c>
      <c r="BW25" s="7">
        <v>0</v>
      </c>
      <c r="BX25" s="7">
        <v>0</v>
      </c>
      <c r="BY25" s="7">
        <v>0</v>
      </c>
      <c r="BZ25" s="7">
        <f>Table2[[#This Row],[Energy Tax Savings Through FY 11]]+Table2[[#This Row],[Energy Tax Savings FY 12 and After ]]</f>
        <v>0</v>
      </c>
      <c r="CA25" s="7">
        <v>6.9000000000000006E-2</v>
      </c>
      <c r="CB25" s="7">
        <v>9.9077999999999999</v>
      </c>
      <c r="CC25" s="7">
        <v>0</v>
      </c>
      <c r="CD25" s="7">
        <f>Table2[[#This Row],[Tax Exempt Bond Savings Through FY 11]]+Table2[[#This Row],[Tax Exempt Bond Savings FY12 and After ]]</f>
        <v>9.9077999999999999</v>
      </c>
      <c r="CE25" s="7">
        <v>1423.3679999999999</v>
      </c>
      <c r="CF25" s="7">
        <v>6533.3032000000003</v>
      </c>
      <c r="CG25" s="7">
        <v>0</v>
      </c>
      <c r="CH25" s="7">
        <f>Table2[[#This Row],[Indirect and Induced Through FY 11]]+Table2[[#This Row],[Indirect and Induced FY 12 and After  ]]</f>
        <v>6533.3032000000003</v>
      </c>
      <c r="CI25" s="7">
        <v>3960.009</v>
      </c>
      <c r="CJ25" s="7">
        <v>20331.2467</v>
      </c>
      <c r="CK25" s="7">
        <v>0</v>
      </c>
      <c r="CL25" s="7">
        <f>Table2[[#This Row],[TOTAL Income Consumption Use Taxes Through FY 11]]+Table2[[#This Row],[TOTAL Income Consumption Use Taxes FY 12 and After  ]]</f>
        <v>20331.2467</v>
      </c>
      <c r="CM25" s="7">
        <v>6.9000000000000006E-2</v>
      </c>
      <c r="CN25" s="7">
        <v>9.9077999999999999</v>
      </c>
      <c r="CO25" s="7">
        <v>0</v>
      </c>
      <c r="CP25" s="7">
        <f>Table2[[#This Row],[Assistance Provided Through FY 11]]+Table2[[#This Row],[Assistance Provided FY 12 and After ]]</f>
        <v>9.9077999999999999</v>
      </c>
      <c r="CQ25" s="7">
        <v>0</v>
      </c>
      <c r="CR25" s="7">
        <v>0</v>
      </c>
      <c r="CS25" s="7">
        <v>0</v>
      </c>
      <c r="CT25" s="7">
        <f>Table2[[#This Row],[Recapture Cancellation Reduction Amount Through FY 11]]+Table2[[#This Row],[Recapture Cancellation Reduction Amount FY 12 and After ]]</f>
        <v>0</v>
      </c>
      <c r="CU25" s="7">
        <v>0</v>
      </c>
      <c r="CV25" s="7">
        <v>0</v>
      </c>
      <c r="CW25" s="7">
        <v>0</v>
      </c>
      <c r="CX25" s="7">
        <f>Table2[[#This Row],[Penalty Paid Through FY 11]]+Table2[[#This Row],[Penalty Paid FY 12 and After]]</f>
        <v>0</v>
      </c>
      <c r="CY25" s="7">
        <v>6.9000000000000006E-2</v>
      </c>
      <c r="CZ25" s="7">
        <v>9.9077999999999999</v>
      </c>
      <c r="DA25" s="7">
        <v>0</v>
      </c>
      <c r="DB25" s="7">
        <f>Table2[[#This Row],[TOTAL Assistance Net of recapture penalties Through FY 11]]+Table2[[#This Row],[TOTAL Assistance Net of recapture penalties FY 12 and After ]]</f>
        <v>9.9077999999999999</v>
      </c>
      <c r="DC25" s="7">
        <v>2681.2420000000002</v>
      </c>
      <c r="DD25" s="7">
        <v>14899.2304</v>
      </c>
      <c r="DE25" s="7">
        <v>0</v>
      </c>
      <c r="DF25" s="7">
        <f>Table2[[#This Row],[Company Direct Tax Revenue Before Assistance FY 12 and After]]+Table2[[#This Row],[Company Direct Tax Revenue Before Assistance Through FY 11]]</f>
        <v>14899.2304</v>
      </c>
      <c r="DG25" s="7">
        <v>2456.616</v>
      </c>
      <c r="DH25" s="7">
        <v>10970.497799999999</v>
      </c>
      <c r="DI25" s="7">
        <v>0</v>
      </c>
      <c r="DJ25" s="7">
        <f>Table2[[#This Row],[Indirect and Induced Tax Revenues FY 12 and After]]+Table2[[#This Row],[Indirect and Induced Tax Revenues Through FY 11]]</f>
        <v>10970.497799999999</v>
      </c>
      <c r="DK25" s="7">
        <v>5137.8580000000002</v>
      </c>
      <c r="DL25" s="7">
        <v>25869.728200000001</v>
      </c>
      <c r="DM25" s="7">
        <v>0</v>
      </c>
      <c r="DN25" s="7">
        <f>Table2[[#This Row],[TOTAL Tax Revenues Before Assistance Through FY 11]]+Table2[[#This Row],[TOTAL Tax Revenues Before Assistance FY 12 and After]]</f>
        <v>25869.728200000001</v>
      </c>
      <c r="DO25" s="7">
        <v>5137.7889999999998</v>
      </c>
      <c r="DP25" s="7">
        <v>25859.820400000001</v>
      </c>
      <c r="DQ25" s="7">
        <v>0</v>
      </c>
      <c r="DR25" s="7">
        <f>Table2[[#This Row],[TOTAL Tax Revenues Net of Assistance Recapture and Penalty FY 12 and After]]+Table2[[#This Row],[TOTAL Tax Revenues Net of Assistance Recapture and Penalty Through FY 11]]</f>
        <v>25859.820400000001</v>
      </c>
      <c r="DS25" s="7">
        <v>0</v>
      </c>
      <c r="DT25" s="7">
        <v>0</v>
      </c>
      <c r="DU25" s="7">
        <v>0</v>
      </c>
      <c r="DV25" s="7">
        <v>0</v>
      </c>
    </row>
    <row r="26" spans="1:126" x14ac:dyDescent="0.25">
      <c r="A26" s="5">
        <v>91126</v>
      </c>
      <c r="B26" s="5" t="s">
        <v>1205</v>
      </c>
      <c r="C26" s="5" t="s">
        <v>1206</v>
      </c>
      <c r="D26" s="5" t="s">
        <v>36</v>
      </c>
      <c r="E26" s="5">
        <v>17</v>
      </c>
      <c r="F26" s="5">
        <v>2606</v>
      </c>
      <c r="G26" s="5">
        <v>252</v>
      </c>
      <c r="H26" s="23"/>
      <c r="I26" s="23"/>
      <c r="J26" s="5">
        <v>424410</v>
      </c>
      <c r="K26" s="6" t="s">
        <v>28</v>
      </c>
      <c r="L26" s="6">
        <v>35635</v>
      </c>
      <c r="M26" s="9">
        <v>44742</v>
      </c>
      <c r="N26" s="7">
        <v>2977</v>
      </c>
      <c r="O26" s="5" t="s">
        <v>51</v>
      </c>
      <c r="P26" s="23">
        <v>3</v>
      </c>
      <c r="Q26" s="23">
        <v>4</v>
      </c>
      <c r="R26" s="23">
        <v>97</v>
      </c>
      <c r="S26" s="23">
        <v>0</v>
      </c>
      <c r="T26" s="23">
        <v>19</v>
      </c>
      <c r="U26" s="23">
        <v>123</v>
      </c>
      <c r="V26" s="23">
        <v>119</v>
      </c>
      <c r="W26" s="23">
        <v>0</v>
      </c>
      <c r="X26" s="23">
        <v>0</v>
      </c>
      <c r="Y26" s="23">
        <v>0</v>
      </c>
      <c r="Z26" s="23">
        <v>25</v>
      </c>
      <c r="AA26" s="24">
        <v>0</v>
      </c>
      <c r="AB26" s="24">
        <v>0</v>
      </c>
      <c r="AC26" s="24">
        <v>0</v>
      </c>
      <c r="AD26" s="24">
        <v>0</v>
      </c>
      <c r="AE26" s="24">
        <v>0</v>
      </c>
      <c r="AF26" s="24">
        <v>84.615384615384599</v>
      </c>
      <c r="AG26" s="5" t="s">
        <v>39</v>
      </c>
      <c r="AH26" s="7" t="s">
        <v>33</v>
      </c>
      <c r="AI26" s="7">
        <v>20.324000000000002</v>
      </c>
      <c r="AJ26" s="7">
        <v>175.44649999999999</v>
      </c>
      <c r="AK26" s="7">
        <v>67.084999999999994</v>
      </c>
      <c r="AL26" s="7">
        <f>Table2[[#This Row],[Company Direct Land Through FY 11]]+Table2[[#This Row],[Company Direct Land FY 12 and After ]]</f>
        <v>242.53149999999999</v>
      </c>
      <c r="AM26" s="7">
        <v>112.39</v>
      </c>
      <c r="AN26" s="7">
        <v>474.82319999999999</v>
      </c>
      <c r="AO26" s="7">
        <v>370.97539999999998</v>
      </c>
      <c r="AP26" s="7">
        <f>Table2[[#This Row],[Company Direct Building Through FY 11]]+Table2[[#This Row],[Company Direct Building FY 12 and After  ]]</f>
        <v>845.79859999999996</v>
      </c>
      <c r="AQ26" s="7">
        <v>0</v>
      </c>
      <c r="AR26" s="7">
        <v>18.773199999999999</v>
      </c>
      <c r="AS26" s="7">
        <v>0</v>
      </c>
      <c r="AT26" s="7">
        <f>Table2[[#This Row],[Mortgage Recording Tax Through FY 11]]+Table2[[#This Row],[Mortgage Recording Tax FY 12 and After ]]</f>
        <v>18.773199999999999</v>
      </c>
      <c r="AU26" s="7">
        <v>99.783000000000001</v>
      </c>
      <c r="AV26" s="7">
        <v>361.97230000000002</v>
      </c>
      <c r="AW26" s="7">
        <v>329.36250000000001</v>
      </c>
      <c r="AX26" s="7">
        <f>Table2[[#This Row],[Pilot Savings  Through FY 11]]+Table2[[#This Row],[Pilot Savings FY 12 and After ]]</f>
        <v>691.33480000000009</v>
      </c>
      <c r="AY26" s="7">
        <v>0</v>
      </c>
      <c r="AZ26" s="7">
        <v>18.773199999999999</v>
      </c>
      <c r="BA26" s="7">
        <v>0</v>
      </c>
      <c r="BB26" s="7">
        <f>Table2[[#This Row],[Mortgage Recording Tax Exemption Through FY 11]]+Table2[[#This Row],[Mortgage Recording Tax Exemption FY 12 and After ]]</f>
        <v>18.773199999999999</v>
      </c>
      <c r="BC26" s="7">
        <v>186.08019999999999</v>
      </c>
      <c r="BD26" s="7">
        <v>664.47230000000002</v>
      </c>
      <c r="BE26" s="7">
        <v>614.21090000000004</v>
      </c>
      <c r="BF26" s="7">
        <f>Table2[[#This Row],[Indirect and Induced Land Through FY 11]]+Table2[[#This Row],[Indirect and Induced Land FY 12 and After ]]</f>
        <v>1278.6831999999999</v>
      </c>
      <c r="BG26" s="7">
        <v>345.57740000000001</v>
      </c>
      <c r="BH26" s="7">
        <v>1234.0202999999999</v>
      </c>
      <c r="BI26" s="7">
        <v>1140.6766</v>
      </c>
      <c r="BJ26" s="7">
        <f>Table2[[#This Row],[Indirect and Induced Building Through FY 11]]+Table2[[#This Row],[Indirect and Induced Building FY 12 and After]]</f>
        <v>2374.6968999999999</v>
      </c>
      <c r="BK26" s="7">
        <v>564.58860000000004</v>
      </c>
      <c r="BL26" s="7">
        <v>2186.79</v>
      </c>
      <c r="BM26" s="7">
        <v>1863.5853999999999</v>
      </c>
      <c r="BN26" s="7">
        <f>Table2[[#This Row],[TOTAL Real Property Related Taxes Through FY 11]]+Table2[[#This Row],[TOTAL Real Property Related Taxes FY 12 and After]]</f>
        <v>4050.3753999999999</v>
      </c>
      <c r="BO26" s="7">
        <v>1271.1505</v>
      </c>
      <c r="BP26" s="7">
        <v>4493.1217999999999</v>
      </c>
      <c r="BQ26" s="7">
        <v>4195.7951000000003</v>
      </c>
      <c r="BR26" s="7">
        <f>Table2[[#This Row],[Company Direct Through FY 11]]+Table2[[#This Row],[Company Direct FY 12 and After ]]</f>
        <v>8688.9169000000002</v>
      </c>
      <c r="BS26" s="7">
        <v>0</v>
      </c>
      <c r="BT26" s="7">
        <v>0</v>
      </c>
      <c r="BU26" s="7">
        <v>0</v>
      </c>
      <c r="BV26" s="7">
        <f>Table2[[#This Row],[Sales Tax Exemption Through FY 11]]+Table2[[#This Row],[Sales Tax Exemption FY 12 and After ]]</f>
        <v>0</v>
      </c>
      <c r="BW26" s="7">
        <v>0</v>
      </c>
      <c r="BX26" s="7">
        <v>0</v>
      </c>
      <c r="BY26" s="7">
        <v>0</v>
      </c>
      <c r="BZ26" s="7">
        <f>Table2[[#This Row],[Energy Tax Savings Through FY 11]]+Table2[[#This Row],[Energy Tax Savings FY 12 and After ]]</f>
        <v>0</v>
      </c>
      <c r="CA26" s="7">
        <v>0</v>
      </c>
      <c r="CB26" s="7">
        <v>0</v>
      </c>
      <c r="CC26" s="7">
        <v>0</v>
      </c>
      <c r="CD26" s="7">
        <f>Table2[[#This Row],[Tax Exempt Bond Savings Through FY 11]]+Table2[[#This Row],[Tax Exempt Bond Savings FY12 and After ]]</f>
        <v>0</v>
      </c>
      <c r="CE26" s="7">
        <v>671.91330000000005</v>
      </c>
      <c r="CF26" s="7">
        <v>2496.8184999999999</v>
      </c>
      <c r="CG26" s="7">
        <v>2217.8420000000001</v>
      </c>
      <c r="CH26" s="7">
        <f>Table2[[#This Row],[Indirect and Induced Through FY 11]]+Table2[[#This Row],[Indirect and Induced FY 12 and After  ]]</f>
        <v>4714.6605</v>
      </c>
      <c r="CI26" s="7">
        <v>1943.0637999999999</v>
      </c>
      <c r="CJ26" s="7">
        <v>6989.9403000000002</v>
      </c>
      <c r="CK26" s="7">
        <v>6413.6370999999999</v>
      </c>
      <c r="CL26" s="7">
        <f>Table2[[#This Row],[TOTAL Income Consumption Use Taxes Through FY 11]]+Table2[[#This Row],[TOTAL Income Consumption Use Taxes FY 12 and After  ]]</f>
        <v>13403.5774</v>
      </c>
      <c r="CM26" s="7">
        <v>99.783000000000001</v>
      </c>
      <c r="CN26" s="7">
        <v>380.74549999999999</v>
      </c>
      <c r="CO26" s="7">
        <v>329.36250000000001</v>
      </c>
      <c r="CP26" s="7">
        <f>Table2[[#This Row],[Assistance Provided Through FY 11]]+Table2[[#This Row],[Assistance Provided FY 12 and After ]]</f>
        <v>710.10799999999995</v>
      </c>
      <c r="CQ26" s="7">
        <v>0</v>
      </c>
      <c r="CR26" s="7">
        <v>0</v>
      </c>
      <c r="CS26" s="7">
        <v>0</v>
      </c>
      <c r="CT26" s="7">
        <f>Table2[[#This Row],[Recapture Cancellation Reduction Amount Through FY 11]]+Table2[[#This Row],[Recapture Cancellation Reduction Amount FY 12 and After ]]</f>
        <v>0</v>
      </c>
      <c r="CU26" s="7">
        <v>0</v>
      </c>
      <c r="CV26" s="7">
        <v>0</v>
      </c>
      <c r="CW26" s="7">
        <v>0</v>
      </c>
      <c r="CX26" s="7">
        <f>Table2[[#This Row],[Penalty Paid Through FY 11]]+Table2[[#This Row],[Penalty Paid FY 12 and After]]</f>
        <v>0</v>
      </c>
      <c r="CY26" s="7">
        <v>99.783000000000001</v>
      </c>
      <c r="CZ26" s="7">
        <v>380.74549999999999</v>
      </c>
      <c r="DA26" s="7">
        <v>329.36250000000001</v>
      </c>
      <c r="DB26" s="7">
        <f>Table2[[#This Row],[TOTAL Assistance Net of recapture penalties Through FY 11]]+Table2[[#This Row],[TOTAL Assistance Net of recapture penalties FY 12 and After ]]</f>
        <v>710.10799999999995</v>
      </c>
      <c r="DC26" s="7">
        <v>1403.8644999999999</v>
      </c>
      <c r="DD26" s="7">
        <v>5162.1647000000003</v>
      </c>
      <c r="DE26" s="7">
        <v>4633.8554999999997</v>
      </c>
      <c r="DF26" s="7">
        <f>Table2[[#This Row],[Company Direct Tax Revenue Before Assistance FY 12 and After]]+Table2[[#This Row],[Company Direct Tax Revenue Before Assistance Through FY 11]]</f>
        <v>9796.020199999999</v>
      </c>
      <c r="DG26" s="7">
        <v>1203.5708999999999</v>
      </c>
      <c r="DH26" s="7">
        <v>4395.3110999999999</v>
      </c>
      <c r="DI26" s="7">
        <v>3972.7294999999999</v>
      </c>
      <c r="DJ26" s="7">
        <f>Table2[[#This Row],[Indirect and Induced Tax Revenues FY 12 and After]]+Table2[[#This Row],[Indirect and Induced Tax Revenues Through FY 11]]</f>
        <v>8368.0406000000003</v>
      </c>
      <c r="DK26" s="7">
        <v>2607.4353999999998</v>
      </c>
      <c r="DL26" s="7">
        <v>9557.4758000000002</v>
      </c>
      <c r="DM26" s="7">
        <v>8606.5849999999991</v>
      </c>
      <c r="DN26" s="7">
        <f>Table2[[#This Row],[TOTAL Tax Revenues Before Assistance Through FY 11]]+Table2[[#This Row],[TOTAL Tax Revenues Before Assistance FY 12 and After]]</f>
        <v>18164.060799999999</v>
      </c>
      <c r="DO26" s="7">
        <v>2507.6523999999999</v>
      </c>
      <c r="DP26" s="7">
        <v>9176.7302999999993</v>
      </c>
      <c r="DQ26" s="7">
        <v>8277.2224999999999</v>
      </c>
      <c r="DR26" s="7">
        <f>Table2[[#This Row],[TOTAL Tax Revenues Net of Assistance Recapture and Penalty FY 12 and After]]+Table2[[#This Row],[TOTAL Tax Revenues Net of Assistance Recapture and Penalty Through FY 11]]</f>
        <v>17453.952799999999</v>
      </c>
      <c r="DS26" s="7">
        <v>0</v>
      </c>
      <c r="DT26" s="7">
        <v>0</v>
      </c>
      <c r="DU26" s="7">
        <v>0</v>
      </c>
      <c r="DV26" s="7">
        <v>0</v>
      </c>
    </row>
    <row r="27" spans="1:126" x14ac:dyDescent="0.25">
      <c r="A27" s="5">
        <v>91135</v>
      </c>
      <c r="B27" s="5" t="s">
        <v>1210</v>
      </c>
      <c r="C27" s="5" t="s">
        <v>1211</v>
      </c>
      <c r="D27" s="5" t="s">
        <v>32</v>
      </c>
      <c r="E27" s="5">
        <v>22</v>
      </c>
      <c r="F27" s="5">
        <v>534</v>
      </c>
      <c r="G27" s="5">
        <v>10</v>
      </c>
      <c r="H27" s="23"/>
      <c r="I27" s="23"/>
      <c r="J27" s="5">
        <v>423450</v>
      </c>
      <c r="K27" s="6" t="s">
        <v>43</v>
      </c>
      <c r="L27" s="6">
        <v>35913</v>
      </c>
      <c r="M27" s="9">
        <v>45474</v>
      </c>
      <c r="N27" s="7">
        <v>1575</v>
      </c>
      <c r="O27" s="5" t="s">
        <v>29</v>
      </c>
      <c r="P27" s="23">
        <v>2</v>
      </c>
      <c r="Q27" s="23">
        <v>0</v>
      </c>
      <c r="R27" s="23">
        <v>66</v>
      </c>
      <c r="S27" s="23">
        <v>0</v>
      </c>
      <c r="T27" s="23">
        <v>0</v>
      </c>
      <c r="U27" s="23">
        <v>68</v>
      </c>
      <c r="V27" s="23">
        <v>67</v>
      </c>
      <c r="W27" s="23">
        <v>0</v>
      </c>
      <c r="X27" s="23">
        <v>0</v>
      </c>
      <c r="Y27" s="23">
        <v>0</v>
      </c>
      <c r="Z27" s="23">
        <v>10</v>
      </c>
      <c r="AA27" s="24">
        <v>0</v>
      </c>
      <c r="AB27" s="24">
        <v>0</v>
      </c>
      <c r="AC27" s="24">
        <v>0</v>
      </c>
      <c r="AD27" s="24">
        <v>0</v>
      </c>
      <c r="AE27" s="24">
        <v>0</v>
      </c>
      <c r="AF27" s="24">
        <v>86.764705882352899</v>
      </c>
      <c r="AG27" s="5" t="s">
        <v>39</v>
      </c>
      <c r="AH27" s="7" t="s">
        <v>33</v>
      </c>
      <c r="AI27" s="7">
        <v>33.154000000000003</v>
      </c>
      <c r="AJ27" s="7">
        <v>362.56639999999999</v>
      </c>
      <c r="AK27" s="7">
        <v>131.7835</v>
      </c>
      <c r="AL27" s="7">
        <f>Table2[[#This Row],[Company Direct Land Through FY 11]]+Table2[[#This Row],[Company Direct Land FY 12 and After ]]</f>
        <v>494.34989999999999</v>
      </c>
      <c r="AM27" s="7">
        <v>24.13</v>
      </c>
      <c r="AN27" s="7">
        <v>441.65030000000002</v>
      </c>
      <c r="AO27" s="7">
        <v>95.914400000000001</v>
      </c>
      <c r="AP27" s="7">
        <f>Table2[[#This Row],[Company Direct Building Through FY 11]]+Table2[[#This Row],[Company Direct Building FY 12 and After  ]]</f>
        <v>537.56470000000002</v>
      </c>
      <c r="AQ27" s="7">
        <v>0</v>
      </c>
      <c r="AR27" s="7">
        <v>27.633099999999999</v>
      </c>
      <c r="AS27" s="7">
        <v>0</v>
      </c>
      <c r="AT27" s="7">
        <f>Table2[[#This Row],[Mortgage Recording Tax Through FY 11]]+Table2[[#This Row],[Mortgage Recording Tax FY 12 and After ]]</f>
        <v>27.633099999999999</v>
      </c>
      <c r="AU27" s="7">
        <v>45.140999999999998</v>
      </c>
      <c r="AV27" s="7">
        <v>228.3766</v>
      </c>
      <c r="AW27" s="7">
        <v>179.4308</v>
      </c>
      <c r="AX27" s="7">
        <f>Table2[[#This Row],[Pilot Savings  Through FY 11]]+Table2[[#This Row],[Pilot Savings FY 12 and After ]]</f>
        <v>407.80740000000003</v>
      </c>
      <c r="AY27" s="7">
        <v>0</v>
      </c>
      <c r="AZ27" s="7">
        <v>27.633099999999999</v>
      </c>
      <c r="BA27" s="7">
        <v>0</v>
      </c>
      <c r="BB27" s="7">
        <f>Table2[[#This Row],[Mortgage Recording Tax Exemption Through FY 11]]+Table2[[#This Row],[Mortgage Recording Tax Exemption FY 12 and After ]]</f>
        <v>27.633099999999999</v>
      </c>
      <c r="BC27" s="7">
        <v>104.76730000000001</v>
      </c>
      <c r="BD27" s="7">
        <v>2467.0450000000001</v>
      </c>
      <c r="BE27" s="7">
        <v>416.43939999999998</v>
      </c>
      <c r="BF27" s="7">
        <f>Table2[[#This Row],[Indirect and Induced Land Through FY 11]]+Table2[[#This Row],[Indirect and Induced Land FY 12 and After ]]</f>
        <v>2883.4844000000003</v>
      </c>
      <c r="BG27" s="7">
        <v>194.56790000000001</v>
      </c>
      <c r="BH27" s="7">
        <v>4581.6547</v>
      </c>
      <c r="BI27" s="7">
        <v>773.38729999999998</v>
      </c>
      <c r="BJ27" s="7">
        <f>Table2[[#This Row],[Indirect and Induced Building Through FY 11]]+Table2[[#This Row],[Indirect and Induced Building FY 12 and After]]</f>
        <v>5355.0420000000004</v>
      </c>
      <c r="BK27" s="7">
        <v>311.47820000000002</v>
      </c>
      <c r="BL27" s="7">
        <v>7624.5397999999996</v>
      </c>
      <c r="BM27" s="7">
        <v>1238.0938000000001</v>
      </c>
      <c r="BN27" s="7">
        <f>Table2[[#This Row],[TOTAL Real Property Related Taxes Through FY 11]]+Table2[[#This Row],[TOTAL Real Property Related Taxes FY 12 and After]]</f>
        <v>8862.6335999999992</v>
      </c>
      <c r="BO27" s="7">
        <v>702.45259999999996</v>
      </c>
      <c r="BP27" s="7">
        <v>16850.317999999999</v>
      </c>
      <c r="BQ27" s="7">
        <v>2792.1758</v>
      </c>
      <c r="BR27" s="7">
        <f>Table2[[#This Row],[Company Direct Through FY 11]]+Table2[[#This Row],[Company Direct FY 12 and After ]]</f>
        <v>19642.4938</v>
      </c>
      <c r="BS27" s="7">
        <v>0</v>
      </c>
      <c r="BT27" s="7">
        <v>0</v>
      </c>
      <c r="BU27" s="7">
        <v>0</v>
      </c>
      <c r="BV27" s="7">
        <f>Table2[[#This Row],[Sales Tax Exemption Through FY 11]]+Table2[[#This Row],[Sales Tax Exemption FY 12 and After ]]</f>
        <v>0</v>
      </c>
      <c r="BW27" s="7">
        <v>0</v>
      </c>
      <c r="BX27" s="7">
        <v>0</v>
      </c>
      <c r="BY27" s="7">
        <v>0</v>
      </c>
      <c r="BZ27" s="7">
        <f>Table2[[#This Row],[Energy Tax Savings Through FY 11]]+Table2[[#This Row],[Energy Tax Savings FY 12 and After ]]</f>
        <v>0</v>
      </c>
      <c r="CA27" s="7">
        <v>0</v>
      </c>
      <c r="CB27" s="7">
        <v>0</v>
      </c>
      <c r="CC27" s="7">
        <v>0</v>
      </c>
      <c r="CD27" s="7">
        <f>Table2[[#This Row],[Tax Exempt Bond Savings Through FY 11]]+Table2[[#This Row],[Tax Exempt Bond Savings FY12 and After ]]</f>
        <v>0</v>
      </c>
      <c r="CE27" s="7">
        <v>371.30540000000002</v>
      </c>
      <c r="CF27" s="7">
        <v>9363.8263999999999</v>
      </c>
      <c r="CG27" s="7">
        <v>1475.9002</v>
      </c>
      <c r="CH27" s="7">
        <f>Table2[[#This Row],[Indirect and Induced Through FY 11]]+Table2[[#This Row],[Indirect and Induced FY 12 and After  ]]</f>
        <v>10839.7266</v>
      </c>
      <c r="CI27" s="7">
        <v>1073.758</v>
      </c>
      <c r="CJ27" s="7">
        <v>26214.144400000001</v>
      </c>
      <c r="CK27" s="7">
        <v>4268.076</v>
      </c>
      <c r="CL27" s="7">
        <f>Table2[[#This Row],[TOTAL Income Consumption Use Taxes Through FY 11]]+Table2[[#This Row],[TOTAL Income Consumption Use Taxes FY 12 and After  ]]</f>
        <v>30482.220400000002</v>
      </c>
      <c r="CM27" s="7">
        <v>45.140999999999998</v>
      </c>
      <c r="CN27" s="7">
        <v>256.00970000000001</v>
      </c>
      <c r="CO27" s="7">
        <v>179.4308</v>
      </c>
      <c r="CP27" s="7">
        <f>Table2[[#This Row],[Assistance Provided Through FY 11]]+Table2[[#This Row],[Assistance Provided FY 12 and After ]]</f>
        <v>435.44050000000004</v>
      </c>
      <c r="CQ27" s="7">
        <v>0</v>
      </c>
      <c r="CR27" s="7">
        <v>0</v>
      </c>
      <c r="CS27" s="7">
        <v>0</v>
      </c>
      <c r="CT27" s="7">
        <f>Table2[[#This Row],[Recapture Cancellation Reduction Amount Through FY 11]]+Table2[[#This Row],[Recapture Cancellation Reduction Amount FY 12 and After ]]</f>
        <v>0</v>
      </c>
      <c r="CU27" s="7">
        <v>0</v>
      </c>
      <c r="CV27" s="7">
        <v>0</v>
      </c>
      <c r="CW27" s="7">
        <v>0</v>
      </c>
      <c r="CX27" s="7">
        <f>Table2[[#This Row],[Penalty Paid Through FY 11]]+Table2[[#This Row],[Penalty Paid FY 12 and After]]</f>
        <v>0</v>
      </c>
      <c r="CY27" s="7">
        <v>45.140999999999998</v>
      </c>
      <c r="CZ27" s="7">
        <v>256.00970000000001</v>
      </c>
      <c r="DA27" s="7">
        <v>179.4308</v>
      </c>
      <c r="DB27" s="7">
        <f>Table2[[#This Row],[TOTAL Assistance Net of recapture penalties Through FY 11]]+Table2[[#This Row],[TOTAL Assistance Net of recapture penalties FY 12 and After ]]</f>
        <v>435.44050000000004</v>
      </c>
      <c r="DC27" s="7">
        <v>759.73659999999995</v>
      </c>
      <c r="DD27" s="7">
        <v>17682.167799999999</v>
      </c>
      <c r="DE27" s="7">
        <v>3019.8737000000001</v>
      </c>
      <c r="DF27" s="7">
        <f>Table2[[#This Row],[Company Direct Tax Revenue Before Assistance FY 12 and After]]+Table2[[#This Row],[Company Direct Tax Revenue Before Assistance Through FY 11]]</f>
        <v>20702.041499999999</v>
      </c>
      <c r="DG27" s="7">
        <v>670.64059999999995</v>
      </c>
      <c r="DH27" s="7">
        <v>16412.526099999999</v>
      </c>
      <c r="DI27" s="7">
        <v>2665.7269000000001</v>
      </c>
      <c r="DJ27" s="7">
        <f>Table2[[#This Row],[Indirect and Induced Tax Revenues FY 12 and After]]+Table2[[#This Row],[Indirect and Induced Tax Revenues Through FY 11]]</f>
        <v>19078.253000000001</v>
      </c>
      <c r="DK27" s="7">
        <v>1430.3771999999999</v>
      </c>
      <c r="DL27" s="7">
        <v>34094.693899999998</v>
      </c>
      <c r="DM27" s="7">
        <v>5685.6005999999998</v>
      </c>
      <c r="DN27" s="7">
        <f>Table2[[#This Row],[TOTAL Tax Revenues Before Assistance Through FY 11]]+Table2[[#This Row],[TOTAL Tax Revenues Before Assistance FY 12 and After]]</f>
        <v>39780.294499999996</v>
      </c>
      <c r="DO27" s="7">
        <v>1385.2362000000001</v>
      </c>
      <c r="DP27" s="7">
        <v>33838.684200000003</v>
      </c>
      <c r="DQ27" s="7">
        <v>5506.1697999999997</v>
      </c>
      <c r="DR27" s="7">
        <f>Table2[[#This Row],[TOTAL Tax Revenues Net of Assistance Recapture and Penalty FY 12 and After]]+Table2[[#This Row],[TOTAL Tax Revenues Net of Assistance Recapture and Penalty Through FY 11]]</f>
        <v>39344.854000000007</v>
      </c>
      <c r="DS27" s="7">
        <v>0</v>
      </c>
      <c r="DT27" s="7">
        <v>0</v>
      </c>
      <c r="DU27" s="7">
        <v>0</v>
      </c>
      <c r="DV27" s="7">
        <v>0</v>
      </c>
    </row>
    <row r="28" spans="1:126" x14ac:dyDescent="0.25">
      <c r="A28" s="5">
        <v>91136</v>
      </c>
      <c r="B28" s="5" t="s">
        <v>1082</v>
      </c>
      <c r="C28" s="5" t="s">
        <v>1083</v>
      </c>
      <c r="D28" s="5" t="s">
        <v>32</v>
      </c>
      <c r="E28" s="5">
        <v>32</v>
      </c>
      <c r="F28" s="5">
        <v>14260</v>
      </c>
      <c r="G28" s="5">
        <v>1</v>
      </c>
      <c r="H28" s="23"/>
      <c r="I28" s="23"/>
      <c r="J28" s="5">
        <v>488510</v>
      </c>
      <c r="K28" s="6" t="s">
        <v>106</v>
      </c>
      <c r="L28" s="6">
        <v>35627</v>
      </c>
      <c r="M28" s="9">
        <v>45474</v>
      </c>
      <c r="N28" s="7">
        <v>19000</v>
      </c>
      <c r="O28" s="5" t="s">
        <v>107</v>
      </c>
      <c r="P28" s="23">
        <v>1</v>
      </c>
      <c r="Q28" s="23">
        <v>0</v>
      </c>
      <c r="R28" s="23">
        <v>208</v>
      </c>
      <c r="S28" s="23">
        <v>3</v>
      </c>
      <c r="T28" s="23">
        <v>0</v>
      </c>
      <c r="U28" s="23">
        <v>212</v>
      </c>
      <c r="V28" s="23">
        <v>211</v>
      </c>
      <c r="W28" s="23">
        <v>0</v>
      </c>
      <c r="X28" s="23">
        <v>0</v>
      </c>
      <c r="Y28" s="23">
        <v>0</v>
      </c>
      <c r="Z28" s="23">
        <v>17</v>
      </c>
      <c r="AA28" s="24">
        <v>0</v>
      </c>
      <c r="AB28" s="24">
        <v>0</v>
      </c>
      <c r="AC28" s="24">
        <v>0</v>
      </c>
      <c r="AD28" s="24">
        <v>0</v>
      </c>
      <c r="AE28" s="24">
        <v>0</v>
      </c>
      <c r="AF28" s="24">
        <v>42.924528301886802</v>
      </c>
      <c r="AG28" s="5" t="s">
        <v>39</v>
      </c>
      <c r="AH28" s="7" t="s">
        <v>39</v>
      </c>
      <c r="AI28" s="7">
        <v>0</v>
      </c>
      <c r="AJ28" s="7">
        <v>0</v>
      </c>
      <c r="AK28" s="7">
        <v>0</v>
      </c>
      <c r="AL28" s="7">
        <f>Table2[[#This Row],[Company Direct Land Through FY 11]]+Table2[[#This Row],[Company Direct Land FY 12 and After ]]</f>
        <v>0</v>
      </c>
      <c r="AM28" s="7">
        <v>0</v>
      </c>
      <c r="AN28" s="7">
        <v>0</v>
      </c>
      <c r="AO28" s="7">
        <v>0</v>
      </c>
      <c r="AP28" s="7">
        <f>Table2[[#This Row],[Company Direct Building Through FY 11]]+Table2[[#This Row],[Company Direct Building FY 12 and After  ]]</f>
        <v>0</v>
      </c>
      <c r="AQ28" s="7">
        <v>0</v>
      </c>
      <c r="AR28" s="7">
        <v>238.55</v>
      </c>
      <c r="AS28" s="7">
        <v>0</v>
      </c>
      <c r="AT28" s="7">
        <f>Table2[[#This Row],[Mortgage Recording Tax Through FY 11]]+Table2[[#This Row],[Mortgage Recording Tax FY 12 and After ]]</f>
        <v>238.55</v>
      </c>
      <c r="AU28" s="7">
        <v>0</v>
      </c>
      <c r="AV28" s="7">
        <v>0</v>
      </c>
      <c r="AW28" s="7">
        <v>0</v>
      </c>
      <c r="AX28" s="7">
        <f>Table2[[#This Row],[Pilot Savings  Through FY 11]]+Table2[[#This Row],[Pilot Savings FY 12 and After ]]</f>
        <v>0</v>
      </c>
      <c r="AY28" s="7">
        <v>0</v>
      </c>
      <c r="AZ28" s="7">
        <v>0</v>
      </c>
      <c r="BA28" s="7">
        <v>0</v>
      </c>
      <c r="BB28" s="7">
        <f>Table2[[#This Row],[Mortgage Recording Tax Exemption Through FY 11]]+Table2[[#This Row],[Mortgage Recording Tax Exemption FY 12 and After ]]</f>
        <v>0</v>
      </c>
      <c r="BC28" s="7">
        <v>150.52459999999999</v>
      </c>
      <c r="BD28" s="7">
        <v>2150.7849999999999</v>
      </c>
      <c r="BE28" s="7">
        <v>598.31979999999999</v>
      </c>
      <c r="BF28" s="7">
        <f>Table2[[#This Row],[Indirect and Induced Land Through FY 11]]+Table2[[#This Row],[Indirect and Induced Land FY 12 and After ]]</f>
        <v>2749.1048000000001</v>
      </c>
      <c r="BG28" s="7">
        <v>279.54579999999999</v>
      </c>
      <c r="BH28" s="7">
        <v>3994.3150000000001</v>
      </c>
      <c r="BI28" s="7">
        <v>1111.1652999999999</v>
      </c>
      <c r="BJ28" s="7">
        <f>Table2[[#This Row],[Indirect and Induced Building Through FY 11]]+Table2[[#This Row],[Indirect and Induced Building FY 12 and After]]</f>
        <v>5105.4803000000002</v>
      </c>
      <c r="BK28" s="7">
        <v>430.07040000000001</v>
      </c>
      <c r="BL28" s="7">
        <v>6383.65</v>
      </c>
      <c r="BM28" s="7">
        <v>1709.4851000000001</v>
      </c>
      <c r="BN28" s="7">
        <f>Table2[[#This Row],[TOTAL Real Property Related Taxes Through FY 11]]+Table2[[#This Row],[TOTAL Real Property Related Taxes FY 12 and After]]</f>
        <v>8093.1350999999995</v>
      </c>
      <c r="BO28" s="7">
        <v>802.91769999999997</v>
      </c>
      <c r="BP28" s="7">
        <v>12157.946900000001</v>
      </c>
      <c r="BQ28" s="7">
        <v>3191.5138000000002</v>
      </c>
      <c r="BR28" s="7">
        <f>Table2[[#This Row],[Company Direct Through FY 11]]+Table2[[#This Row],[Company Direct FY 12 and After ]]</f>
        <v>15349.460700000001</v>
      </c>
      <c r="BS28" s="7">
        <v>0</v>
      </c>
      <c r="BT28" s="7">
        <v>346.02780000000001</v>
      </c>
      <c r="BU28" s="7">
        <v>0</v>
      </c>
      <c r="BV28" s="7">
        <f>Table2[[#This Row],[Sales Tax Exemption Through FY 11]]+Table2[[#This Row],[Sales Tax Exemption FY 12 and After ]]</f>
        <v>346.02780000000001</v>
      </c>
      <c r="BW28" s="7">
        <v>0</v>
      </c>
      <c r="BX28" s="7">
        <v>0</v>
      </c>
      <c r="BY28" s="7">
        <v>0</v>
      </c>
      <c r="BZ28" s="7">
        <f>Table2[[#This Row],[Energy Tax Savings Through FY 11]]+Table2[[#This Row],[Energy Tax Savings FY 12 and After ]]</f>
        <v>0</v>
      </c>
      <c r="CA28" s="7">
        <v>0.70230000000000004</v>
      </c>
      <c r="CB28" s="7">
        <v>59.1496</v>
      </c>
      <c r="CC28" s="7">
        <v>1.6798</v>
      </c>
      <c r="CD28" s="7">
        <f>Table2[[#This Row],[Tax Exempt Bond Savings Through FY 11]]+Table2[[#This Row],[Tax Exempt Bond Savings FY12 and After ]]</f>
        <v>60.8294</v>
      </c>
      <c r="CE28" s="7">
        <v>533.47370000000001</v>
      </c>
      <c r="CF28" s="7">
        <v>7855.7524999999996</v>
      </c>
      <c r="CG28" s="7">
        <v>2120.5023000000001</v>
      </c>
      <c r="CH28" s="7">
        <f>Table2[[#This Row],[Indirect and Induced Through FY 11]]+Table2[[#This Row],[Indirect and Induced FY 12 and After  ]]</f>
        <v>9976.2547999999988</v>
      </c>
      <c r="CI28" s="7">
        <v>1335.6891000000001</v>
      </c>
      <c r="CJ28" s="7">
        <v>19608.522000000001</v>
      </c>
      <c r="CK28" s="7">
        <v>5310.3362999999999</v>
      </c>
      <c r="CL28" s="7">
        <f>Table2[[#This Row],[TOTAL Income Consumption Use Taxes Through FY 11]]+Table2[[#This Row],[TOTAL Income Consumption Use Taxes FY 12 and After  ]]</f>
        <v>24918.8583</v>
      </c>
      <c r="CM28" s="7">
        <v>0.70230000000000004</v>
      </c>
      <c r="CN28" s="7">
        <v>405.17739999999998</v>
      </c>
      <c r="CO28" s="7">
        <v>1.6798</v>
      </c>
      <c r="CP28" s="7">
        <f>Table2[[#This Row],[Assistance Provided Through FY 11]]+Table2[[#This Row],[Assistance Provided FY 12 and After ]]</f>
        <v>406.85719999999998</v>
      </c>
      <c r="CQ28" s="7">
        <v>0</v>
      </c>
      <c r="CR28" s="7">
        <v>0</v>
      </c>
      <c r="CS28" s="7">
        <v>0</v>
      </c>
      <c r="CT28" s="7">
        <f>Table2[[#This Row],[Recapture Cancellation Reduction Amount Through FY 11]]+Table2[[#This Row],[Recapture Cancellation Reduction Amount FY 12 and After ]]</f>
        <v>0</v>
      </c>
      <c r="CU28" s="7">
        <v>0</v>
      </c>
      <c r="CV28" s="7">
        <v>0</v>
      </c>
      <c r="CW28" s="7">
        <v>0</v>
      </c>
      <c r="CX28" s="7">
        <f>Table2[[#This Row],[Penalty Paid Through FY 11]]+Table2[[#This Row],[Penalty Paid FY 12 and After]]</f>
        <v>0</v>
      </c>
      <c r="CY28" s="7">
        <v>0.70230000000000004</v>
      </c>
      <c r="CZ28" s="7">
        <v>405.17739999999998</v>
      </c>
      <c r="DA28" s="7">
        <v>1.6798</v>
      </c>
      <c r="DB28" s="7">
        <f>Table2[[#This Row],[TOTAL Assistance Net of recapture penalties Through FY 11]]+Table2[[#This Row],[TOTAL Assistance Net of recapture penalties FY 12 and After ]]</f>
        <v>406.85719999999998</v>
      </c>
      <c r="DC28" s="7">
        <v>802.91769999999997</v>
      </c>
      <c r="DD28" s="7">
        <v>12396.4969</v>
      </c>
      <c r="DE28" s="7">
        <v>3191.5138000000002</v>
      </c>
      <c r="DF28" s="7">
        <f>Table2[[#This Row],[Company Direct Tax Revenue Before Assistance FY 12 and After]]+Table2[[#This Row],[Company Direct Tax Revenue Before Assistance Through FY 11]]</f>
        <v>15588.010700000001</v>
      </c>
      <c r="DG28" s="7">
        <v>963.54409999999996</v>
      </c>
      <c r="DH28" s="7">
        <v>14000.852500000001</v>
      </c>
      <c r="DI28" s="7">
        <v>3829.9874</v>
      </c>
      <c r="DJ28" s="7">
        <f>Table2[[#This Row],[Indirect and Induced Tax Revenues FY 12 and After]]+Table2[[#This Row],[Indirect and Induced Tax Revenues Through FY 11]]</f>
        <v>17830.839899999999</v>
      </c>
      <c r="DK28" s="7">
        <v>1766.4618</v>
      </c>
      <c r="DL28" s="7">
        <v>26397.349399999999</v>
      </c>
      <c r="DM28" s="7">
        <v>7021.5011999999997</v>
      </c>
      <c r="DN28" s="7">
        <f>Table2[[#This Row],[TOTAL Tax Revenues Before Assistance Through FY 11]]+Table2[[#This Row],[TOTAL Tax Revenues Before Assistance FY 12 and After]]</f>
        <v>33418.850599999998</v>
      </c>
      <c r="DO28" s="7">
        <v>1765.7594999999999</v>
      </c>
      <c r="DP28" s="7">
        <v>25992.171999999999</v>
      </c>
      <c r="DQ28" s="7">
        <v>7019.8213999999998</v>
      </c>
      <c r="DR28" s="7">
        <f>Table2[[#This Row],[TOTAL Tax Revenues Net of Assistance Recapture and Penalty FY 12 and After]]+Table2[[#This Row],[TOTAL Tax Revenues Net of Assistance Recapture and Penalty Through FY 11]]</f>
        <v>33011.993399999999</v>
      </c>
      <c r="DS28" s="7">
        <v>0</v>
      </c>
      <c r="DT28" s="7">
        <v>0</v>
      </c>
      <c r="DU28" s="7">
        <v>0</v>
      </c>
      <c r="DV28" s="7">
        <v>0</v>
      </c>
    </row>
    <row r="29" spans="1:126" x14ac:dyDescent="0.25">
      <c r="A29" s="5">
        <v>91140</v>
      </c>
      <c r="B29" s="5" t="s">
        <v>1086</v>
      </c>
      <c r="C29" s="5" t="s">
        <v>1087</v>
      </c>
      <c r="D29" s="5" t="s">
        <v>36</v>
      </c>
      <c r="E29" s="5">
        <v>17</v>
      </c>
      <c r="F29" s="5">
        <v>2777</v>
      </c>
      <c r="G29" s="5">
        <v>200</v>
      </c>
      <c r="H29" s="23"/>
      <c r="I29" s="23"/>
      <c r="J29" s="5">
        <v>332214</v>
      </c>
      <c r="K29" s="6" t="s">
        <v>37</v>
      </c>
      <c r="L29" s="6">
        <v>35787</v>
      </c>
      <c r="M29" s="9">
        <v>46752</v>
      </c>
      <c r="N29" s="7">
        <v>2610</v>
      </c>
      <c r="O29" s="5" t="s">
        <v>38</v>
      </c>
      <c r="P29" s="23">
        <v>0</v>
      </c>
      <c r="Q29" s="23">
        <v>0</v>
      </c>
      <c r="R29" s="23">
        <v>26</v>
      </c>
      <c r="S29" s="23">
        <v>0</v>
      </c>
      <c r="T29" s="23">
        <v>0</v>
      </c>
      <c r="U29" s="23">
        <v>26</v>
      </c>
      <c r="V29" s="23">
        <v>26</v>
      </c>
      <c r="W29" s="23">
        <v>0</v>
      </c>
      <c r="X29" s="23">
        <v>0</v>
      </c>
      <c r="Y29" s="23">
        <v>0</v>
      </c>
      <c r="Z29" s="23">
        <v>90</v>
      </c>
      <c r="AA29" s="24">
        <v>0</v>
      </c>
      <c r="AB29" s="24">
        <v>0</v>
      </c>
      <c r="AC29" s="24">
        <v>0</v>
      </c>
      <c r="AD29" s="24">
        <v>0</v>
      </c>
      <c r="AE29" s="24">
        <v>0</v>
      </c>
      <c r="AF29" s="24">
        <v>88.461538461538495</v>
      </c>
      <c r="AG29" s="5" t="s">
        <v>39</v>
      </c>
      <c r="AH29" s="7" t="s">
        <v>33</v>
      </c>
      <c r="AI29" s="7">
        <v>25.596</v>
      </c>
      <c r="AJ29" s="7">
        <v>195.45050000000001</v>
      </c>
      <c r="AK29" s="7">
        <v>117.03400000000001</v>
      </c>
      <c r="AL29" s="7">
        <f>Table2[[#This Row],[Company Direct Land Through FY 11]]+Table2[[#This Row],[Company Direct Land FY 12 and After ]]</f>
        <v>312.48450000000003</v>
      </c>
      <c r="AM29" s="7">
        <v>38.069000000000003</v>
      </c>
      <c r="AN29" s="7">
        <v>288.14400000000001</v>
      </c>
      <c r="AO29" s="7">
        <v>174.06440000000001</v>
      </c>
      <c r="AP29" s="7">
        <f>Table2[[#This Row],[Company Direct Building Through FY 11]]+Table2[[#This Row],[Company Direct Building FY 12 and After  ]]</f>
        <v>462.20839999999998</v>
      </c>
      <c r="AQ29" s="7">
        <v>0</v>
      </c>
      <c r="AR29" s="7">
        <v>45.792499999999997</v>
      </c>
      <c r="AS29" s="7">
        <v>0</v>
      </c>
      <c r="AT29" s="7">
        <f>Table2[[#This Row],[Mortgage Recording Tax Through FY 11]]+Table2[[#This Row],[Mortgage Recording Tax FY 12 and After ]]</f>
        <v>45.792499999999997</v>
      </c>
      <c r="AU29" s="7">
        <v>45.878999999999998</v>
      </c>
      <c r="AV29" s="7">
        <v>272.97410000000002</v>
      </c>
      <c r="AW29" s="7">
        <v>209.77459999999999</v>
      </c>
      <c r="AX29" s="7">
        <f>Table2[[#This Row],[Pilot Savings  Through FY 11]]+Table2[[#This Row],[Pilot Savings FY 12 and After ]]</f>
        <v>482.74869999999999</v>
      </c>
      <c r="AY29" s="7">
        <v>0</v>
      </c>
      <c r="AZ29" s="7">
        <v>45.792499999999997</v>
      </c>
      <c r="BA29" s="7">
        <v>0</v>
      </c>
      <c r="BB29" s="7">
        <f>Table2[[#This Row],[Mortgage Recording Tax Exemption Through FY 11]]+Table2[[#This Row],[Mortgage Recording Tax Exemption FY 12 and After ]]</f>
        <v>45.792499999999997</v>
      </c>
      <c r="BC29" s="7">
        <v>27.657800000000002</v>
      </c>
      <c r="BD29" s="7">
        <v>195.5737</v>
      </c>
      <c r="BE29" s="7">
        <v>126.4609</v>
      </c>
      <c r="BF29" s="7">
        <f>Table2[[#This Row],[Indirect and Induced Land Through FY 11]]+Table2[[#This Row],[Indirect and Induced Land FY 12 and After ]]</f>
        <v>322.03460000000001</v>
      </c>
      <c r="BG29" s="7">
        <v>51.364600000000003</v>
      </c>
      <c r="BH29" s="7">
        <v>363.20819999999998</v>
      </c>
      <c r="BI29" s="7">
        <v>234.8571</v>
      </c>
      <c r="BJ29" s="7">
        <f>Table2[[#This Row],[Indirect and Induced Building Through FY 11]]+Table2[[#This Row],[Indirect and Induced Building FY 12 and After]]</f>
        <v>598.06529999999998</v>
      </c>
      <c r="BK29" s="7">
        <v>96.808400000000006</v>
      </c>
      <c r="BL29" s="7">
        <v>769.40229999999997</v>
      </c>
      <c r="BM29" s="7">
        <v>442.64179999999999</v>
      </c>
      <c r="BN29" s="7">
        <f>Table2[[#This Row],[TOTAL Real Property Related Taxes Through FY 11]]+Table2[[#This Row],[TOTAL Real Property Related Taxes FY 12 and After]]</f>
        <v>1212.0441000000001</v>
      </c>
      <c r="BO29" s="7">
        <v>202.55889999999999</v>
      </c>
      <c r="BP29" s="7">
        <v>1703.9457</v>
      </c>
      <c r="BQ29" s="7">
        <v>926.16899999999998</v>
      </c>
      <c r="BR29" s="7">
        <f>Table2[[#This Row],[Company Direct Through FY 11]]+Table2[[#This Row],[Company Direct FY 12 and After ]]</f>
        <v>2630.1147000000001</v>
      </c>
      <c r="BS29" s="7">
        <v>0</v>
      </c>
      <c r="BT29" s="7">
        <v>0</v>
      </c>
      <c r="BU29" s="7">
        <v>0</v>
      </c>
      <c r="BV29" s="7">
        <f>Table2[[#This Row],[Sales Tax Exemption Through FY 11]]+Table2[[#This Row],[Sales Tax Exemption FY 12 and After ]]</f>
        <v>0</v>
      </c>
      <c r="BW29" s="7">
        <v>0.32040000000000002</v>
      </c>
      <c r="BX29" s="7">
        <v>0.43940000000000001</v>
      </c>
      <c r="BY29" s="7">
        <v>0.1166</v>
      </c>
      <c r="BZ29" s="7">
        <f>Table2[[#This Row],[Energy Tax Savings Through FY 11]]+Table2[[#This Row],[Energy Tax Savings FY 12 and After ]]</f>
        <v>0.55600000000000005</v>
      </c>
      <c r="CA29" s="7">
        <v>1.3184</v>
      </c>
      <c r="CB29" s="7">
        <v>8.6669999999999998</v>
      </c>
      <c r="CC29" s="7">
        <v>3.1537000000000002</v>
      </c>
      <c r="CD29" s="7">
        <f>Table2[[#This Row],[Tax Exempt Bond Savings Through FY 11]]+Table2[[#This Row],[Tax Exempt Bond Savings FY12 and After ]]</f>
        <v>11.8207</v>
      </c>
      <c r="CE29" s="7">
        <v>99.869200000000006</v>
      </c>
      <c r="CF29" s="7">
        <v>730.51729999999998</v>
      </c>
      <c r="CG29" s="7">
        <v>456.63639999999998</v>
      </c>
      <c r="CH29" s="7">
        <f>Table2[[#This Row],[Indirect and Induced Through FY 11]]+Table2[[#This Row],[Indirect and Induced FY 12 and After  ]]</f>
        <v>1187.1536999999998</v>
      </c>
      <c r="CI29" s="7">
        <v>300.78930000000003</v>
      </c>
      <c r="CJ29" s="7">
        <v>2425.3566000000001</v>
      </c>
      <c r="CK29" s="7">
        <v>1379.5351000000001</v>
      </c>
      <c r="CL29" s="7">
        <f>Table2[[#This Row],[TOTAL Income Consumption Use Taxes Through FY 11]]+Table2[[#This Row],[TOTAL Income Consumption Use Taxes FY 12 and After  ]]</f>
        <v>3804.8917000000001</v>
      </c>
      <c r="CM29" s="7">
        <v>47.517800000000001</v>
      </c>
      <c r="CN29" s="7">
        <v>327.87299999999999</v>
      </c>
      <c r="CO29" s="7">
        <v>213.04490000000001</v>
      </c>
      <c r="CP29" s="7">
        <f>Table2[[#This Row],[Assistance Provided Through FY 11]]+Table2[[#This Row],[Assistance Provided FY 12 and After ]]</f>
        <v>540.91790000000003</v>
      </c>
      <c r="CQ29" s="7">
        <v>0</v>
      </c>
      <c r="CR29" s="7">
        <v>0</v>
      </c>
      <c r="CS29" s="7">
        <v>0</v>
      </c>
      <c r="CT29" s="7">
        <f>Table2[[#This Row],[Recapture Cancellation Reduction Amount Through FY 11]]+Table2[[#This Row],[Recapture Cancellation Reduction Amount FY 12 and After ]]</f>
        <v>0</v>
      </c>
      <c r="CU29" s="7">
        <v>0</v>
      </c>
      <c r="CV29" s="7">
        <v>0</v>
      </c>
      <c r="CW29" s="7">
        <v>0</v>
      </c>
      <c r="CX29" s="7">
        <f>Table2[[#This Row],[Penalty Paid Through FY 11]]+Table2[[#This Row],[Penalty Paid FY 12 and After]]</f>
        <v>0</v>
      </c>
      <c r="CY29" s="7">
        <v>47.517800000000001</v>
      </c>
      <c r="CZ29" s="7">
        <v>327.87299999999999</v>
      </c>
      <c r="DA29" s="7">
        <v>213.04490000000001</v>
      </c>
      <c r="DB29" s="7">
        <f>Table2[[#This Row],[TOTAL Assistance Net of recapture penalties Through FY 11]]+Table2[[#This Row],[TOTAL Assistance Net of recapture penalties FY 12 and After ]]</f>
        <v>540.91790000000003</v>
      </c>
      <c r="DC29" s="7">
        <v>266.22390000000001</v>
      </c>
      <c r="DD29" s="7">
        <v>2233.3326999999999</v>
      </c>
      <c r="DE29" s="7">
        <v>1217.2674</v>
      </c>
      <c r="DF29" s="7">
        <f>Table2[[#This Row],[Company Direct Tax Revenue Before Assistance FY 12 and After]]+Table2[[#This Row],[Company Direct Tax Revenue Before Assistance Through FY 11]]</f>
        <v>3450.6000999999997</v>
      </c>
      <c r="DG29" s="7">
        <v>178.89160000000001</v>
      </c>
      <c r="DH29" s="7">
        <v>1289.2991999999999</v>
      </c>
      <c r="DI29" s="7">
        <v>817.95439999999996</v>
      </c>
      <c r="DJ29" s="7">
        <f>Table2[[#This Row],[Indirect and Induced Tax Revenues FY 12 and After]]+Table2[[#This Row],[Indirect and Induced Tax Revenues Through FY 11]]</f>
        <v>2107.2536</v>
      </c>
      <c r="DK29" s="7">
        <v>445.1155</v>
      </c>
      <c r="DL29" s="7">
        <v>3522.6318999999999</v>
      </c>
      <c r="DM29" s="7">
        <v>2035.2218</v>
      </c>
      <c r="DN29" s="7">
        <f>Table2[[#This Row],[TOTAL Tax Revenues Before Assistance Through FY 11]]+Table2[[#This Row],[TOTAL Tax Revenues Before Assistance FY 12 and After]]</f>
        <v>5557.8536999999997</v>
      </c>
      <c r="DO29" s="7">
        <v>397.59769999999997</v>
      </c>
      <c r="DP29" s="7">
        <v>3194.7588999999998</v>
      </c>
      <c r="DQ29" s="7">
        <v>1822.1768999999999</v>
      </c>
      <c r="DR29" s="7">
        <f>Table2[[#This Row],[TOTAL Tax Revenues Net of Assistance Recapture and Penalty FY 12 and After]]+Table2[[#This Row],[TOTAL Tax Revenues Net of Assistance Recapture and Penalty Through FY 11]]</f>
        <v>5016.9357999999993</v>
      </c>
      <c r="DS29" s="7">
        <v>0</v>
      </c>
      <c r="DT29" s="7">
        <v>4.0815999999999999</v>
      </c>
      <c r="DU29" s="7">
        <v>0</v>
      </c>
      <c r="DV29" s="7">
        <v>0</v>
      </c>
    </row>
    <row r="30" spans="1:126" x14ac:dyDescent="0.25">
      <c r="A30" s="5">
        <v>91142</v>
      </c>
      <c r="B30" s="5" t="s">
        <v>1080</v>
      </c>
      <c r="C30" s="5" t="s">
        <v>1081</v>
      </c>
      <c r="D30" s="5" t="s">
        <v>42</v>
      </c>
      <c r="E30" s="5">
        <v>42</v>
      </c>
      <c r="F30" s="5">
        <v>3734</v>
      </c>
      <c r="G30" s="5">
        <v>100</v>
      </c>
      <c r="H30" s="23"/>
      <c r="I30" s="23"/>
      <c r="J30" s="5">
        <v>321911</v>
      </c>
      <c r="K30" s="6" t="s">
        <v>28</v>
      </c>
      <c r="L30" s="6">
        <v>35795</v>
      </c>
      <c r="M30" s="9">
        <v>45108</v>
      </c>
      <c r="N30" s="7">
        <v>1725</v>
      </c>
      <c r="O30" s="5" t="s">
        <v>51</v>
      </c>
      <c r="P30" s="23">
        <v>0</v>
      </c>
      <c r="Q30" s="23">
        <v>1</v>
      </c>
      <c r="R30" s="23">
        <v>27</v>
      </c>
      <c r="S30" s="23">
        <v>0</v>
      </c>
      <c r="T30" s="23">
        <v>0</v>
      </c>
      <c r="U30" s="23">
        <v>28</v>
      </c>
      <c r="V30" s="23">
        <v>27</v>
      </c>
      <c r="W30" s="23">
        <v>0</v>
      </c>
      <c r="X30" s="23">
        <v>0</v>
      </c>
      <c r="Y30" s="23">
        <v>0</v>
      </c>
      <c r="Z30" s="23">
        <v>19</v>
      </c>
      <c r="AA30" s="24">
        <v>0</v>
      </c>
      <c r="AB30" s="24">
        <v>0</v>
      </c>
      <c r="AC30" s="24">
        <v>0</v>
      </c>
      <c r="AD30" s="24">
        <v>0</v>
      </c>
      <c r="AE30" s="24">
        <v>0</v>
      </c>
      <c r="AF30" s="24">
        <v>82.142857142857096</v>
      </c>
      <c r="AG30" s="5" t="s">
        <v>33</v>
      </c>
      <c r="AH30" s="7" t="s">
        <v>33</v>
      </c>
      <c r="AI30" s="7">
        <v>34.338000000000001</v>
      </c>
      <c r="AJ30" s="7">
        <v>135.8715</v>
      </c>
      <c r="AK30" s="7">
        <v>129.0822</v>
      </c>
      <c r="AL30" s="7">
        <f>Table2[[#This Row],[Company Direct Land Through FY 11]]+Table2[[#This Row],[Company Direct Land FY 12 and After ]]</f>
        <v>264.95370000000003</v>
      </c>
      <c r="AM30" s="7">
        <v>35.267000000000003</v>
      </c>
      <c r="AN30" s="7">
        <v>361.96030000000002</v>
      </c>
      <c r="AO30" s="7">
        <v>132.57419999999999</v>
      </c>
      <c r="AP30" s="7">
        <f>Table2[[#This Row],[Company Direct Building Through FY 11]]+Table2[[#This Row],[Company Direct Building FY 12 and After  ]]</f>
        <v>494.53449999999998</v>
      </c>
      <c r="AQ30" s="7">
        <v>0</v>
      </c>
      <c r="AR30" s="7">
        <v>21.053999999999998</v>
      </c>
      <c r="AS30" s="7">
        <v>0</v>
      </c>
      <c r="AT30" s="7">
        <f>Table2[[#This Row],[Mortgage Recording Tax Through FY 11]]+Table2[[#This Row],[Mortgage Recording Tax FY 12 and After ]]</f>
        <v>21.053999999999998</v>
      </c>
      <c r="AU30" s="7">
        <v>69.605000000000004</v>
      </c>
      <c r="AV30" s="7">
        <v>438.5025</v>
      </c>
      <c r="AW30" s="7">
        <v>261.65710000000001</v>
      </c>
      <c r="AX30" s="7">
        <f>Table2[[#This Row],[Pilot Savings  Through FY 11]]+Table2[[#This Row],[Pilot Savings FY 12 and After ]]</f>
        <v>700.15959999999995</v>
      </c>
      <c r="AY30" s="7">
        <v>0</v>
      </c>
      <c r="AZ30" s="7">
        <v>21.053999999999998</v>
      </c>
      <c r="BA30" s="7">
        <v>0</v>
      </c>
      <c r="BB30" s="7">
        <f>Table2[[#This Row],[Mortgage Recording Tax Exemption Through FY 11]]+Table2[[#This Row],[Mortgage Recording Tax Exemption FY 12 and After ]]</f>
        <v>21.053999999999998</v>
      </c>
      <c r="BC30" s="7">
        <v>23.267199999999999</v>
      </c>
      <c r="BD30" s="7">
        <v>207.31800000000001</v>
      </c>
      <c r="BE30" s="7">
        <v>87.465900000000005</v>
      </c>
      <c r="BF30" s="7">
        <f>Table2[[#This Row],[Indirect and Induced Land Through FY 11]]+Table2[[#This Row],[Indirect and Induced Land FY 12 and After ]]</f>
        <v>294.78390000000002</v>
      </c>
      <c r="BG30" s="7">
        <v>43.2104</v>
      </c>
      <c r="BH30" s="7">
        <v>385.01960000000003</v>
      </c>
      <c r="BI30" s="7">
        <v>162.43549999999999</v>
      </c>
      <c r="BJ30" s="7">
        <f>Table2[[#This Row],[Indirect and Induced Building Through FY 11]]+Table2[[#This Row],[Indirect and Induced Building FY 12 and After]]</f>
        <v>547.45510000000002</v>
      </c>
      <c r="BK30" s="7">
        <v>66.477599999999995</v>
      </c>
      <c r="BL30" s="7">
        <v>651.66690000000006</v>
      </c>
      <c r="BM30" s="7">
        <v>249.9007</v>
      </c>
      <c r="BN30" s="7">
        <f>Table2[[#This Row],[TOTAL Real Property Related Taxes Through FY 11]]+Table2[[#This Row],[TOTAL Real Property Related Taxes FY 12 and After]]</f>
        <v>901.56760000000008</v>
      </c>
      <c r="BO30" s="7">
        <v>210.6671</v>
      </c>
      <c r="BP30" s="7">
        <v>2220.3899000000001</v>
      </c>
      <c r="BQ30" s="7">
        <v>791.93370000000004</v>
      </c>
      <c r="BR30" s="7">
        <f>Table2[[#This Row],[Company Direct Through FY 11]]+Table2[[#This Row],[Company Direct FY 12 and After ]]</f>
        <v>3012.3236000000002</v>
      </c>
      <c r="BS30" s="7">
        <v>0</v>
      </c>
      <c r="BT30" s="7">
        <v>0</v>
      </c>
      <c r="BU30" s="7">
        <v>0</v>
      </c>
      <c r="BV30" s="7">
        <f>Table2[[#This Row],[Sales Tax Exemption Through FY 11]]+Table2[[#This Row],[Sales Tax Exemption FY 12 and After ]]</f>
        <v>0</v>
      </c>
      <c r="BW30" s="7">
        <v>0</v>
      </c>
      <c r="BX30" s="7">
        <v>0</v>
      </c>
      <c r="BY30" s="7">
        <v>0</v>
      </c>
      <c r="BZ30" s="7">
        <f>Table2[[#This Row],[Energy Tax Savings Through FY 11]]+Table2[[#This Row],[Energy Tax Savings FY 12 and After ]]</f>
        <v>0</v>
      </c>
      <c r="CA30" s="7">
        <v>0</v>
      </c>
      <c r="CB30" s="7">
        <v>0</v>
      </c>
      <c r="CC30" s="7">
        <v>0</v>
      </c>
      <c r="CD30" s="7">
        <f>Table2[[#This Row],[Tax Exempt Bond Savings Through FY 11]]+Table2[[#This Row],[Tax Exempt Bond Savings FY12 and After ]]</f>
        <v>0</v>
      </c>
      <c r="CE30" s="7">
        <v>91.577299999999994</v>
      </c>
      <c r="CF30" s="7">
        <v>874.92949999999996</v>
      </c>
      <c r="CG30" s="7">
        <v>344.25490000000002</v>
      </c>
      <c r="CH30" s="7">
        <f>Table2[[#This Row],[Indirect and Induced Through FY 11]]+Table2[[#This Row],[Indirect and Induced FY 12 and After  ]]</f>
        <v>1219.1844000000001</v>
      </c>
      <c r="CI30" s="7">
        <v>302.24439999999998</v>
      </c>
      <c r="CJ30" s="7">
        <v>3095.3193999999999</v>
      </c>
      <c r="CK30" s="7">
        <v>1136.1886</v>
      </c>
      <c r="CL30" s="7">
        <f>Table2[[#This Row],[TOTAL Income Consumption Use Taxes Through FY 11]]+Table2[[#This Row],[TOTAL Income Consumption Use Taxes FY 12 and After  ]]</f>
        <v>4231.5079999999998</v>
      </c>
      <c r="CM30" s="7">
        <v>69.605000000000004</v>
      </c>
      <c r="CN30" s="7">
        <v>459.55650000000003</v>
      </c>
      <c r="CO30" s="7">
        <v>261.65710000000001</v>
      </c>
      <c r="CP30" s="7">
        <f>Table2[[#This Row],[Assistance Provided Through FY 11]]+Table2[[#This Row],[Assistance Provided FY 12 and After ]]</f>
        <v>721.21360000000004</v>
      </c>
      <c r="CQ30" s="7">
        <v>0</v>
      </c>
      <c r="CR30" s="7">
        <v>0</v>
      </c>
      <c r="CS30" s="7">
        <v>0</v>
      </c>
      <c r="CT30" s="7">
        <f>Table2[[#This Row],[Recapture Cancellation Reduction Amount Through FY 11]]+Table2[[#This Row],[Recapture Cancellation Reduction Amount FY 12 and After ]]</f>
        <v>0</v>
      </c>
      <c r="CU30" s="7">
        <v>0</v>
      </c>
      <c r="CV30" s="7">
        <v>0</v>
      </c>
      <c r="CW30" s="7">
        <v>0</v>
      </c>
      <c r="CX30" s="7">
        <f>Table2[[#This Row],[Penalty Paid Through FY 11]]+Table2[[#This Row],[Penalty Paid FY 12 and After]]</f>
        <v>0</v>
      </c>
      <c r="CY30" s="7">
        <v>69.605000000000004</v>
      </c>
      <c r="CZ30" s="7">
        <v>459.55650000000003</v>
      </c>
      <c r="DA30" s="7">
        <v>261.65710000000001</v>
      </c>
      <c r="DB30" s="7">
        <f>Table2[[#This Row],[TOTAL Assistance Net of recapture penalties Through FY 11]]+Table2[[#This Row],[TOTAL Assistance Net of recapture penalties FY 12 and After ]]</f>
        <v>721.21360000000004</v>
      </c>
      <c r="DC30" s="7">
        <v>280.27210000000002</v>
      </c>
      <c r="DD30" s="7">
        <v>2739.2757000000001</v>
      </c>
      <c r="DE30" s="7">
        <v>1053.5900999999999</v>
      </c>
      <c r="DF30" s="7">
        <f>Table2[[#This Row],[Company Direct Tax Revenue Before Assistance FY 12 and After]]+Table2[[#This Row],[Company Direct Tax Revenue Before Assistance Through FY 11]]</f>
        <v>3792.8658</v>
      </c>
      <c r="DG30" s="7">
        <v>158.0549</v>
      </c>
      <c r="DH30" s="7">
        <v>1467.2671</v>
      </c>
      <c r="DI30" s="7">
        <v>594.15629999999999</v>
      </c>
      <c r="DJ30" s="7">
        <f>Table2[[#This Row],[Indirect and Induced Tax Revenues FY 12 and After]]+Table2[[#This Row],[Indirect and Induced Tax Revenues Through FY 11]]</f>
        <v>2061.4234000000001</v>
      </c>
      <c r="DK30" s="7">
        <v>438.327</v>
      </c>
      <c r="DL30" s="7">
        <v>4206.5428000000002</v>
      </c>
      <c r="DM30" s="7">
        <v>1647.7464</v>
      </c>
      <c r="DN30" s="7">
        <f>Table2[[#This Row],[TOTAL Tax Revenues Before Assistance Through FY 11]]+Table2[[#This Row],[TOTAL Tax Revenues Before Assistance FY 12 and After]]</f>
        <v>5854.2892000000002</v>
      </c>
      <c r="DO30" s="7">
        <v>368.72199999999998</v>
      </c>
      <c r="DP30" s="7">
        <v>3746.9863</v>
      </c>
      <c r="DQ30" s="7">
        <v>1386.0893000000001</v>
      </c>
      <c r="DR30" s="7">
        <f>Table2[[#This Row],[TOTAL Tax Revenues Net of Assistance Recapture and Penalty FY 12 and After]]+Table2[[#This Row],[TOTAL Tax Revenues Net of Assistance Recapture and Penalty Through FY 11]]</f>
        <v>5133.0756000000001</v>
      </c>
      <c r="DS30" s="7">
        <v>0</v>
      </c>
      <c r="DT30" s="7">
        <v>0</v>
      </c>
      <c r="DU30" s="7">
        <v>0</v>
      </c>
      <c r="DV30" s="7">
        <v>0</v>
      </c>
    </row>
    <row r="31" spans="1:126" x14ac:dyDescent="0.25">
      <c r="A31" s="5">
        <v>91146</v>
      </c>
      <c r="B31" s="5" t="s">
        <v>1088</v>
      </c>
      <c r="C31" s="5" t="s">
        <v>1089</v>
      </c>
      <c r="D31" s="5" t="s">
        <v>32</v>
      </c>
      <c r="E31" s="5">
        <v>26</v>
      </c>
      <c r="F31" s="5">
        <v>255</v>
      </c>
      <c r="G31" s="5">
        <v>23</v>
      </c>
      <c r="H31" s="23"/>
      <c r="I31" s="23"/>
      <c r="J31" s="5">
        <v>321999</v>
      </c>
      <c r="K31" s="6" t="s">
        <v>28</v>
      </c>
      <c r="L31" s="6">
        <v>35655</v>
      </c>
      <c r="M31" s="9">
        <v>45107</v>
      </c>
      <c r="N31" s="7">
        <v>3000</v>
      </c>
      <c r="O31" s="5" t="s">
        <v>44</v>
      </c>
      <c r="P31" s="23">
        <v>0</v>
      </c>
      <c r="Q31" s="23">
        <v>0</v>
      </c>
      <c r="R31" s="23">
        <v>92</v>
      </c>
      <c r="S31" s="23">
        <v>0</v>
      </c>
      <c r="T31" s="23">
        <v>0</v>
      </c>
      <c r="U31" s="23">
        <v>92</v>
      </c>
      <c r="V31" s="23">
        <v>92</v>
      </c>
      <c r="W31" s="23">
        <v>0</v>
      </c>
      <c r="X31" s="23">
        <v>0</v>
      </c>
      <c r="Y31" s="23">
        <v>0</v>
      </c>
      <c r="Z31" s="23">
        <v>40</v>
      </c>
      <c r="AA31" s="24">
        <v>0</v>
      </c>
      <c r="AB31" s="24">
        <v>0</v>
      </c>
      <c r="AC31" s="24">
        <v>0</v>
      </c>
      <c r="AD31" s="24">
        <v>0</v>
      </c>
      <c r="AE31" s="24">
        <v>0</v>
      </c>
      <c r="AF31" s="24">
        <v>93.877551020408205</v>
      </c>
      <c r="AG31" s="5" t="s">
        <v>39</v>
      </c>
      <c r="AH31" s="7" t="s">
        <v>33</v>
      </c>
      <c r="AI31" s="7">
        <v>58.933</v>
      </c>
      <c r="AJ31" s="7">
        <v>511.9307</v>
      </c>
      <c r="AK31" s="7">
        <v>208.3039</v>
      </c>
      <c r="AL31" s="7">
        <f>Table2[[#This Row],[Company Direct Land Through FY 11]]+Table2[[#This Row],[Company Direct Land FY 12 and After ]]</f>
        <v>720.2346</v>
      </c>
      <c r="AM31" s="7">
        <v>333.27600000000001</v>
      </c>
      <c r="AN31" s="7">
        <v>986.8193</v>
      </c>
      <c r="AO31" s="7">
        <v>1177.9938999999999</v>
      </c>
      <c r="AP31" s="7">
        <f>Table2[[#This Row],[Company Direct Building Through FY 11]]+Table2[[#This Row],[Company Direct Building FY 12 and After  ]]</f>
        <v>2164.8132000000001</v>
      </c>
      <c r="AQ31" s="7">
        <v>0</v>
      </c>
      <c r="AR31" s="7">
        <v>0</v>
      </c>
      <c r="AS31" s="7">
        <v>0</v>
      </c>
      <c r="AT31" s="7">
        <f>Table2[[#This Row],[Mortgage Recording Tax Through FY 11]]+Table2[[#This Row],[Mortgage Recording Tax FY 12 and After ]]</f>
        <v>0</v>
      </c>
      <c r="AU31" s="7">
        <v>204.14099999999999</v>
      </c>
      <c r="AV31" s="7">
        <v>476.2242</v>
      </c>
      <c r="AW31" s="7">
        <v>721.55420000000004</v>
      </c>
      <c r="AX31" s="7">
        <f>Table2[[#This Row],[Pilot Savings  Through FY 11]]+Table2[[#This Row],[Pilot Savings FY 12 and After ]]</f>
        <v>1197.7784000000001</v>
      </c>
      <c r="AY31" s="7">
        <v>0</v>
      </c>
      <c r="AZ31" s="7">
        <v>0</v>
      </c>
      <c r="BA31" s="7">
        <v>0</v>
      </c>
      <c r="BB31" s="7">
        <f>Table2[[#This Row],[Mortgage Recording Tax Exemption Through FY 11]]+Table2[[#This Row],[Mortgage Recording Tax Exemption FY 12 and After ]]</f>
        <v>0</v>
      </c>
      <c r="BC31" s="7">
        <v>79.281700000000001</v>
      </c>
      <c r="BD31" s="7">
        <v>477.5564</v>
      </c>
      <c r="BE31" s="7">
        <v>280.22840000000002</v>
      </c>
      <c r="BF31" s="7">
        <f>Table2[[#This Row],[Indirect and Induced Land Through FY 11]]+Table2[[#This Row],[Indirect and Induced Land FY 12 and After ]]</f>
        <v>757.78480000000002</v>
      </c>
      <c r="BG31" s="7">
        <v>147.23750000000001</v>
      </c>
      <c r="BH31" s="7">
        <v>886.8904</v>
      </c>
      <c r="BI31" s="7">
        <v>520.42409999999995</v>
      </c>
      <c r="BJ31" s="7">
        <f>Table2[[#This Row],[Indirect and Induced Building Through FY 11]]+Table2[[#This Row],[Indirect and Induced Building FY 12 and After]]</f>
        <v>1407.3145</v>
      </c>
      <c r="BK31" s="7">
        <v>414.5872</v>
      </c>
      <c r="BL31" s="7">
        <v>2386.9726000000001</v>
      </c>
      <c r="BM31" s="7">
        <v>1465.3960999999999</v>
      </c>
      <c r="BN31" s="7">
        <f>Table2[[#This Row],[TOTAL Real Property Related Taxes Through FY 11]]+Table2[[#This Row],[TOTAL Real Property Related Taxes FY 12 and After]]</f>
        <v>3852.3687</v>
      </c>
      <c r="BO31" s="7">
        <v>646.37059999999997</v>
      </c>
      <c r="BP31" s="7">
        <v>4550.7087000000001</v>
      </c>
      <c r="BQ31" s="7">
        <v>2284.6545999999998</v>
      </c>
      <c r="BR31" s="7">
        <f>Table2[[#This Row],[Company Direct Through FY 11]]+Table2[[#This Row],[Company Direct FY 12 and After ]]</f>
        <v>6835.3633</v>
      </c>
      <c r="BS31" s="7">
        <v>0</v>
      </c>
      <c r="BT31" s="7">
        <v>0</v>
      </c>
      <c r="BU31" s="7">
        <v>0</v>
      </c>
      <c r="BV31" s="7">
        <f>Table2[[#This Row],[Sales Tax Exemption Through FY 11]]+Table2[[#This Row],[Sales Tax Exemption FY 12 and After ]]</f>
        <v>0</v>
      </c>
      <c r="BW31" s="7">
        <v>0</v>
      </c>
      <c r="BX31" s="7">
        <v>0</v>
      </c>
      <c r="BY31" s="7">
        <v>0</v>
      </c>
      <c r="BZ31" s="7">
        <f>Table2[[#This Row],[Energy Tax Savings Through FY 11]]+Table2[[#This Row],[Energy Tax Savings FY 12 and After ]]</f>
        <v>0</v>
      </c>
      <c r="CA31" s="7">
        <v>0</v>
      </c>
      <c r="CB31" s="7">
        <v>0</v>
      </c>
      <c r="CC31" s="7">
        <v>0</v>
      </c>
      <c r="CD31" s="7">
        <f>Table2[[#This Row],[Tax Exempt Bond Savings Through FY 11]]+Table2[[#This Row],[Tax Exempt Bond Savings FY12 and After ]]</f>
        <v>0</v>
      </c>
      <c r="CE31" s="7">
        <v>280.98200000000003</v>
      </c>
      <c r="CF31" s="7">
        <v>1797.5918999999999</v>
      </c>
      <c r="CG31" s="7">
        <v>993.15620000000001</v>
      </c>
      <c r="CH31" s="7">
        <f>Table2[[#This Row],[Indirect and Induced Through FY 11]]+Table2[[#This Row],[Indirect and Induced FY 12 and After  ]]</f>
        <v>2790.7480999999998</v>
      </c>
      <c r="CI31" s="7">
        <v>927.35260000000005</v>
      </c>
      <c r="CJ31" s="7">
        <v>6348.3005999999996</v>
      </c>
      <c r="CK31" s="7">
        <v>3277.8108000000002</v>
      </c>
      <c r="CL31" s="7">
        <f>Table2[[#This Row],[TOTAL Income Consumption Use Taxes Through FY 11]]+Table2[[#This Row],[TOTAL Income Consumption Use Taxes FY 12 and After  ]]</f>
        <v>9626.1113999999998</v>
      </c>
      <c r="CM31" s="7">
        <v>204.14099999999999</v>
      </c>
      <c r="CN31" s="7">
        <v>476.2242</v>
      </c>
      <c r="CO31" s="7">
        <v>721.55420000000004</v>
      </c>
      <c r="CP31" s="7">
        <f>Table2[[#This Row],[Assistance Provided Through FY 11]]+Table2[[#This Row],[Assistance Provided FY 12 and After ]]</f>
        <v>1197.7784000000001</v>
      </c>
      <c r="CQ31" s="7">
        <v>0</v>
      </c>
      <c r="CR31" s="7">
        <v>0</v>
      </c>
      <c r="CS31" s="7">
        <v>0</v>
      </c>
      <c r="CT31" s="7">
        <f>Table2[[#This Row],[Recapture Cancellation Reduction Amount Through FY 11]]+Table2[[#This Row],[Recapture Cancellation Reduction Amount FY 12 and After ]]</f>
        <v>0</v>
      </c>
      <c r="CU31" s="7">
        <v>0</v>
      </c>
      <c r="CV31" s="7">
        <v>0</v>
      </c>
      <c r="CW31" s="7">
        <v>0</v>
      </c>
      <c r="CX31" s="7">
        <f>Table2[[#This Row],[Penalty Paid Through FY 11]]+Table2[[#This Row],[Penalty Paid FY 12 and After]]</f>
        <v>0</v>
      </c>
      <c r="CY31" s="7">
        <v>204.14099999999999</v>
      </c>
      <c r="CZ31" s="7">
        <v>476.2242</v>
      </c>
      <c r="DA31" s="7">
        <v>721.55420000000004</v>
      </c>
      <c r="DB31" s="7">
        <f>Table2[[#This Row],[TOTAL Assistance Net of recapture penalties Through FY 11]]+Table2[[#This Row],[TOTAL Assistance Net of recapture penalties FY 12 and After ]]</f>
        <v>1197.7784000000001</v>
      </c>
      <c r="DC31" s="7">
        <v>1038.5796</v>
      </c>
      <c r="DD31" s="7">
        <v>6049.4587000000001</v>
      </c>
      <c r="DE31" s="7">
        <v>3670.9524000000001</v>
      </c>
      <c r="DF31" s="7">
        <f>Table2[[#This Row],[Company Direct Tax Revenue Before Assistance FY 12 and After]]+Table2[[#This Row],[Company Direct Tax Revenue Before Assistance Through FY 11]]</f>
        <v>9720.4111000000012</v>
      </c>
      <c r="DG31" s="7">
        <v>507.50119999999998</v>
      </c>
      <c r="DH31" s="7">
        <v>3162.0387000000001</v>
      </c>
      <c r="DI31" s="7">
        <v>1793.8087</v>
      </c>
      <c r="DJ31" s="7">
        <f>Table2[[#This Row],[Indirect and Induced Tax Revenues FY 12 and After]]+Table2[[#This Row],[Indirect and Induced Tax Revenues Through FY 11]]</f>
        <v>4955.8474000000006</v>
      </c>
      <c r="DK31" s="7">
        <v>1546.0808</v>
      </c>
      <c r="DL31" s="7">
        <v>9211.4974000000002</v>
      </c>
      <c r="DM31" s="7">
        <v>5464.7610999999997</v>
      </c>
      <c r="DN31" s="7">
        <f>Table2[[#This Row],[TOTAL Tax Revenues Before Assistance Through FY 11]]+Table2[[#This Row],[TOTAL Tax Revenues Before Assistance FY 12 and After]]</f>
        <v>14676.2585</v>
      </c>
      <c r="DO31" s="7">
        <v>1341.9398000000001</v>
      </c>
      <c r="DP31" s="7">
        <v>8735.2731999999996</v>
      </c>
      <c r="DQ31" s="7">
        <v>4743.2069000000001</v>
      </c>
      <c r="DR31" s="7">
        <f>Table2[[#This Row],[TOTAL Tax Revenues Net of Assistance Recapture and Penalty FY 12 and After]]+Table2[[#This Row],[TOTAL Tax Revenues Net of Assistance Recapture and Penalty Through FY 11]]</f>
        <v>13478.480100000001</v>
      </c>
      <c r="DS31" s="7">
        <v>0</v>
      </c>
      <c r="DT31" s="7">
        <v>0</v>
      </c>
      <c r="DU31" s="7">
        <v>0</v>
      </c>
      <c r="DV31" s="7">
        <v>0</v>
      </c>
    </row>
    <row r="32" spans="1:126" x14ac:dyDescent="0.25">
      <c r="A32" s="5">
        <v>91147</v>
      </c>
      <c r="B32" s="5" t="s">
        <v>1201</v>
      </c>
      <c r="C32" s="5" t="s">
        <v>1202</v>
      </c>
      <c r="D32" s="5" t="s">
        <v>36</v>
      </c>
      <c r="E32" s="5">
        <v>8</v>
      </c>
      <c r="F32" s="5">
        <v>2260</v>
      </c>
      <c r="G32" s="5">
        <v>62</v>
      </c>
      <c r="H32" s="23">
        <v>0</v>
      </c>
      <c r="I32" s="23">
        <v>604177</v>
      </c>
      <c r="J32" s="5">
        <v>562111</v>
      </c>
      <c r="K32" s="6" t="s">
        <v>37</v>
      </c>
      <c r="L32" s="6">
        <v>35787</v>
      </c>
      <c r="M32" s="9">
        <v>43071</v>
      </c>
      <c r="N32" s="7">
        <v>20000</v>
      </c>
      <c r="O32" s="5" t="s">
        <v>107</v>
      </c>
      <c r="P32" s="23">
        <v>0</v>
      </c>
      <c r="Q32" s="23">
        <v>0</v>
      </c>
      <c r="R32" s="23">
        <v>35</v>
      </c>
      <c r="S32" s="23">
        <v>0</v>
      </c>
      <c r="T32" s="23">
        <v>0</v>
      </c>
      <c r="U32" s="23">
        <v>35</v>
      </c>
      <c r="V32" s="23">
        <v>35</v>
      </c>
      <c r="W32" s="23">
        <v>0</v>
      </c>
      <c r="X32" s="23">
        <v>0</v>
      </c>
      <c r="Y32" s="23">
        <v>0</v>
      </c>
      <c r="Z32" s="23">
        <v>53</v>
      </c>
      <c r="AA32" s="24">
        <v>0</v>
      </c>
      <c r="AB32" s="24">
        <v>0</v>
      </c>
      <c r="AC32" s="24">
        <v>0</v>
      </c>
      <c r="AD32" s="24">
        <v>0</v>
      </c>
      <c r="AE32" s="24">
        <v>0</v>
      </c>
      <c r="AF32" s="24">
        <v>82.857142857142904</v>
      </c>
      <c r="AG32" s="5" t="s">
        <v>39</v>
      </c>
      <c r="AH32" s="7" t="s">
        <v>33</v>
      </c>
      <c r="AI32" s="7">
        <v>0.1678</v>
      </c>
      <c r="AJ32" s="7">
        <v>133.64019999999999</v>
      </c>
      <c r="AK32" s="7">
        <v>0.38030000000000003</v>
      </c>
      <c r="AL32" s="7">
        <f>Table2[[#This Row],[Company Direct Land Through FY 11]]+Table2[[#This Row],[Company Direct Land FY 12 and After ]]</f>
        <v>134.0205</v>
      </c>
      <c r="AM32" s="7">
        <v>0.31169999999999998</v>
      </c>
      <c r="AN32" s="7">
        <v>248.18879999999999</v>
      </c>
      <c r="AO32" s="7">
        <v>0.70630000000000004</v>
      </c>
      <c r="AP32" s="7">
        <f>Table2[[#This Row],[Company Direct Building Through FY 11]]+Table2[[#This Row],[Company Direct Building FY 12 and After  ]]</f>
        <v>248.89509999999999</v>
      </c>
      <c r="AQ32" s="7">
        <v>0</v>
      </c>
      <c r="AR32" s="7">
        <v>669.5</v>
      </c>
      <c r="AS32" s="7">
        <v>0</v>
      </c>
      <c r="AT32" s="7">
        <f>Table2[[#This Row],[Mortgage Recording Tax Through FY 11]]+Table2[[#This Row],[Mortgage Recording Tax FY 12 and After ]]</f>
        <v>669.5</v>
      </c>
      <c r="AU32" s="7">
        <v>0</v>
      </c>
      <c r="AV32" s="7">
        <v>0</v>
      </c>
      <c r="AW32" s="7">
        <v>0</v>
      </c>
      <c r="AX32" s="7">
        <f>Table2[[#This Row],[Pilot Savings  Through FY 11]]+Table2[[#This Row],[Pilot Savings FY 12 and After ]]</f>
        <v>0</v>
      </c>
      <c r="AY32" s="7">
        <v>0</v>
      </c>
      <c r="AZ32" s="7">
        <v>0</v>
      </c>
      <c r="BA32" s="7">
        <v>0</v>
      </c>
      <c r="BB32" s="7">
        <f>Table2[[#This Row],[Mortgage Recording Tax Exemption Through FY 11]]+Table2[[#This Row],[Mortgage Recording Tax Exemption FY 12 and After ]]</f>
        <v>0</v>
      </c>
      <c r="BC32" s="7">
        <v>53.716299999999997</v>
      </c>
      <c r="BD32" s="7">
        <v>365.01609999999999</v>
      </c>
      <c r="BE32" s="7">
        <v>121.6964</v>
      </c>
      <c r="BF32" s="7">
        <f>Table2[[#This Row],[Indirect and Induced Land Through FY 11]]+Table2[[#This Row],[Indirect and Induced Land FY 12 and After ]]</f>
        <v>486.71249999999998</v>
      </c>
      <c r="BG32" s="7">
        <v>99.758899999999997</v>
      </c>
      <c r="BH32" s="7">
        <v>677.88699999999994</v>
      </c>
      <c r="BI32" s="7">
        <v>226.0078</v>
      </c>
      <c r="BJ32" s="7">
        <f>Table2[[#This Row],[Indirect and Induced Building Through FY 11]]+Table2[[#This Row],[Indirect and Induced Building FY 12 and After]]</f>
        <v>903.89479999999992</v>
      </c>
      <c r="BK32" s="7">
        <v>153.9547</v>
      </c>
      <c r="BL32" s="7">
        <v>2094.2321000000002</v>
      </c>
      <c r="BM32" s="7">
        <v>348.79079999999999</v>
      </c>
      <c r="BN32" s="7">
        <f>Table2[[#This Row],[TOTAL Real Property Related Taxes Through FY 11]]+Table2[[#This Row],[TOTAL Real Property Related Taxes FY 12 and After]]</f>
        <v>2443.0228999999999</v>
      </c>
      <c r="BO32" s="7">
        <v>290.36759999999998</v>
      </c>
      <c r="BP32" s="7">
        <v>2008.4341999999999</v>
      </c>
      <c r="BQ32" s="7">
        <v>657.83889999999997</v>
      </c>
      <c r="BR32" s="7">
        <f>Table2[[#This Row],[Company Direct Through FY 11]]+Table2[[#This Row],[Company Direct FY 12 and After ]]</f>
        <v>2666.2730999999999</v>
      </c>
      <c r="BS32" s="7">
        <v>0</v>
      </c>
      <c r="BT32" s="7">
        <v>132.6086</v>
      </c>
      <c r="BU32" s="7">
        <v>0</v>
      </c>
      <c r="BV32" s="7">
        <f>Table2[[#This Row],[Sales Tax Exemption Through FY 11]]+Table2[[#This Row],[Sales Tax Exemption FY 12 and After ]]</f>
        <v>132.6086</v>
      </c>
      <c r="BW32" s="7">
        <v>0</v>
      </c>
      <c r="BX32" s="7">
        <v>0</v>
      </c>
      <c r="BY32" s="7">
        <v>0</v>
      </c>
      <c r="BZ32" s="7">
        <f>Table2[[#This Row],[Energy Tax Savings Through FY 11]]+Table2[[#This Row],[Energy Tax Savings FY 12 and After ]]</f>
        <v>0</v>
      </c>
      <c r="CA32" s="7">
        <v>6.702</v>
      </c>
      <c r="CB32" s="7">
        <v>27.199300000000001</v>
      </c>
      <c r="CC32" s="7">
        <v>13.3362</v>
      </c>
      <c r="CD32" s="7">
        <f>Table2[[#This Row],[Tax Exempt Bond Savings Through FY 11]]+Table2[[#This Row],[Tax Exempt Bond Savings FY12 and After ]]</f>
        <v>40.535499999999999</v>
      </c>
      <c r="CE32" s="7">
        <v>193.9632</v>
      </c>
      <c r="CF32" s="7">
        <v>1389.9254000000001</v>
      </c>
      <c r="CG32" s="7">
        <v>439.43090000000001</v>
      </c>
      <c r="CH32" s="7">
        <f>Table2[[#This Row],[Indirect and Induced Through FY 11]]+Table2[[#This Row],[Indirect and Induced FY 12 and After  ]]</f>
        <v>1829.3563000000001</v>
      </c>
      <c r="CI32" s="7">
        <v>477.62880000000001</v>
      </c>
      <c r="CJ32" s="7">
        <v>3238.5517</v>
      </c>
      <c r="CK32" s="7">
        <v>1083.9336000000001</v>
      </c>
      <c r="CL32" s="7">
        <f>Table2[[#This Row],[TOTAL Income Consumption Use Taxes Through FY 11]]+Table2[[#This Row],[TOTAL Income Consumption Use Taxes FY 12 and After  ]]</f>
        <v>4322.4853000000003</v>
      </c>
      <c r="CM32" s="7">
        <v>6.702</v>
      </c>
      <c r="CN32" s="7">
        <v>159.80789999999999</v>
      </c>
      <c r="CO32" s="7">
        <v>13.3362</v>
      </c>
      <c r="CP32" s="7">
        <f>Table2[[#This Row],[Assistance Provided Through FY 11]]+Table2[[#This Row],[Assistance Provided FY 12 and After ]]</f>
        <v>173.14409999999998</v>
      </c>
      <c r="CQ32" s="7">
        <v>0</v>
      </c>
      <c r="CR32" s="7">
        <v>0</v>
      </c>
      <c r="CS32" s="7">
        <v>0</v>
      </c>
      <c r="CT32" s="7">
        <f>Table2[[#This Row],[Recapture Cancellation Reduction Amount Through FY 11]]+Table2[[#This Row],[Recapture Cancellation Reduction Amount FY 12 and After ]]</f>
        <v>0</v>
      </c>
      <c r="CU32" s="7">
        <v>0</v>
      </c>
      <c r="CV32" s="7">
        <v>0</v>
      </c>
      <c r="CW32" s="7">
        <v>0</v>
      </c>
      <c r="CX32" s="7">
        <f>Table2[[#This Row],[Penalty Paid Through FY 11]]+Table2[[#This Row],[Penalty Paid FY 12 and After]]</f>
        <v>0</v>
      </c>
      <c r="CY32" s="7">
        <v>6.702</v>
      </c>
      <c r="CZ32" s="7">
        <v>159.80789999999999</v>
      </c>
      <c r="DA32" s="7">
        <v>13.3362</v>
      </c>
      <c r="DB32" s="7">
        <f>Table2[[#This Row],[TOTAL Assistance Net of recapture penalties Through FY 11]]+Table2[[#This Row],[TOTAL Assistance Net of recapture penalties FY 12 and After ]]</f>
        <v>173.14409999999998</v>
      </c>
      <c r="DC32" s="7">
        <v>290.84710000000001</v>
      </c>
      <c r="DD32" s="7">
        <v>3059.7631999999999</v>
      </c>
      <c r="DE32" s="7">
        <v>658.92550000000006</v>
      </c>
      <c r="DF32" s="7">
        <f>Table2[[#This Row],[Company Direct Tax Revenue Before Assistance FY 12 and After]]+Table2[[#This Row],[Company Direct Tax Revenue Before Assistance Through FY 11]]</f>
        <v>3718.6886999999997</v>
      </c>
      <c r="DG32" s="7">
        <v>347.4384</v>
      </c>
      <c r="DH32" s="7">
        <v>2432.8285000000001</v>
      </c>
      <c r="DI32" s="7">
        <v>787.13509999999997</v>
      </c>
      <c r="DJ32" s="7">
        <f>Table2[[#This Row],[Indirect and Induced Tax Revenues FY 12 and After]]+Table2[[#This Row],[Indirect and Induced Tax Revenues Through FY 11]]</f>
        <v>3219.9636</v>
      </c>
      <c r="DK32" s="7">
        <v>638.28549999999996</v>
      </c>
      <c r="DL32" s="7">
        <v>5492.5916999999999</v>
      </c>
      <c r="DM32" s="7">
        <v>1446.0606</v>
      </c>
      <c r="DN32" s="7">
        <f>Table2[[#This Row],[TOTAL Tax Revenues Before Assistance Through FY 11]]+Table2[[#This Row],[TOTAL Tax Revenues Before Assistance FY 12 and After]]</f>
        <v>6938.6522999999997</v>
      </c>
      <c r="DO32" s="7">
        <v>631.58349999999996</v>
      </c>
      <c r="DP32" s="7">
        <v>5332.7838000000002</v>
      </c>
      <c r="DQ32" s="7">
        <v>1432.7244000000001</v>
      </c>
      <c r="DR32" s="7">
        <f>Table2[[#This Row],[TOTAL Tax Revenues Net of Assistance Recapture and Penalty FY 12 and After]]+Table2[[#This Row],[TOTAL Tax Revenues Net of Assistance Recapture and Penalty Through FY 11]]</f>
        <v>6765.5082000000002</v>
      </c>
      <c r="DS32" s="7">
        <v>0</v>
      </c>
      <c r="DT32" s="7">
        <v>0</v>
      </c>
      <c r="DU32" s="7">
        <v>0</v>
      </c>
      <c r="DV32" s="7">
        <v>0</v>
      </c>
    </row>
    <row r="33" spans="1:126" x14ac:dyDescent="0.25">
      <c r="A33" s="5">
        <v>91157</v>
      </c>
      <c r="B33" s="5" t="s">
        <v>1136</v>
      </c>
      <c r="C33" s="5" t="s">
        <v>1137</v>
      </c>
      <c r="D33" s="5" t="s">
        <v>32</v>
      </c>
      <c r="E33" s="5">
        <v>25</v>
      </c>
      <c r="F33" s="5">
        <v>1536</v>
      </c>
      <c r="G33" s="5">
        <v>80</v>
      </c>
      <c r="H33" s="23"/>
      <c r="I33" s="23"/>
      <c r="J33" s="5">
        <v>322121</v>
      </c>
      <c r="K33" s="6" t="s">
        <v>28</v>
      </c>
      <c r="L33" s="6">
        <v>35765</v>
      </c>
      <c r="M33" s="9">
        <v>45108</v>
      </c>
      <c r="N33" s="7">
        <v>1875</v>
      </c>
      <c r="O33" s="5" t="s">
        <v>29</v>
      </c>
      <c r="P33" s="23">
        <v>4</v>
      </c>
      <c r="Q33" s="23">
        <v>3</v>
      </c>
      <c r="R33" s="23">
        <v>28</v>
      </c>
      <c r="S33" s="23">
        <v>0</v>
      </c>
      <c r="T33" s="23">
        <v>0</v>
      </c>
      <c r="U33" s="23">
        <v>35</v>
      </c>
      <c r="V33" s="23">
        <v>31</v>
      </c>
      <c r="W33" s="23">
        <v>0</v>
      </c>
      <c r="X33" s="23">
        <v>0</v>
      </c>
      <c r="Y33" s="23">
        <v>62</v>
      </c>
      <c r="Z33" s="23">
        <v>20</v>
      </c>
      <c r="AA33" s="24">
        <v>0</v>
      </c>
      <c r="AB33" s="24">
        <v>0</v>
      </c>
      <c r="AC33" s="24">
        <v>0</v>
      </c>
      <c r="AD33" s="24">
        <v>0</v>
      </c>
      <c r="AE33" s="24">
        <v>0</v>
      </c>
      <c r="AF33" s="24">
        <v>92.857142857142904</v>
      </c>
      <c r="AG33" s="5" t="s">
        <v>33</v>
      </c>
      <c r="AH33" s="7" t="s">
        <v>33</v>
      </c>
      <c r="AI33" s="7">
        <v>32.622</v>
      </c>
      <c r="AJ33" s="7">
        <v>282.14479999999998</v>
      </c>
      <c r="AK33" s="7">
        <v>11.8743</v>
      </c>
      <c r="AL33" s="7">
        <f>Table2[[#This Row],[Company Direct Land Through FY 11]]+Table2[[#This Row],[Company Direct Land FY 12 and After ]]</f>
        <v>294.01909999999998</v>
      </c>
      <c r="AM33" s="7">
        <v>158.256</v>
      </c>
      <c r="AN33" s="7">
        <v>551.06949999999995</v>
      </c>
      <c r="AO33" s="7">
        <v>57.604799999999997</v>
      </c>
      <c r="AP33" s="7">
        <f>Table2[[#This Row],[Company Direct Building Through FY 11]]+Table2[[#This Row],[Company Direct Building FY 12 and After  ]]</f>
        <v>608.6742999999999</v>
      </c>
      <c r="AQ33" s="7">
        <v>0</v>
      </c>
      <c r="AR33" s="7">
        <v>15.3522</v>
      </c>
      <c r="AS33" s="7">
        <v>0</v>
      </c>
      <c r="AT33" s="7">
        <f>Table2[[#This Row],[Mortgage Recording Tax Through FY 11]]+Table2[[#This Row],[Mortgage Recording Tax FY 12 and After ]]</f>
        <v>15.3522</v>
      </c>
      <c r="AU33" s="7">
        <v>159.36000000000001</v>
      </c>
      <c r="AV33" s="7">
        <v>464.70060000000001</v>
      </c>
      <c r="AW33" s="7">
        <v>58.006599999999999</v>
      </c>
      <c r="AX33" s="7">
        <f>Table2[[#This Row],[Pilot Savings  Through FY 11]]+Table2[[#This Row],[Pilot Savings FY 12 and After ]]</f>
        <v>522.70720000000006</v>
      </c>
      <c r="AY33" s="7">
        <v>0</v>
      </c>
      <c r="AZ33" s="7">
        <v>15.3522</v>
      </c>
      <c r="BA33" s="7">
        <v>0</v>
      </c>
      <c r="BB33" s="7">
        <f>Table2[[#This Row],[Mortgage Recording Tax Exemption Through FY 11]]+Table2[[#This Row],[Mortgage Recording Tax Exemption FY 12 and After ]]</f>
        <v>15.3522</v>
      </c>
      <c r="BC33" s="7">
        <v>46.581400000000002</v>
      </c>
      <c r="BD33" s="7">
        <v>610.32449999999994</v>
      </c>
      <c r="BE33" s="7">
        <v>16.955500000000001</v>
      </c>
      <c r="BF33" s="7">
        <f>Table2[[#This Row],[Indirect and Induced Land Through FY 11]]+Table2[[#This Row],[Indirect and Induced Land FY 12 and After ]]</f>
        <v>627.28</v>
      </c>
      <c r="BG33" s="7">
        <v>86.508200000000002</v>
      </c>
      <c r="BH33" s="7">
        <v>1133.4598000000001</v>
      </c>
      <c r="BI33" s="7">
        <v>31.488800000000001</v>
      </c>
      <c r="BJ33" s="7">
        <f>Table2[[#This Row],[Indirect and Induced Building Through FY 11]]+Table2[[#This Row],[Indirect and Induced Building FY 12 and After]]</f>
        <v>1164.9486000000002</v>
      </c>
      <c r="BK33" s="7">
        <v>164.60759999999999</v>
      </c>
      <c r="BL33" s="7">
        <v>2112.2979999999998</v>
      </c>
      <c r="BM33" s="7">
        <v>59.916800000000002</v>
      </c>
      <c r="BN33" s="7">
        <f>Table2[[#This Row],[TOTAL Real Property Related Taxes Through FY 11]]+Table2[[#This Row],[TOTAL Real Property Related Taxes FY 12 and After]]</f>
        <v>2172.2147999999997</v>
      </c>
      <c r="BO33" s="7">
        <v>392.99849999999998</v>
      </c>
      <c r="BP33" s="7">
        <v>5537.9107000000004</v>
      </c>
      <c r="BQ33" s="7">
        <v>143.0505</v>
      </c>
      <c r="BR33" s="7">
        <f>Table2[[#This Row],[Company Direct Through FY 11]]+Table2[[#This Row],[Company Direct FY 12 and After ]]</f>
        <v>5680.9612000000006</v>
      </c>
      <c r="BS33" s="7">
        <v>0</v>
      </c>
      <c r="BT33" s="7">
        <v>0</v>
      </c>
      <c r="BU33" s="7">
        <v>0</v>
      </c>
      <c r="BV33" s="7">
        <f>Table2[[#This Row],[Sales Tax Exemption Through FY 11]]+Table2[[#This Row],[Sales Tax Exemption FY 12 and After ]]</f>
        <v>0</v>
      </c>
      <c r="BW33" s="7">
        <v>0</v>
      </c>
      <c r="BX33" s="7">
        <v>0</v>
      </c>
      <c r="BY33" s="7">
        <v>0</v>
      </c>
      <c r="BZ33" s="7">
        <f>Table2[[#This Row],[Energy Tax Savings Through FY 11]]+Table2[[#This Row],[Energy Tax Savings FY 12 and After ]]</f>
        <v>0</v>
      </c>
      <c r="CA33" s="7">
        <v>0</v>
      </c>
      <c r="CB33" s="7">
        <v>0</v>
      </c>
      <c r="CC33" s="7">
        <v>0</v>
      </c>
      <c r="CD33" s="7">
        <f>Table2[[#This Row],[Tax Exempt Bond Savings Through FY 11]]+Table2[[#This Row],[Tax Exempt Bond Savings FY12 and After ]]</f>
        <v>0</v>
      </c>
      <c r="CE33" s="7">
        <v>165.08879999999999</v>
      </c>
      <c r="CF33" s="7">
        <v>2293.4423000000002</v>
      </c>
      <c r="CG33" s="7">
        <v>60.091900000000003</v>
      </c>
      <c r="CH33" s="7">
        <f>Table2[[#This Row],[Indirect and Induced Through FY 11]]+Table2[[#This Row],[Indirect and Induced FY 12 and After  ]]</f>
        <v>2353.5342000000001</v>
      </c>
      <c r="CI33" s="7">
        <v>558.08730000000003</v>
      </c>
      <c r="CJ33" s="7">
        <v>7831.3530000000001</v>
      </c>
      <c r="CK33" s="7">
        <v>203.14240000000001</v>
      </c>
      <c r="CL33" s="7">
        <f>Table2[[#This Row],[TOTAL Income Consumption Use Taxes Through FY 11]]+Table2[[#This Row],[TOTAL Income Consumption Use Taxes FY 12 and After  ]]</f>
        <v>8034.4953999999998</v>
      </c>
      <c r="CM33" s="7">
        <v>159.36000000000001</v>
      </c>
      <c r="CN33" s="7">
        <v>480.05279999999999</v>
      </c>
      <c r="CO33" s="7">
        <v>58.006599999999999</v>
      </c>
      <c r="CP33" s="7">
        <f>Table2[[#This Row],[Assistance Provided Through FY 11]]+Table2[[#This Row],[Assistance Provided FY 12 and After ]]</f>
        <v>538.05939999999998</v>
      </c>
      <c r="CQ33" s="7">
        <v>0</v>
      </c>
      <c r="CR33" s="7">
        <v>0</v>
      </c>
      <c r="CS33" s="7">
        <v>0</v>
      </c>
      <c r="CT33" s="7">
        <f>Table2[[#This Row],[Recapture Cancellation Reduction Amount Through FY 11]]+Table2[[#This Row],[Recapture Cancellation Reduction Amount FY 12 and After ]]</f>
        <v>0</v>
      </c>
      <c r="CU33" s="7">
        <v>0</v>
      </c>
      <c r="CV33" s="7">
        <v>0</v>
      </c>
      <c r="CW33" s="7">
        <v>0</v>
      </c>
      <c r="CX33" s="7">
        <f>Table2[[#This Row],[Penalty Paid Through FY 11]]+Table2[[#This Row],[Penalty Paid FY 12 and After]]</f>
        <v>0</v>
      </c>
      <c r="CY33" s="7">
        <v>159.36000000000001</v>
      </c>
      <c r="CZ33" s="7">
        <v>480.05279999999999</v>
      </c>
      <c r="DA33" s="7">
        <v>58.006599999999999</v>
      </c>
      <c r="DB33" s="7">
        <f>Table2[[#This Row],[TOTAL Assistance Net of recapture penalties Through FY 11]]+Table2[[#This Row],[TOTAL Assistance Net of recapture penalties FY 12 and After ]]</f>
        <v>538.05939999999998</v>
      </c>
      <c r="DC33" s="7">
        <v>583.87649999999996</v>
      </c>
      <c r="DD33" s="7">
        <v>6386.4772000000003</v>
      </c>
      <c r="DE33" s="7">
        <v>212.52959999999999</v>
      </c>
      <c r="DF33" s="7">
        <f>Table2[[#This Row],[Company Direct Tax Revenue Before Assistance FY 12 and After]]+Table2[[#This Row],[Company Direct Tax Revenue Before Assistance Through FY 11]]</f>
        <v>6599.0068000000001</v>
      </c>
      <c r="DG33" s="7">
        <v>298.17840000000001</v>
      </c>
      <c r="DH33" s="7">
        <v>4037.2266</v>
      </c>
      <c r="DI33" s="7">
        <v>108.53619999999999</v>
      </c>
      <c r="DJ33" s="7">
        <f>Table2[[#This Row],[Indirect and Induced Tax Revenues FY 12 and After]]+Table2[[#This Row],[Indirect and Induced Tax Revenues Through FY 11]]</f>
        <v>4145.7627999999995</v>
      </c>
      <c r="DK33" s="7">
        <v>882.05489999999998</v>
      </c>
      <c r="DL33" s="7">
        <v>10423.703799999999</v>
      </c>
      <c r="DM33" s="7">
        <v>321.06580000000002</v>
      </c>
      <c r="DN33" s="7">
        <f>Table2[[#This Row],[TOTAL Tax Revenues Before Assistance Through FY 11]]+Table2[[#This Row],[TOTAL Tax Revenues Before Assistance FY 12 and After]]</f>
        <v>10744.7696</v>
      </c>
      <c r="DO33" s="7">
        <v>722.69489999999996</v>
      </c>
      <c r="DP33" s="7">
        <v>9943.6509999999998</v>
      </c>
      <c r="DQ33" s="7">
        <v>263.05919999999998</v>
      </c>
      <c r="DR33" s="7">
        <f>Table2[[#This Row],[TOTAL Tax Revenues Net of Assistance Recapture and Penalty FY 12 and After]]+Table2[[#This Row],[TOTAL Tax Revenues Net of Assistance Recapture and Penalty Through FY 11]]</f>
        <v>10206.7102</v>
      </c>
      <c r="DS33" s="7">
        <v>0</v>
      </c>
      <c r="DT33" s="7">
        <v>0</v>
      </c>
      <c r="DU33" s="7">
        <v>0</v>
      </c>
      <c r="DV33" s="7">
        <v>0</v>
      </c>
    </row>
    <row r="34" spans="1:126" x14ac:dyDescent="0.25">
      <c r="A34" s="5">
        <v>91158</v>
      </c>
      <c r="B34" s="5" t="s">
        <v>1134</v>
      </c>
      <c r="C34" s="5" t="s">
        <v>1135</v>
      </c>
      <c r="D34" s="5" t="s">
        <v>32</v>
      </c>
      <c r="E34" s="5">
        <v>22</v>
      </c>
      <c r="F34" s="5">
        <v>916</v>
      </c>
      <c r="G34" s="5">
        <v>1</v>
      </c>
      <c r="H34" s="23"/>
      <c r="I34" s="23"/>
      <c r="J34" s="5">
        <v>326199</v>
      </c>
      <c r="K34" s="6" t="s">
        <v>28</v>
      </c>
      <c r="L34" s="6">
        <v>35800</v>
      </c>
      <c r="M34" s="9">
        <v>45107</v>
      </c>
      <c r="N34" s="7">
        <v>1245</v>
      </c>
      <c r="O34" s="5" t="s">
        <v>109</v>
      </c>
      <c r="P34" s="23">
        <v>0</v>
      </c>
      <c r="Q34" s="23">
        <v>0</v>
      </c>
      <c r="R34" s="23">
        <v>0</v>
      </c>
      <c r="S34" s="23">
        <v>0</v>
      </c>
      <c r="T34" s="23">
        <v>0</v>
      </c>
      <c r="U34" s="23">
        <v>0</v>
      </c>
      <c r="V34" s="23">
        <v>4</v>
      </c>
      <c r="W34" s="23">
        <v>0</v>
      </c>
      <c r="X34" s="23">
        <v>0</v>
      </c>
      <c r="Y34" s="23">
        <v>0</v>
      </c>
      <c r="Z34" s="23">
        <v>200</v>
      </c>
      <c r="AA34" s="24">
        <v>0</v>
      </c>
      <c r="AB34" s="24">
        <v>0</v>
      </c>
      <c r="AC34" s="24">
        <v>0</v>
      </c>
      <c r="AD34" s="24">
        <v>0</v>
      </c>
      <c r="AE34" s="24">
        <v>0</v>
      </c>
      <c r="AF34" s="24">
        <v>0</v>
      </c>
      <c r="AG34" s="5"/>
      <c r="AH34" s="7"/>
      <c r="AI34" s="7">
        <v>38.978999999999999</v>
      </c>
      <c r="AJ34" s="7">
        <v>268.88260000000002</v>
      </c>
      <c r="AK34" s="7">
        <v>137.7747</v>
      </c>
      <c r="AL34" s="7">
        <f>Table2[[#This Row],[Company Direct Land Through FY 11]]+Table2[[#This Row],[Company Direct Land FY 12 and After ]]</f>
        <v>406.65730000000002</v>
      </c>
      <c r="AM34" s="7">
        <v>160.37200000000001</v>
      </c>
      <c r="AN34" s="7">
        <v>304.00040000000001</v>
      </c>
      <c r="AO34" s="7">
        <v>566.84910000000002</v>
      </c>
      <c r="AP34" s="7">
        <f>Table2[[#This Row],[Company Direct Building Through FY 11]]+Table2[[#This Row],[Company Direct Building FY 12 and After  ]]</f>
        <v>870.84950000000003</v>
      </c>
      <c r="AQ34" s="7">
        <v>0</v>
      </c>
      <c r="AR34" s="7">
        <v>0</v>
      </c>
      <c r="AS34" s="7">
        <v>0</v>
      </c>
      <c r="AT34" s="7">
        <f>Table2[[#This Row],[Mortgage Recording Tax Through FY 11]]+Table2[[#This Row],[Mortgage Recording Tax FY 12 and After ]]</f>
        <v>0</v>
      </c>
      <c r="AU34" s="7">
        <v>92.358000000000004</v>
      </c>
      <c r="AV34" s="7">
        <v>395.95350000000002</v>
      </c>
      <c r="AW34" s="7">
        <v>326.4477</v>
      </c>
      <c r="AX34" s="7">
        <f>Table2[[#This Row],[Pilot Savings  Through FY 11]]+Table2[[#This Row],[Pilot Savings FY 12 and After ]]</f>
        <v>722.40120000000002</v>
      </c>
      <c r="AY34" s="7">
        <v>0</v>
      </c>
      <c r="AZ34" s="7">
        <v>0</v>
      </c>
      <c r="BA34" s="7">
        <v>0</v>
      </c>
      <c r="BB34" s="7">
        <f>Table2[[#This Row],[Mortgage Recording Tax Exemption Through FY 11]]+Table2[[#This Row],[Mortgage Recording Tax Exemption FY 12 and After ]]</f>
        <v>0</v>
      </c>
      <c r="BC34" s="7">
        <v>4.5780000000000003</v>
      </c>
      <c r="BD34" s="7">
        <v>45.117800000000003</v>
      </c>
      <c r="BE34" s="7">
        <v>16.181100000000001</v>
      </c>
      <c r="BF34" s="7">
        <f>Table2[[#This Row],[Indirect and Induced Land Through FY 11]]+Table2[[#This Row],[Indirect and Induced Land FY 12 and After ]]</f>
        <v>61.298900000000003</v>
      </c>
      <c r="BG34" s="7">
        <v>8.5020000000000007</v>
      </c>
      <c r="BH34" s="7">
        <v>83.790400000000005</v>
      </c>
      <c r="BI34" s="7">
        <v>30.051400000000001</v>
      </c>
      <c r="BJ34" s="7">
        <f>Table2[[#This Row],[Indirect and Induced Building Through FY 11]]+Table2[[#This Row],[Indirect and Induced Building FY 12 and After]]</f>
        <v>113.84180000000001</v>
      </c>
      <c r="BK34" s="7">
        <v>120.07299999999999</v>
      </c>
      <c r="BL34" s="7">
        <v>305.83769999999998</v>
      </c>
      <c r="BM34" s="7">
        <v>424.40859999999998</v>
      </c>
      <c r="BN34" s="7">
        <f>Table2[[#This Row],[TOTAL Real Property Related Taxes Through FY 11]]+Table2[[#This Row],[TOTAL Real Property Related Taxes FY 12 and After]]</f>
        <v>730.24630000000002</v>
      </c>
      <c r="BO34" s="7">
        <v>34.766800000000003</v>
      </c>
      <c r="BP34" s="7">
        <v>411.72320000000002</v>
      </c>
      <c r="BQ34" s="7">
        <v>122.886</v>
      </c>
      <c r="BR34" s="7">
        <f>Table2[[#This Row],[Company Direct Through FY 11]]+Table2[[#This Row],[Company Direct FY 12 and After ]]</f>
        <v>534.60919999999999</v>
      </c>
      <c r="BS34" s="7">
        <v>0</v>
      </c>
      <c r="BT34" s="7">
        <v>0.3448</v>
      </c>
      <c r="BU34" s="7">
        <v>0</v>
      </c>
      <c r="BV34" s="7">
        <f>Table2[[#This Row],[Sales Tax Exemption Through FY 11]]+Table2[[#This Row],[Sales Tax Exemption FY 12 and After ]]</f>
        <v>0.3448</v>
      </c>
      <c r="BW34" s="7">
        <v>0</v>
      </c>
      <c r="BX34" s="7">
        <v>0</v>
      </c>
      <c r="BY34" s="7">
        <v>0</v>
      </c>
      <c r="BZ34" s="7">
        <f>Table2[[#This Row],[Energy Tax Savings Through FY 11]]+Table2[[#This Row],[Energy Tax Savings FY 12 and After ]]</f>
        <v>0</v>
      </c>
      <c r="CA34" s="7">
        <v>0</v>
      </c>
      <c r="CB34" s="7">
        <v>0</v>
      </c>
      <c r="CC34" s="7">
        <v>0</v>
      </c>
      <c r="CD34" s="7">
        <f>Table2[[#This Row],[Tax Exempt Bond Savings Through FY 11]]+Table2[[#This Row],[Tax Exempt Bond Savings FY12 and After ]]</f>
        <v>0</v>
      </c>
      <c r="CE34" s="7">
        <v>16.224900000000002</v>
      </c>
      <c r="CF34" s="7">
        <v>171.64850000000001</v>
      </c>
      <c r="CG34" s="7">
        <v>57.348300000000002</v>
      </c>
      <c r="CH34" s="7">
        <f>Table2[[#This Row],[Indirect and Induced Through FY 11]]+Table2[[#This Row],[Indirect and Induced FY 12 and After  ]]</f>
        <v>228.99680000000001</v>
      </c>
      <c r="CI34" s="7">
        <v>50.991700000000002</v>
      </c>
      <c r="CJ34" s="7">
        <v>583.02689999999996</v>
      </c>
      <c r="CK34" s="7">
        <v>180.23429999999999</v>
      </c>
      <c r="CL34" s="7">
        <f>Table2[[#This Row],[TOTAL Income Consumption Use Taxes Through FY 11]]+Table2[[#This Row],[TOTAL Income Consumption Use Taxes FY 12 and After  ]]</f>
        <v>763.26119999999992</v>
      </c>
      <c r="CM34" s="7">
        <v>92.358000000000004</v>
      </c>
      <c r="CN34" s="7">
        <v>396.29829999999998</v>
      </c>
      <c r="CO34" s="7">
        <v>326.4477</v>
      </c>
      <c r="CP34" s="7">
        <f>Table2[[#This Row],[Assistance Provided Through FY 11]]+Table2[[#This Row],[Assistance Provided FY 12 and After ]]</f>
        <v>722.74599999999998</v>
      </c>
      <c r="CQ34" s="7">
        <v>0</v>
      </c>
      <c r="CR34" s="7">
        <v>92.572199999999995</v>
      </c>
      <c r="CS34" s="7">
        <v>0</v>
      </c>
      <c r="CT34" s="7">
        <f>Table2[[#This Row],[Recapture Cancellation Reduction Amount Through FY 11]]+Table2[[#This Row],[Recapture Cancellation Reduction Amount FY 12 and After ]]</f>
        <v>92.572199999999995</v>
      </c>
      <c r="CU34" s="7">
        <v>0</v>
      </c>
      <c r="CV34" s="7">
        <v>0</v>
      </c>
      <c r="CW34" s="7">
        <v>0</v>
      </c>
      <c r="CX34" s="7">
        <f>Table2[[#This Row],[Penalty Paid Through FY 11]]+Table2[[#This Row],[Penalty Paid FY 12 and After]]</f>
        <v>0</v>
      </c>
      <c r="CY34" s="7">
        <v>92.358000000000004</v>
      </c>
      <c r="CZ34" s="7">
        <v>303.72609999999997</v>
      </c>
      <c r="DA34" s="7">
        <v>326.4477</v>
      </c>
      <c r="DB34" s="7">
        <f>Table2[[#This Row],[TOTAL Assistance Net of recapture penalties Through FY 11]]+Table2[[#This Row],[TOTAL Assistance Net of recapture penalties FY 12 and After ]]</f>
        <v>630.17380000000003</v>
      </c>
      <c r="DC34" s="7">
        <v>234.11779999999999</v>
      </c>
      <c r="DD34" s="7">
        <v>984.60619999999994</v>
      </c>
      <c r="DE34" s="7">
        <v>827.50980000000004</v>
      </c>
      <c r="DF34" s="7">
        <f>Table2[[#This Row],[Company Direct Tax Revenue Before Assistance FY 12 and After]]+Table2[[#This Row],[Company Direct Tax Revenue Before Assistance Through FY 11]]</f>
        <v>1812.116</v>
      </c>
      <c r="DG34" s="7">
        <v>29.3049</v>
      </c>
      <c r="DH34" s="7">
        <v>300.55669999999998</v>
      </c>
      <c r="DI34" s="7">
        <v>103.5808</v>
      </c>
      <c r="DJ34" s="7">
        <f>Table2[[#This Row],[Indirect and Induced Tax Revenues FY 12 and After]]+Table2[[#This Row],[Indirect and Induced Tax Revenues Through FY 11]]</f>
        <v>404.13749999999999</v>
      </c>
      <c r="DK34" s="7">
        <v>263.42270000000002</v>
      </c>
      <c r="DL34" s="7">
        <v>1285.1629</v>
      </c>
      <c r="DM34" s="7">
        <v>931.09059999999999</v>
      </c>
      <c r="DN34" s="7">
        <f>Table2[[#This Row],[TOTAL Tax Revenues Before Assistance Through FY 11]]+Table2[[#This Row],[TOTAL Tax Revenues Before Assistance FY 12 and After]]</f>
        <v>2216.2534999999998</v>
      </c>
      <c r="DO34" s="7">
        <v>171.06469999999999</v>
      </c>
      <c r="DP34" s="7">
        <v>981.43679999999995</v>
      </c>
      <c r="DQ34" s="7">
        <v>604.64290000000005</v>
      </c>
      <c r="DR34" s="7">
        <f>Table2[[#This Row],[TOTAL Tax Revenues Net of Assistance Recapture and Penalty FY 12 and After]]+Table2[[#This Row],[TOTAL Tax Revenues Net of Assistance Recapture and Penalty Through FY 11]]</f>
        <v>1586.0797</v>
      </c>
      <c r="DS34" s="7">
        <v>0</v>
      </c>
      <c r="DT34" s="7">
        <v>0</v>
      </c>
      <c r="DU34" s="7">
        <v>0</v>
      </c>
      <c r="DV34" s="7">
        <v>0</v>
      </c>
    </row>
    <row r="35" spans="1:126" x14ac:dyDescent="0.25">
      <c r="A35" s="5">
        <v>91176</v>
      </c>
      <c r="B35" s="5" t="s">
        <v>1150</v>
      </c>
      <c r="C35" s="5" t="s">
        <v>1151</v>
      </c>
      <c r="D35" s="5" t="s">
        <v>42</v>
      </c>
      <c r="E35" s="5">
        <v>39</v>
      </c>
      <c r="F35" s="5">
        <v>329</v>
      </c>
      <c r="G35" s="5">
        <v>154</v>
      </c>
      <c r="H35" s="23"/>
      <c r="I35" s="23"/>
      <c r="J35" s="5">
        <v>238210</v>
      </c>
      <c r="K35" s="6" t="s">
        <v>43</v>
      </c>
      <c r="L35" s="6">
        <v>35837</v>
      </c>
      <c r="M35" s="9">
        <v>45107</v>
      </c>
      <c r="N35" s="7">
        <v>880</v>
      </c>
      <c r="O35" s="5" t="s">
        <v>29</v>
      </c>
      <c r="P35" s="23">
        <v>0</v>
      </c>
      <c r="Q35" s="23">
        <v>0</v>
      </c>
      <c r="R35" s="23">
        <v>51</v>
      </c>
      <c r="S35" s="23">
        <v>0</v>
      </c>
      <c r="T35" s="23">
        <v>0</v>
      </c>
      <c r="U35" s="23">
        <v>51</v>
      </c>
      <c r="V35" s="23">
        <v>51</v>
      </c>
      <c r="W35" s="23">
        <v>0</v>
      </c>
      <c r="X35" s="23">
        <v>0</v>
      </c>
      <c r="Y35" s="23">
        <v>0</v>
      </c>
      <c r="Z35" s="23">
        <v>5</v>
      </c>
      <c r="AA35" s="24">
        <v>0</v>
      </c>
      <c r="AB35" s="24">
        <v>0</v>
      </c>
      <c r="AC35" s="24">
        <v>0</v>
      </c>
      <c r="AD35" s="24">
        <v>0</v>
      </c>
      <c r="AE35" s="24">
        <v>0</v>
      </c>
      <c r="AF35" s="24">
        <v>45.098039215686299</v>
      </c>
      <c r="AG35" s="5" t="s">
        <v>33</v>
      </c>
      <c r="AH35" s="7" t="s">
        <v>33</v>
      </c>
      <c r="AI35" s="7">
        <v>6.5519999999999996</v>
      </c>
      <c r="AJ35" s="7">
        <v>80.246300000000005</v>
      </c>
      <c r="AK35" s="7">
        <v>23.158799999999999</v>
      </c>
      <c r="AL35" s="7">
        <f>Table2[[#This Row],[Company Direct Land Through FY 11]]+Table2[[#This Row],[Company Direct Land FY 12 and After ]]</f>
        <v>103.4051</v>
      </c>
      <c r="AM35" s="7">
        <v>16.667999999999999</v>
      </c>
      <c r="AN35" s="7">
        <v>165.9367</v>
      </c>
      <c r="AO35" s="7">
        <v>58.914299999999997</v>
      </c>
      <c r="AP35" s="7">
        <f>Table2[[#This Row],[Company Direct Building Through FY 11]]+Table2[[#This Row],[Company Direct Building FY 12 and After  ]]</f>
        <v>224.851</v>
      </c>
      <c r="AQ35" s="7">
        <v>0</v>
      </c>
      <c r="AR35" s="7">
        <v>8.4598999999999993</v>
      </c>
      <c r="AS35" s="7">
        <v>0</v>
      </c>
      <c r="AT35" s="7">
        <f>Table2[[#This Row],[Mortgage Recording Tax Through FY 11]]+Table2[[#This Row],[Mortgage Recording Tax FY 12 and After ]]</f>
        <v>8.4598999999999993</v>
      </c>
      <c r="AU35" s="7">
        <v>9.11</v>
      </c>
      <c r="AV35" s="7">
        <v>128.3168</v>
      </c>
      <c r="AW35" s="7">
        <v>32.200400000000002</v>
      </c>
      <c r="AX35" s="7">
        <f>Table2[[#This Row],[Pilot Savings  Through FY 11]]+Table2[[#This Row],[Pilot Savings FY 12 and After ]]</f>
        <v>160.5172</v>
      </c>
      <c r="AY35" s="7">
        <v>0</v>
      </c>
      <c r="AZ35" s="7">
        <v>8.4598999999999993</v>
      </c>
      <c r="BA35" s="7">
        <v>0</v>
      </c>
      <c r="BB35" s="7">
        <f>Table2[[#This Row],[Mortgage Recording Tax Exemption Through FY 11]]+Table2[[#This Row],[Mortgage Recording Tax Exemption FY 12 and After ]]</f>
        <v>8.4598999999999993</v>
      </c>
      <c r="BC35" s="7">
        <v>42.762700000000002</v>
      </c>
      <c r="BD35" s="7">
        <v>411.39960000000002</v>
      </c>
      <c r="BE35" s="7">
        <v>151.14859999999999</v>
      </c>
      <c r="BF35" s="7">
        <f>Table2[[#This Row],[Indirect and Induced Land Through FY 11]]+Table2[[#This Row],[Indirect and Induced Land FY 12 and After ]]</f>
        <v>562.54819999999995</v>
      </c>
      <c r="BG35" s="7">
        <v>79.416499999999999</v>
      </c>
      <c r="BH35" s="7">
        <v>764.02769999999998</v>
      </c>
      <c r="BI35" s="7">
        <v>280.70499999999998</v>
      </c>
      <c r="BJ35" s="7">
        <f>Table2[[#This Row],[Indirect and Induced Building Through FY 11]]+Table2[[#This Row],[Indirect and Induced Building FY 12 and After]]</f>
        <v>1044.7327</v>
      </c>
      <c r="BK35" s="7">
        <v>136.28919999999999</v>
      </c>
      <c r="BL35" s="7">
        <v>1293.2935</v>
      </c>
      <c r="BM35" s="7">
        <v>481.72629999999998</v>
      </c>
      <c r="BN35" s="7">
        <f>Table2[[#This Row],[TOTAL Real Property Related Taxes Through FY 11]]+Table2[[#This Row],[TOTAL Real Property Related Taxes FY 12 and After]]</f>
        <v>1775.0198</v>
      </c>
      <c r="BO35" s="7">
        <v>335.91590000000002</v>
      </c>
      <c r="BP35" s="7">
        <v>3342.4856</v>
      </c>
      <c r="BQ35" s="7">
        <v>1187.3252</v>
      </c>
      <c r="BR35" s="7">
        <f>Table2[[#This Row],[Company Direct Through FY 11]]+Table2[[#This Row],[Company Direct FY 12 and After ]]</f>
        <v>4529.8108000000002</v>
      </c>
      <c r="BS35" s="7">
        <v>0</v>
      </c>
      <c r="BT35" s="7">
        <v>0</v>
      </c>
      <c r="BU35" s="7">
        <v>0</v>
      </c>
      <c r="BV35" s="7">
        <f>Table2[[#This Row],[Sales Tax Exemption Through FY 11]]+Table2[[#This Row],[Sales Tax Exemption FY 12 and After ]]</f>
        <v>0</v>
      </c>
      <c r="BW35" s="7">
        <v>0</v>
      </c>
      <c r="BX35" s="7">
        <v>0</v>
      </c>
      <c r="BY35" s="7">
        <v>0</v>
      </c>
      <c r="BZ35" s="7">
        <f>Table2[[#This Row],[Energy Tax Savings Through FY 11]]+Table2[[#This Row],[Energy Tax Savings FY 12 and After ]]</f>
        <v>0</v>
      </c>
      <c r="CA35" s="7">
        <v>0</v>
      </c>
      <c r="CB35" s="7">
        <v>0</v>
      </c>
      <c r="CC35" s="7">
        <v>0</v>
      </c>
      <c r="CD35" s="7">
        <f>Table2[[#This Row],[Tax Exempt Bond Savings Through FY 11]]+Table2[[#This Row],[Tax Exempt Bond Savings FY12 and After ]]</f>
        <v>0</v>
      </c>
      <c r="CE35" s="7">
        <v>168.31</v>
      </c>
      <c r="CF35" s="7">
        <v>1744.0391</v>
      </c>
      <c r="CG35" s="7">
        <v>594.90689999999995</v>
      </c>
      <c r="CH35" s="7">
        <f>Table2[[#This Row],[Indirect and Induced Through FY 11]]+Table2[[#This Row],[Indirect and Induced FY 12 and After  ]]</f>
        <v>2338.9459999999999</v>
      </c>
      <c r="CI35" s="7">
        <v>504.22590000000002</v>
      </c>
      <c r="CJ35" s="7">
        <v>5086.5246999999999</v>
      </c>
      <c r="CK35" s="7">
        <v>1782.2320999999999</v>
      </c>
      <c r="CL35" s="7">
        <f>Table2[[#This Row],[TOTAL Income Consumption Use Taxes Through FY 11]]+Table2[[#This Row],[TOTAL Income Consumption Use Taxes FY 12 and After  ]]</f>
        <v>6868.7568000000001</v>
      </c>
      <c r="CM35" s="7">
        <v>9.11</v>
      </c>
      <c r="CN35" s="7">
        <v>136.77670000000001</v>
      </c>
      <c r="CO35" s="7">
        <v>32.200400000000002</v>
      </c>
      <c r="CP35" s="7">
        <f>Table2[[#This Row],[Assistance Provided Through FY 11]]+Table2[[#This Row],[Assistance Provided FY 12 and After ]]</f>
        <v>168.97710000000001</v>
      </c>
      <c r="CQ35" s="7">
        <v>0</v>
      </c>
      <c r="CR35" s="7">
        <v>0</v>
      </c>
      <c r="CS35" s="7">
        <v>0</v>
      </c>
      <c r="CT35" s="7">
        <f>Table2[[#This Row],[Recapture Cancellation Reduction Amount Through FY 11]]+Table2[[#This Row],[Recapture Cancellation Reduction Amount FY 12 and After ]]</f>
        <v>0</v>
      </c>
      <c r="CU35" s="7">
        <v>0</v>
      </c>
      <c r="CV35" s="7">
        <v>0</v>
      </c>
      <c r="CW35" s="7">
        <v>0</v>
      </c>
      <c r="CX35" s="7">
        <f>Table2[[#This Row],[Penalty Paid Through FY 11]]+Table2[[#This Row],[Penalty Paid FY 12 and After]]</f>
        <v>0</v>
      </c>
      <c r="CY35" s="7">
        <v>9.11</v>
      </c>
      <c r="CZ35" s="7">
        <v>136.77670000000001</v>
      </c>
      <c r="DA35" s="7">
        <v>32.200400000000002</v>
      </c>
      <c r="DB35" s="7">
        <f>Table2[[#This Row],[TOTAL Assistance Net of recapture penalties Through FY 11]]+Table2[[#This Row],[TOTAL Assistance Net of recapture penalties FY 12 and After ]]</f>
        <v>168.97710000000001</v>
      </c>
      <c r="DC35" s="7">
        <v>359.13589999999999</v>
      </c>
      <c r="DD35" s="7">
        <v>3597.1284999999998</v>
      </c>
      <c r="DE35" s="7">
        <v>1269.3983000000001</v>
      </c>
      <c r="DF35" s="7">
        <f>Table2[[#This Row],[Company Direct Tax Revenue Before Assistance FY 12 and After]]+Table2[[#This Row],[Company Direct Tax Revenue Before Assistance Through FY 11]]</f>
        <v>4866.5267999999996</v>
      </c>
      <c r="DG35" s="7">
        <v>290.48919999999998</v>
      </c>
      <c r="DH35" s="7">
        <v>2919.4663999999998</v>
      </c>
      <c r="DI35" s="7">
        <v>1026.7605000000001</v>
      </c>
      <c r="DJ35" s="7">
        <f>Table2[[#This Row],[Indirect and Induced Tax Revenues FY 12 and After]]+Table2[[#This Row],[Indirect and Induced Tax Revenues Through FY 11]]</f>
        <v>3946.2268999999997</v>
      </c>
      <c r="DK35" s="7">
        <v>649.62509999999997</v>
      </c>
      <c r="DL35" s="7">
        <v>6516.5949000000001</v>
      </c>
      <c r="DM35" s="7">
        <v>2296.1588000000002</v>
      </c>
      <c r="DN35" s="7">
        <f>Table2[[#This Row],[TOTAL Tax Revenues Before Assistance Through FY 11]]+Table2[[#This Row],[TOTAL Tax Revenues Before Assistance FY 12 and After]]</f>
        <v>8812.7537000000011</v>
      </c>
      <c r="DO35" s="7">
        <v>640.51509999999996</v>
      </c>
      <c r="DP35" s="7">
        <v>6379.8181999999997</v>
      </c>
      <c r="DQ35" s="7">
        <v>2263.9584</v>
      </c>
      <c r="DR35" s="7">
        <f>Table2[[#This Row],[TOTAL Tax Revenues Net of Assistance Recapture and Penalty FY 12 and After]]+Table2[[#This Row],[TOTAL Tax Revenues Net of Assistance Recapture and Penalty Through FY 11]]</f>
        <v>8643.7765999999992</v>
      </c>
      <c r="DS35" s="7">
        <v>0</v>
      </c>
      <c r="DT35" s="7">
        <v>0</v>
      </c>
      <c r="DU35" s="7">
        <v>0</v>
      </c>
      <c r="DV35" s="7">
        <v>0</v>
      </c>
    </row>
    <row r="36" spans="1:126" x14ac:dyDescent="0.25">
      <c r="A36" s="5">
        <v>92000</v>
      </c>
      <c r="B36" s="5" t="s">
        <v>1120</v>
      </c>
      <c r="C36" s="5" t="s">
        <v>1121</v>
      </c>
      <c r="D36" s="5" t="s">
        <v>36</v>
      </c>
      <c r="E36" s="5">
        <v>17</v>
      </c>
      <c r="F36" s="5">
        <v>2755</v>
      </c>
      <c r="G36" s="5">
        <v>115</v>
      </c>
      <c r="H36" s="23"/>
      <c r="I36" s="23"/>
      <c r="J36" s="5">
        <v>332116</v>
      </c>
      <c r="K36" s="6" t="s">
        <v>28</v>
      </c>
      <c r="L36" s="6">
        <v>35690</v>
      </c>
      <c r="M36" s="9">
        <v>44805</v>
      </c>
      <c r="N36" s="7">
        <v>445</v>
      </c>
      <c r="O36" s="5" t="s">
        <v>51</v>
      </c>
      <c r="P36" s="23">
        <v>1</v>
      </c>
      <c r="Q36" s="23">
        <v>0</v>
      </c>
      <c r="R36" s="23">
        <v>45</v>
      </c>
      <c r="S36" s="23">
        <v>0</v>
      </c>
      <c r="T36" s="23">
        <v>0</v>
      </c>
      <c r="U36" s="23">
        <v>46</v>
      </c>
      <c r="V36" s="23">
        <v>45</v>
      </c>
      <c r="W36" s="23">
        <v>0</v>
      </c>
      <c r="X36" s="23">
        <v>0</v>
      </c>
      <c r="Y36" s="23">
        <v>0</v>
      </c>
      <c r="Z36" s="23">
        <v>0</v>
      </c>
      <c r="AA36" s="24">
        <v>0</v>
      </c>
      <c r="AB36" s="24">
        <v>0</v>
      </c>
      <c r="AC36" s="24">
        <v>0</v>
      </c>
      <c r="AD36" s="24">
        <v>0</v>
      </c>
      <c r="AE36" s="24">
        <v>0</v>
      </c>
      <c r="AF36" s="24">
        <v>67.391304347826093</v>
      </c>
      <c r="AG36" s="5" t="s">
        <v>39</v>
      </c>
      <c r="AH36" s="7" t="s">
        <v>33</v>
      </c>
      <c r="AI36" s="7">
        <v>5.4749999999999996</v>
      </c>
      <c r="AJ36" s="7">
        <v>62.713500000000003</v>
      </c>
      <c r="AK36" s="7">
        <v>19.3522</v>
      </c>
      <c r="AL36" s="7">
        <f>Table2[[#This Row],[Company Direct Land Through FY 11]]+Table2[[#This Row],[Company Direct Land FY 12 and After ]]</f>
        <v>82.065700000000007</v>
      </c>
      <c r="AM36" s="7">
        <v>17.922999999999998</v>
      </c>
      <c r="AN36" s="7">
        <v>121.15519999999999</v>
      </c>
      <c r="AO36" s="7">
        <v>63.350200000000001</v>
      </c>
      <c r="AP36" s="7">
        <f>Table2[[#This Row],[Company Direct Building Through FY 11]]+Table2[[#This Row],[Company Direct Building FY 12 and After  ]]</f>
        <v>184.50540000000001</v>
      </c>
      <c r="AQ36" s="7">
        <v>0</v>
      </c>
      <c r="AR36" s="7">
        <v>5.2634999999999996</v>
      </c>
      <c r="AS36" s="7">
        <v>0</v>
      </c>
      <c r="AT36" s="7">
        <f>Table2[[#This Row],[Mortgage Recording Tax Through FY 11]]+Table2[[#This Row],[Mortgage Recording Tax FY 12 and After ]]</f>
        <v>5.2634999999999996</v>
      </c>
      <c r="AU36" s="7">
        <v>13.52</v>
      </c>
      <c r="AV36" s="7">
        <v>63.3294</v>
      </c>
      <c r="AW36" s="7">
        <v>47.787399999999998</v>
      </c>
      <c r="AX36" s="7">
        <f>Table2[[#This Row],[Pilot Savings  Through FY 11]]+Table2[[#This Row],[Pilot Savings FY 12 and After ]]</f>
        <v>111.1168</v>
      </c>
      <c r="AY36" s="7">
        <v>0</v>
      </c>
      <c r="AZ36" s="7">
        <v>5.2634999999999996</v>
      </c>
      <c r="BA36" s="7">
        <v>0</v>
      </c>
      <c r="BB36" s="7">
        <f>Table2[[#This Row],[Mortgage Recording Tax Exemption Through FY 11]]+Table2[[#This Row],[Mortgage Recording Tax Exemption FY 12 and After ]]</f>
        <v>5.2634999999999996</v>
      </c>
      <c r="BC36" s="7">
        <v>47.868200000000002</v>
      </c>
      <c r="BD36" s="7">
        <v>319.31020000000001</v>
      </c>
      <c r="BE36" s="7">
        <v>169.1943</v>
      </c>
      <c r="BF36" s="7">
        <f>Table2[[#This Row],[Indirect and Induced Land Through FY 11]]+Table2[[#This Row],[Indirect and Induced Land FY 12 and After ]]</f>
        <v>488.50450000000001</v>
      </c>
      <c r="BG36" s="7">
        <v>88.898200000000003</v>
      </c>
      <c r="BH36" s="7">
        <v>593.00419999999997</v>
      </c>
      <c r="BI36" s="7">
        <v>314.21800000000002</v>
      </c>
      <c r="BJ36" s="7">
        <f>Table2[[#This Row],[Indirect and Induced Building Through FY 11]]+Table2[[#This Row],[Indirect and Induced Building FY 12 and After]]</f>
        <v>907.22219999999993</v>
      </c>
      <c r="BK36" s="7">
        <v>146.64439999999999</v>
      </c>
      <c r="BL36" s="7">
        <v>1032.8536999999999</v>
      </c>
      <c r="BM36" s="7">
        <v>518.32730000000004</v>
      </c>
      <c r="BN36" s="7">
        <f>Table2[[#This Row],[TOTAL Real Property Related Taxes Through FY 11]]+Table2[[#This Row],[TOTAL Real Property Related Taxes FY 12 and After]]</f>
        <v>1551.181</v>
      </c>
      <c r="BO36" s="7">
        <v>350.58280000000002</v>
      </c>
      <c r="BP36" s="7">
        <v>2763.5769</v>
      </c>
      <c r="BQ36" s="7">
        <v>1239.1665</v>
      </c>
      <c r="BR36" s="7">
        <f>Table2[[#This Row],[Company Direct Through FY 11]]+Table2[[#This Row],[Company Direct FY 12 and After ]]</f>
        <v>4002.7434000000003</v>
      </c>
      <c r="BS36" s="7">
        <v>0</v>
      </c>
      <c r="BT36" s="7">
        <v>0</v>
      </c>
      <c r="BU36" s="7">
        <v>0</v>
      </c>
      <c r="BV36" s="7">
        <f>Table2[[#This Row],[Sales Tax Exemption Through FY 11]]+Table2[[#This Row],[Sales Tax Exemption FY 12 and After ]]</f>
        <v>0</v>
      </c>
      <c r="BW36" s="7">
        <v>0</v>
      </c>
      <c r="BX36" s="7">
        <v>0</v>
      </c>
      <c r="BY36" s="7">
        <v>0</v>
      </c>
      <c r="BZ36" s="7">
        <f>Table2[[#This Row],[Energy Tax Savings Through FY 11]]+Table2[[#This Row],[Energy Tax Savings FY 12 and After ]]</f>
        <v>0</v>
      </c>
      <c r="CA36" s="7">
        <v>0</v>
      </c>
      <c r="CB36" s="7">
        <v>0</v>
      </c>
      <c r="CC36" s="7">
        <v>0</v>
      </c>
      <c r="CD36" s="7">
        <f>Table2[[#This Row],[Tax Exempt Bond Savings Through FY 11]]+Table2[[#This Row],[Tax Exempt Bond Savings FY12 and After ]]</f>
        <v>0</v>
      </c>
      <c r="CE36" s="7">
        <v>172.84649999999999</v>
      </c>
      <c r="CF36" s="7">
        <v>1202.4830999999999</v>
      </c>
      <c r="CG36" s="7">
        <v>610.94129999999996</v>
      </c>
      <c r="CH36" s="7">
        <f>Table2[[#This Row],[Indirect and Induced Through FY 11]]+Table2[[#This Row],[Indirect and Induced FY 12 and After  ]]</f>
        <v>1813.4243999999999</v>
      </c>
      <c r="CI36" s="7">
        <v>523.42930000000001</v>
      </c>
      <c r="CJ36" s="7">
        <v>3966.06</v>
      </c>
      <c r="CK36" s="7">
        <v>1850.1078</v>
      </c>
      <c r="CL36" s="7">
        <f>Table2[[#This Row],[TOTAL Income Consumption Use Taxes Through FY 11]]+Table2[[#This Row],[TOTAL Income Consumption Use Taxes FY 12 and After  ]]</f>
        <v>5816.1678000000002</v>
      </c>
      <c r="CM36" s="7">
        <v>13.52</v>
      </c>
      <c r="CN36" s="7">
        <v>68.5929</v>
      </c>
      <c r="CO36" s="7">
        <v>47.787399999999998</v>
      </c>
      <c r="CP36" s="7">
        <f>Table2[[#This Row],[Assistance Provided Through FY 11]]+Table2[[#This Row],[Assistance Provided FY 12 and After ]]</f>
        <v>116.38030000000001</v>
      </c>
      <c r="CQ36" s="7">
        <v>0</v>
      </c>
      <c r="CR36" s="7">
        <v>0</v>
      </c>
      <c r="CS36" s="7">
        <v>0</v>
      </c>
      <c r="CT36" s="7">
        <f>Table2[[#This Row],[Recapture Cancellation Reduction Amount Through FY 11]]+Table2[[#This Row],[Recapture Cancellation Reduction Amount FY 12 and After ]]</f>
        <v>0</v>
      </c>
      <c r="CU36" s="7">
        <v>0</v>
      </c>
      <c r="CV36" s="7">
        <v>0</v>
      </c>
      <c r="CW36" s="7">
        <v>0</v>
      </c>
      <c r="CX36" s="7">
        <f>Table2[[#This Row],[Penalty Paid Through FY 11]]+Table2[[#This Row],[Penalty Paid FY 12 and After]]</f>
        <v>0</v>
      </c>
      <c r="CY36" s="7">
        <v>13.52</v>
      </c>
      <c r="CZ36" s="7">
        <v>68.5929</v>
      </c>
      <c r="DA36" s="7">
        <v>47.787399999999998</v>
      </c>
      <c r="DB36" s="7">
        <f>Table2[[#This Row],[TOTAL Assistance Net of recapture penalties Through FY 11]]+Table2[[#This Row],[TOTAL Assistance Net of recapture penalties FY 12 and After ]]</f>
        <v>116.38030000000001</v>
      </c>
      <c r="DC36" s="7">
        <v>373.98079999999999</v>
      </c>
      <c r="DD36" s="7">
        <v>2952.7091</v>
      </c>
      <c r="DE36" s="7">
        <v>1321.8688999999999</v>
      </c>
      <c r="DF36" s="7">
        <f>Table2[[#This Row],[Company Direct Tax Revenue Before Assistance FY 12 and After]]+Table2[[#This Row],[Company Direct Tax Revenue Before Assistance Through FY 11]]</f>
        <v>4274.5779999999995</v>
      </c>
      <c r="DG36" s="7">
        <v>309.61290000000002</v>
      </c>
      <c r="DH36" s="7">
        <v>2114.7975000000001</v>
      </c>
      <c r="DI36" s="7">
        <v>1094.3535999999999</v>
      </c>
      <c r="DJ36" s="7">
        <f>Table2[[#This Row],[Indirect and Induced Tax Revenues FY 12 and After]]+Table2[[#This Row],[Indirect and Induced Tax Revenues Through FY 11]]</f>
        <v>3209.1511</v>
      </c>
      <c r="DK36" s="7">
        <v>683.59370000000001</v>
      </c>
      <c r="DL36" s="7">
        <v>5067.5065999999997</v>
      </c>
      <c r="DM36" s="7">
        <v>2416.2224999999999</v>
      </c>
      <c r="DN36" s="7">
        <f>Table2[[#This Row],[TOTAL Tax Revenues Before Assistance Through FY 11]]+Table2[[#This Row],[TOTAL Tax Revenues Before Assistance FY 12 and After]]</f>
        <v>7483.7290999999996</v>
      </c>
      <c r="DO36" s="7">
        <v>670.07370000000003</v>
      </c>
      <c r="DP36" s="7">
        <v>4998.9137000000001</v>
      </c>
      <c r="DQ36" s="7">
        <v>2368.4351000000001</v>
      </c>
      <c r="DR36" s="7">
        <f>Table2[[#This Row],[TOTAL Tax Revenues Net of Assistance Recapture and Penalty FY 12 and After]]+Table2[[#This Row],[TOTAL Tax Revenues Net of Assistance Recapture and Penalty Through FY 11]]</f>
        <v>7367.3487999999998</v>
      </c>
      <c r="DS36" s="7">
        <v>0</v>
      </c>
      <c r="DT36" s="7">
        <v>0</v>
      </c>
      <c r="DU36" s="7">
        <v>0</v>
      </c>
      <c r="DV36" s="7">
        <v>0</v>
      </c>
    </row>
    <row r="37" spans="1:126" x14ac:dyDescent="0.25">
      <c r="A37" s="5">
        <v>92224</v>
      </c>
      <c r="B37" s="5" t="s">
        <v>1108</v>
      </c>
      <c r="C37" s="5" t="s">
        <v>1109</v>
      </c>
      <c r="D37" s="5" t="s">
        <v>32</v>
      </c>
      <c r="E37" s="5">
        <v>26</v>
      </c>
      <c r="F37" s="5">
        <v>447</v>
      </c>
      <c r="G37" s="5">
        <v>13</v>
      </c>
      <c r="H37" s="23"/>
      <c r="I37" s="23"/>
      <c r="J37" s="5">
        <v>517910</v>
      </c>
      <c r="K37" s="6" t="s">
        <v>43</v>
      </c>
      <c r="L37" s="6">
        <v>35855</v>
      </c>
      <c r="M37" s="9">
        <v>45107</v>
      </c>
      <c r="N37" s="7">
        <v>1310</v>
      </c>
      <c r="O37" s="5" t="s">
        <v>29</v>
      </c>
      <c r="P37" s="23">
        <v>0</v>
      </c>
      <c r="Q37" s="23">
        <v>0</v>
      </c>
      <c r="R37" s="23">
        <v>16</v>
      </c>
      <c r="S37" s="23">
        <v>0</v>
      </c>
      <c r="T37" s="23">
        <v>0</v>
      </c>
      <c r="U37" s="23">
        <v>16</v>
      </c>
      <c r="V37" s="23">
        <v>16</v>
      </c>
      <c r="W37" s="23">
        <v>0</v>
      </c>
      <c r="X37" s="23">
        <v>0</v>
      </c>
      <c r="Y37" s="23">
        <v>0</v>
      </c>
      <c r="Z37" s="23">
        <v>17</v>
      </c>
      <c r="AA37" s="24">
        <v>0</v>
      </c>
      <c r="AB37" s="24">
        <v>0</v>
      </c>
      <c r="AC37" s="24">
        <v>0</v>
      </c>
      <c r="AD37" s="24">
        <v>0</v>
      </c>
      <c r="AE37" s="24">
        <v>0</v>
      </c>
      <c r="AF37" s="24">
        <v>87.5</v>
      </c>
      <c r="AG37" s="5" t="s">
        <v>39</v>
      </c>
      <c r="AH37" s="7" t="s">
        <v>39</v>
      </c>
      <c r="AI37" s="7">
        <v>42.023000000000003</v>
      </c>
      <c r="AJ37" s="7">
        <v>377.83460000000002</v>
      </c>
      <c r="AK37" s="7">
        <v>148.5342</v>
      </c>
      <c r="AL37" s="7">
        <f>Table2[[#This Row],[Company Direct Land Through FY 11]]+Table2[[#This Row],[Company Direct Land FY 12 and After ]]</f>
        <v>526.36879999999996</v>
      </c>
      <c r="AM37" s="7">
        <v>4.4729999999999999</v>
      </c>
      <c r="AN37" s="7">
        <v>887.15390000000002</v>
      </c>
      <c r="AO37" s="7">
        <v>15.8104</v>
      </c>
      <c r="AP37" s="7">
        <f>Table2[[#This Row],[Company Direct Building Through FY 11]]+Table2[[#This Row],[Company Direct Building FY 12 and After  ]]</f>
        <v>902.96429999999998</v>
      </c>
      <c r="AQ37" s="7">
        <v>0</v>
      </c>
      <c r="AR37" s="7">
        <v>10.6584</v>
      </c>
      <c r="AS37" s="7">
        <v>0</v>
      </c>
      <c r="AT37" s="7">
        <f>Table2[[#This Row],[Mortgage Recording Tax Through FY 11]]+Table2[[#This Row],[Mortgage Recording Tax FY 12 and After ]]</f>
        <v>10.6584</v>
      </c>
      <c r="AU37" s="7">
        <v>12.901</v>
      </c>
      <c r="AV37" s="7">
        <v>566.85640000000001</v>
      </c>
      <c r="AW37" s="7">
        <v>45.599400000000003</v>
      </c>
      <c r="AX37" s="7">
        <f>Table2[[#This Row],[Pilot Savings  Through FY 11]]+Table2[[#This Row],[Pilot Savings FY 12 and After ]]</f>
        <v>612.45579999999995</v>
      </c>
      <c r="AY37" s="7">
        <v>0</v>
      </c>
      <c r="AZ37" s="7">
        <v>10.6584</v>
      </c>
      <c r="BA37" s="7">
        <v>0</v>
      </c>
      <c r="BB37" s="7">
        <f>Table2[[#This Row],[Mortgage Recording Tax Exemption Through FY 11]]+Table2[[#This Row],[Mortgage Recording Tax Exemption FY 12 and After ]]</f>
        <v>10.6584</v>
      </c>
      <c r="BC37" s="7">
        <v>55.418999999999997</v>
      </c>
      <c r="BD37" s="7">
        <v>1839.8847000000001</v>
      </c>
      <c r="BE37" s="7">
        <v>195.8835</v>
      </c>
      <c r="BF37" s="7">
        <f>Table2[[#This Row],[Indirect and Induced Land Through FY 11]]+Table2[[#This Row],[Indirect and Induced Land FY 12 and After ]]</f>
        <v>2035.7682</v>
      </c>
      <c r="BG37" s="7">
        <v>102.92100000000001</v>
      </c>
      <c r="BH37" s="7">
        <v>3416.9288999999999</v>
      </c>
      <c r="BI37" s="7">
        <v>363.78339999999997</v>
      </c>
      <c r="BJ37" s="7">
        <f>Table2[[#This Row],[Indirect and Induced Building Through FY 11]]+Table2[[#This Row],[Indirect and Induced Building FY 12 and After]]</f>
        <v>3780.7122999999997</v>
      </c>
      <c r="BK37" s="7">
        <v>191.935</v>
      </c>
      <c r="BL37" s="7">
        <v>5954.9457000000002</v>
      </c>
      <c r="BM37" s="7">
        <v>678.41210000000001</v>
      </c>
      <c r="BN37" s="7">
        <f>Table2[[#This Row],[TOTAL Real Property Related Taxes Through FY 11]]+Table2[[#This Row],[TOTAL Real Property Related Taxes FY 12 and After]]</f>
        <v>6633.3577999999998</v>
      </c>
      <c r="BO37" s="7">
        <v>326.74400000000003</v>
      </c>
      <c r="BP37" s="7">
        <v>8525.7613999999994</v>
      </c>
      <c r="BQ37" s="7">
        <v>1154.9057</v>
      </c>
      <c r="BR37" s="7">
        <f>Table2[[#This Row],[Company Direct Through FY 11]]+Table2[[#This Row],[Company Direct FY 12 and After ]]</f>
        <v>9680.6670999999988</v>
      </c>
      <c r="BS37" s="7">
        <v>0</v>
      </c>
      <c r="BT37" s="7">
        <v>0</v>
      </c>
      <c r="BU37" s="7">
        <v>0</v>
      </c>
      <c r="BV37" s="7">
        <f>Table2[[#This Row],[Sales Tax Exemption Through FY 11]]+Table2[[#This Row],[Sales Tax Exemption FY 12 and After ]]</f>
        <v>0</v>
      </c>
      <c r="BW37" s="7">
        <v>0</v>
      </c>
      <c r="BX37" s="7">
        <v>0</v>
      </c>
      <c r="BY37" s="7">
        <v>0</v>
      </c>
      <c r="BZ37" s="7">
        <f>Table2[[#This Row],[Energy Tax Savings Through FY 11]]+Table2[[#This Row],[Energy Tax Savings FY 12 and After ]]</f>
        <v>0</v>
      </c>
      <c r="CA37" s="7">
        <v>0</v>
      </c>
      <c r="CB37" s="7">
        <v>0</v>
      </c>
      <c r="CC37" s="7">
        <v>0</v>
      </c>
      <c r="CD37" s="7">
        <f>Table2[[#This Row],[Tax Exempt Bond Savings Through FY 11]]+Table2[[#This Row],[Tax Exempt Bond Savings FY12 and After ]]</f>
        <v>0</v>
      </c>
      <c r="CE37" s="7">
        <v>196.4102</v>
      </c>
      <c r="CF37" s="7">
        <v>6905.2929999999997</v>
      </c>
      <c r="CG37" s="7">
        <v>694.22950000000003</v>
      </c>
      <c r="CH37" s="7">
        <f>Table2[[#This Row],[Indirect and Induced Through FY 11]]+Table2[[#This Row],[Indirect and Induced FY 12 and After  ]]</f>
        <v>7599.5225</v>
      </c>
      <c r="CI37" s="7">
        <v>523.15419999999995</v>
      </c>
      <c r="CJ37" s="7">
        <v>15431.054400000001</v>
      </c>
      <c r="CK37" s="7">
        <v>1849.1351999999999</v>
      </c>
      <c r="CL37" s="7">
        <f>Table2[[#This Row],[TOTAL Income Consumption Use Taxes Through FY 11]]+Table2[[#This Row],[TOTAL Income Consumption Use Taxes FY 12 and After  ]]</f>
        <v>17280.189600000002</v>
      </c>
      <c r="CM37" s="7">
        <v>12.901</v>
      </c>
      <c r="CN37" s="7">
        <v>577.51480000000004</v>
      </c>
      <c r="CO37" s="7">
        <v>45.599400000000003</v>
      </c>
      <c r="CP37" s="7">
        <f>Table2[[#This Row],[Assistance Provided Through FY 11]]+Table2[[#This Row],[Assistance Provided FY 12 and After ]]</f>
        <v>623.11419999999998</v>
      </c>
      <c r="CQ37" s="7">
        <v>0</v>
      </c>
      <c r="CR37" s="7">
        <v>0</v>
      </c>
      <c r="CS37" s="7">
        <v>0</v>
      </c>
      <c r="CT37" s="7">
        <f>Table2[[#This Row],[Recapture Cancellation Reduction Amount Through FY 11]]+Table2[[#This Row],[Recapture Cancellation Reduction Amount FY 12 and After ]]</f>
        <v>0</v>
      </c>
      <c r="CU37" s="7">
        <v>0</v>
      </c>
      <c r="CV37" s="7">
        <v>0</v>
      </c>
      <c r="CW37" s="7">
        <v>0</v>
      </c>
      <c r="CX37" s="7">
        <f>Table2[[#This Row],[Penalty Paid Through FY 11]]+Table2[[#This Row],[Penalty Paid FY 12 and After]]</f>
        <v>0</v>
      </c>
      <c r="CY37" s="7">
        <v>12.901</v>
      </c>
      <c r="CZ37" s="7">
        <v>577.51480000000004</v>
      </c>
      <c r="DA37" s="7">
        <v>45.599400000000003</v>
      </c>
      <c r="DB37" s="7">
        <f>Table2[[#This Row],[TOTAL Assistance Net of recapture penalties Through FY 11]]+Table2[[#This Row],[TOTAL Assistance Net of recapture penalties FY 12 and After ]]</f>
        <v>623.11419999999998</v>
      </c>
      <c r="DC37" s="7">
        <v>373.24</v>
      </c>
      <c r="DD37" s="7">
        <v>9801.4082999999991</v>
      </c>
      <c r="DE37" s="7">
        <v>1319.2502999999999</v>
      </c>
      <c r="DF37" s="7">
        <f>Table2[[#This Row],[Company Direct Tax Revenue Before Assistance FY 12 and After]]+Table2[[#This Row],[Company Direct Tax Revenue Before Assistance Through FY 11]]</f>
        <v>11120.658599999999</v>
      </c>
      <c r="DG37" s="7">
        <v>354.75020000000001</v>
      </c>
      <c r="DH37" s="7">
        <v>12162.106599999999</v>
      </c>
      <c r="DI37" s="7">
        <v>1253.8964000000001</v>
      </c>
      <c r="DJ37" s="7">
        <f>Table2[[#This Row],[Indirect and Induced Tax Revenues FY 12 and After]]+Table2[[#This Row],[Indirect and Induced Tax Revenues Through FY 11]]</f>
        <v>13416.002999999999</v>
      </c>
      <c r="DK37" s="7">
        <v>727.99019999999996</v>
      </c>
      <c r="DL37" s="7">
        <v>21963.514899999998</v>
      </c>
      <c r="DM37" s="7">
        <v>2573.1466999999998</v>
      </c>
      <c r="DN37" s="7">
        <f>Table2[[#This Row],[TOTAL Tax Revenues Before Assistance Through FY 11]]+Table2[[#This Row],[TOTAL Tax Revenues Before Assistance FY 12 and After]]</f>
        <v>24536.661599999999</v>
      </c>
      <c r="DO37" s="7">
        <v>715.08920000000001</v>
      </c>
      <c r="DP37" s="7">
        <v>21386.000100000001</v>
      </c>
      <c r="DQ37" s="7">
        <v>2527.5473000000002</v>
      </c>
      <c r="DR37" s="7">
        <f>Table2[[#This Row],[TOTAL Tax Revenues Net of Assistance Recapture and Penalty FY 12 and After]]+Table2[[#This Row],[TOTAL Tax Revenues Net of Assistance Recapture and Penalty Through FY 11]]</f>
        <v>23913.547400000003</v>
      </c>
      <c r="DS37" s="7">
        <v>0</v>
      </c>
      <c r="DT37" s="7">
        <v>0</v>
      </c>
      <c r="DU37" s="7">
        <v>0</v>
      </c>
      <c r="DV37" s="7">
        <v>0</v>
      </c>
    </row>
    <row r="38" spans="1:126" x14ac:dyDescent="0.25">
      <c r="A38" s="5">
        <v>92228</v>
      </c>
      <c r="B38" s="5" t="s">
        <v>128</v>
      </c>
      <c r="C38" s="5" t="s">
        <v>129</v>
      </c>
      <c r="D38" s="5" t="s">
        <v>42</v>
      </c>
      <c r="E38" s="5">
        <v>38</v>
      </c>
      <c r="F38" s="5">
        <v>735</v>
      </c>
      <c r="G38" s="5">
        <v>85</v>
      </c>
      <c r="H38" s="23"/>
      <c r="I38" s="23"/>
      <c r="J38" s="5">
        <v>423210</v>
      </c>
      <c r="K38" s="6" t="s">
        <v>28</v>
      </c>
      <c r="L38" s="6">
        <v>36224</v>
      </c>
      <c r="M38" s="9">
        <v>45838</v>
      </c>
      <c r="N38" s="7">
        <v>2122</v>
      </c>
      <c r="O38" s="5" t="s">
        <v>51</v>
      </c>
      <c r="P38" s="23">
        <v>0</v>
      </c>
      <c r="Q38" s="23">
        <v>0</v>
      </c>
      <c r="R38" s="23">
        <v>0</v>
      </c>
      <c r="S38" s="23">
        <v>0</v>
      </c>
      <c r="T38" s="23">
        <v>0</v>
      </c>
      <c r="U38" s="23">
        <v>0</v>
      </c>
      <c r="V38" s="23">
        <v>4</v>
      </c>
      <c r="W38" s="23">
        <v>0</v>
      </c>
      <c r="X38" s="23">
        <v>0</v>
      </c>
      <c r="Y38" s="23">
        <v>25</v>
      </c>
      <c r="Z38" s="23">
        <v>5</v>
      </c>
      <c r="AA38" s="24">
        <v>0</v>
      </c>
      <c r="AB38" s="24">
        <v>0</v>
      </c>
      <c r="AC38" s="24">
        <v>0</v>
      </c>
      <c r="AD38" s="24">
        <v>0</v>
      </c>
      <c r="AE38" s="24">
        <v>0</v>
      </c>
      <c r="AF38" s="24">
        <v>0</v>
      </c>
      <c r="AG38" s="5"/>
      <c r="AH38" s="7"/>
      <c r="AI38" s="7">
        <v>3.4028999999999998</v>
      </c>
      <c r="AJ38" s="7">
        <v>116.7687</v>
      </c>
      <c r="AK38" s="7">
        <v>14.5746</v>
      </c>
      <c r="AL38" s="7">
        <f>Table2[[#This Row],[Company Direct Land Through FY 11]]+Table2[[#This Row],[Company Direct Land FY 12 and After ]]</f>
        <v>131.3433</v>
      </c>
      <c r="AM38" s="7">
        <v>6.3196000000000003</v>
      </c>
      <c r="AN38" s="7">
        <v>205.41919999999999</v>
      </c>
      <c r="AO38" s="7">
        <v>27.066299999999998</v>
      </c>
      <c r="AP38" s="7">
        <f>Table2[[#This Row],[Company Direct Building Through FY 11]]+Table2[[#This Row],[Company Direct Building FY 12 and After  ]]</f>
        <v>232.4855</v>
      </c>
      <c r="AQ38" s="7">
        <v>0</v>
      </c>
      <c r="AR38" s="7">
        <v>30.041499999999999</v>
      </c>
      <c r="AS38" s="7">
        <v>0</v>
      </c>
      <c r="AT38" s="7">
        <f>Table2[[#This Row],[Mortgage Recording Tax Through FY 11]]+Table2[[#This Row],[Mortgage Recording Tax FY 12 and After ]]</f>
        <v>30.041499999999999</v>
      </c>
      <c r="AU38" s="7">
        <v>0</v>
      </c>
      <c r="AV38" s="7">
        <v>178.23929999999999</v>
      </c>
      <c r="AW38" s="7">
        <v>0</v>
      </c>
      <c r="AX38" s="7">
        <f>Table2[[#This Row],[Pilot Savings  Through FY 11]]+Table2[[#This Row],[Pilot Savings FY 12 and After ]]</f>
        <v>178.23929999999999</v>
      </c>
      <c r="AY38" s="7">
        <v>0</v>
      </c>
      <c r="AZ38" s="7">
        <v>30.041499999999999</v>
      </c>
      <c r="BA38" s="7">
        <v>0</v>
      </c>
      <c r="BB38" s="7">
        <f>Table2[[#This Row],[Mortgage Recording Tax Exemption Through FY 11]]+Table2[[#This Row],[Mortgage Recording Tax Exemption FY 12 and After ]]</f>
        <v>30.041499999999999</v>
      </c>
      <c r="BC38" s="7">
        <v>6.2545999999999999</v>
      </c>
      <c r="BD38" s="7">
        <v>127.9738</v>
      </c>
      <c r="BE38" s="7">
        <v>26.7883</v>
      </c>
      <c r="BF38" s="7">
        <f>Table2[[#This Row],[Indirect and Induced Land Through FY 11]]+Table2[[#This Row],[Indirect and Induced Land FY 12 and After ]]</f>
        <v>154.7621</v>
      </c>
      <c r="BG38" s="7">
        <v>11.6158</v>
      </c>
      <c r="BH38" s="7">
        <v>237.66579999999999</v>
      </c>
      <c r="BI38" s="7">
        <v>49.750300000000003</v>
      </c>
      <c r="BJ38" s="7">
        <f>Table2[[#This Row],[Indirect and Induced Building Through FY 11]]+Table2[[#This Row],[Indirect and Induced Building FY 12 and After]]</f>
        <v>287.41609999999997</v>
      </c>
      <c r="BK38" s="7">
        <v>27.5929</v>
      </c>
      <c r="BL38" s="7">
        <v>509.58819999999997</v>
      </c>
      <c r="BM38" s="7">
        <v>118.1795</v>
      </c>
      <c r="BN38" s="7">
        <f>Table2[[#This Row],[TOTAL Real Property Related Taxes Through FY 11]]+Table2[[#This Row],[TOTAL Real Property Related Taxes FY 12 and After]]</f>
        <v>627.76769999999999</v>
      </c>
      <c r="BO38" s="7">
        <v>46.573799999999999</v>
      </c>
      <c r="BP38" s="7">
        <v>988.04150000000004</v>
      </c>
      <c r="BQ38" s="7">
        <v>199.47319999999999</v>
      </c>
      <c r="BR38" s="7">
        <f>Table2[[#This Row],[Company Direct Through FY 11]]+Table2[[#This Row],[Company Direct FY 12 and After ]]</f>
        <v>1187.5146999999999</v>
      </c>
      <c r="BS38" s="7">
        <v>0</v>
      </c>
      <c r="BT38" s="7">
        <v>0</v>
      </c>
      <c r="BU38" s="7">
        <v>0</v>
      </c>
      <c r="BV38" s="7">
        <f>Table2[[#This Row],[Sales Tax Exemption Through FY 11]]+Table2[[#This Row],[Sales Tax Exemption FY 12 and After ]]</f>
        <v>0</v>
      </c>
      <c r="BW38" s="7">
        <v>0</v>
      </c>
      <c r="BX38" s="7">
        <v>0</v>
      </c>
      <c r="BY38" s="7">
        <v>0</v>
      </c>
      <c r="BZ38" s="7">
        <f>Table2[[#This Row],[Energy Tax Savings Through FY 11]]+Table2[[#This Row],[Energy Tax Savings FY 12 and After ]]</f>
        <v>0</v>
      </c>
      <c r="CA38" s="7">
        <v>0</v>
      </c>
      <c r="CB38" s="7">
        <v>0</v>
      </c>
      <c r="CC38" s="7">
        <v>0</v>
      </c>
      <c r="CD38" s="7">
        <f>Table2[[#This Row],[Tax Exempt Bond Savings Through FY 11]]+Table2[[#This Row],[Tax Exempt Bond Savings FY12 and After ]]</f>
        <v>0</v>
      </c>
      <c r="CE38" s="7">
        <v>24.617699999999999</v>
      </c>
      <c r="CF38" s="7">
        <v>547.89559999999994</v>
      </c>
      <c r="CG38" s="7">
        <v>105.4363</v>
      </c>
      <c r="CH38" s="7">
        <f>Table2[[#This Row],[Indirect and Induced Through FY 11]]+Table2[[#This Row],[Indirect and Induced FY 12 and After  ]]</f>
        <v>653.33189999999991</v>
      </c>
      <c r="CI38" s="7">
        <v>71.191500000000005</v>
      </c>
      <c r="CJ38" s="7">
        <v>1535.9371000000001</v>
      </c>
      <c r="CK38" s="7">
        <v>304.90949999999998</v>
      </c>
      <c r="CL38" s="7">
        <f>Table2[[#This Row],[TOTAL Income Consumption Use Taxes Through FY 11]]+Table2[[#This Row],[TOTAL Income Consumption Use Taxes FY 12 and After  ]]</f>
        <v>1840.8466000000001</v>
      </c>
      <c r="CM38" s="7">
        <v>0</v>
      </c>
      <c r="CN38" s="7">
        <v>208.2808</v>
      </c>
      <c r="CO38" s="7">
        <v>0</v>
      </c>
      <c r="CP38" s="7">
        <f>Table2[[#This Row],[Assistance Provided Through FY 11]]+Table2[[#This Row],[Assistance Provided FY 12 and After ]]</f>
        <v>208.2808</v>
      </c>
      <c r="CQ38" s="7">
        <v>0</v>
      </c>
      <c r="CR38" s="7">
        <v>0</v>
      </c>
      <c r="CS38" s="7">
        <v>0</v>
      </c>
      <c r="CT38" s="7">
        <f>Table2[[#This Row],[Recapture Cancellation Reduction Amount Through FY 11]]+Table2[[#This Row],[Recapture Cancellation Reduction Amount FY 12 and After ]]</f>
        <v>0</v>
      </c>
      <c r="CU38" s="7">
        <v>0</v>
      </c>
      <c r="CV38" s="7">
        <v>0</v>
      </c>
      <c r="CW38" s="7">
        <v>0</v>
      </c>
      <c r="CX38" s="7">
        <f>Table2[[#This Row],[Penalty Paid Through FY 11]]+Table2[[#This Row],[Penalty Paid FY 12 and After]]</f>
        <v>0</v>
      </c>
      <c r="CY38" s="7">
        <v>0</v>
      </c>
      <c r="CZ38" s="7">
        <v>208.2808</v>
      </c>
      <c r="DA38" s="7">
        <v>0</v>
      </c>
      <c r="DB38" s="7">
        <f>Table2[[#This Row],[TOTAL Assistance Net of recapture penalties Through FY 11]]+Table2[[#This Row],[TOTAL Assistance Net of recapture penalties FY 12 and After ]]</f>
        <v>208.2808</v>
      </c>
      <c r="DC38" s="7">
        <v>56.296300000000002</v>
      </c>
      <c r="DD38" s="7">
        <v>1340.2709</v>
      </c>
      <c r="DE38" s="7">
        <v>241.11410000000001</v>
      </c>
      <c r="DF38" s="7">
        <f>Table2[[#This Row],[Company Direct Tax Revenue Before Assistance FY 12 and After]]+Table2[[#This Row],[Company Direct Tax Revenue Before Assistance Through FY 11]]</f>
        <v>1581.385</v>
      </c>
      <c r="DG38" s="7">
        <v>42.488100000000003</v>
      </c>
      <c r="DH38" s="7">
        <v>913.53520000000003</v>
      </c>
      <c r="DI38" s="7">
        <v>181.97489999999999</v>
      </c>
      <c r="DJ38" s="7">
        <f>Table2[[#This Row],[Indirect and Induced Tax Revenues FY 12 and After]]+Table2[[#This Row],[Indirect and Induced Tax Revenues Through FY 11]]</f>
        <v>1095.5101</v>
      </c>
      <c r="DK38" s="7">
        <v>98.784400000000005</v>
      </c>
      <c r="DL38" s="7">
        <v>2253.8060999999998</v>
      </c>
      <c r="DM38" s="7">
        <v>423.089</v>
      </c>
      <c r="DN38" s="7">
        <f>Table2[[#This Row],[TOTAL Tax Revenues Before Assistance Through FY 11]]+Table2[[#This Row],[TOTAL Tax Revenues Before Assistance FY 12 and After]]</f>
        <v>2676.8950999999997</v>
      </c>
      <c r="DO38" s="7">
        <v>98.784400000000005</v>
      </c>
      <c r="DP38" s="7">
        <v>2045.5253</v>
      </c>
      <c r="DQ38" s="7">
        <v>423.089</v>
      </c>
      <c r="DR38" s="7">
        <f>Table2[[#This Row],[TOTAL Tax Revenues Net of Assistance Recapture and Penalty FY 12 and After]]+Table2[[#This Row],[TOTAL Tax Revenues Net of Assistance Recapture and Penalty Through FY 11]]</f>
        <v>2468.6143000000002</v>
      </c>
      <c r="DS38" s="7">
        <v>0</v>
      </c>
      <c r="DT38" s="7">
        <v>0</v>
      </c>
      <c r="DU38" s="7">
        <v>0</v>
      </c>
      <c r="DV38" s="7">
        <v>0</v>
      </c>
    </row>
    <row r="39" spans="1:126" x14ac:dyDescent="0.25">
      <c r="A39" s="5">
        <v>92229</v>
      </c>
      <c r="B39" s="5" t="s">
        <v>110</v>
      </c>
      <c r="C39" s="5" t="s">
        <v>111</v>
      </c>
      <c r="D39" s="5" t="s">
        <v>36</v>
      </c>
      <c r="E39" s="5">
        <v>17</v>
      </c>
      <c r="F39" s="5">
        <v>2736</v>
      </c>
      <c r="G39" s="5">
        <v>160</v>
      </c>
      <c r="H39" s="23"/>
      <c r="I39" s="23"/>
      <c r="J39" s="5">
        <v>335222</v>
      </c>
      <c r="K39" s="6" t="s">
        <v>43</v>
      </c>
      <c r="L39" s="6">
        <v>36147</v>
      </c>
      <c r="M39" s="9">
        <v>45473</v>
      </c>
      <c r="N39" s="7">
        <v>2060</v>
      </c>
      <c r="O39" s="5" t="s">
        <v>44</v>
      </c>
      <c r="P39" s="23">
        <v>0</v>
      </c>
      <c r="Q39" s="23">
        <v>0</v>
      </c>
      <c r="R39" s="23">
        <v>133</v>
      </c>
      <c r="S39" s="23">
        <v>0</v>
      </c>
      <c r="T39" s="23">
        <v>0</v>
      </c>
      <c r="U39" s="23">
        <v>133</v>
      </c>
      <c r="V39" s="23">
        <v>133</v>
      </c>
      <c r="W39" s="23">
        <v>0</v>
      </c>
      <c r="X39" s="23">
        <v>0</v>
      </c>
      <c r="Y39" s="23">
        <v>0</v>
      </c>
      <c r="Z39" s="23">
        <v>8</v>
      </c>
      <c r="AA39" s="24">
        <v>0</v>
      </c>
      <c r="AB39" s="24">
        <v>0</v>
      </c>
      <c r="AC39" s="24">
        <v>0</v>
      </c>
      <c r="AD39" s="24">
        <v>0</v>
      </c>
      <c r="AE39" s="24">
        <v>0</v>
      </c>
      <c r="AF39" s="24">
        <v>89.473684210526301</v>
      </c>
      <c r="AG39" s="5" t="s">
        <v>39</v>
      </c>
      <c r="AH39" s="7" t="s">
        <v>33</v>
      </c>
      <c r="AI39" s="7">
        <v>55.87</v>
      </c>
      <c r="AJ39" s="7">
        <v>322.50880000000001</v>
      </c>
      <c r="AK39" s="7">
        <v>226.30170000000001</v>
      </c>
      <c r="AL39" s="7">
        <f>Table2[[#This Row],[Company Direct Land Through FY 11]]+Table2[[#This Row],[Company Direct Land FY 12 and After ]]</f>
        <v>548.81050000000005</v>
      </c>
      <c r="AM39" s="7">
        <v>120</v>
      </c>
      <c r="AN39" s="7">
        <v>604.82529999999997</v>
      </c>
      <c r="AO39" s="7">
        <v>486.06079999999997</v>
      </c>
      <c r="AP39" s="7">
        <f>Table2[[#This Row],[Company Direct Building Through FY 11]]+Table2[[#This Row],[Company Direct Building FY 12 and After  ]]</f>
        <v>1090.8860999999999</v>
      </c>
      <c r="AQ39" s="7">
        <v>0</v>
      </c>
      <c r="AR39" s="7">
        <v>14.95</v>
      </c>
      <c r="AS39" s="7">
        <v>0</v>
      </c>
      <c r="AT39" s="7">
        <f>Table2[[#This Row],[Mortgage Recording Tax Through FY 11]]+Table2[[#This Row],[Mortgage Recording Tax FY 12 and After ]]</f>
        <v>14.95</v>
      </c>
      <c r="AU39" s="7">
        <v>134.01900000000001</v>
      </c>
      <c r="AV39" s="7">
        <v>475.24099999999999</v>
      </c>
      <c r="AW39" s="7">
        <v>542.84500000000003</v>
      </c>
      <c r="AX39" s="7">
        <f>Table2[[#This Row],[Pilot Savings  Through FY 11]]+Table2[[#This Row],[Pilot Savings FY 12 and After ]]</f>
        <v>1018.086</v>
      </c>
      <c r="AY39" s="7">
        <v>0</v>
      </c>
      <c r="AZ39" s="7">
        <v>0</v>
      </c>
      <c r="BA39" s="7">
        <v>0</v>
      </c>
      <c r="BB39" s="7">
        <f>Table2[[#This Row],[Mortgage Recording Tax Exemption Through FY 11]]+Table2[[#This Row],[Mortgage Recording Tax Exemption FY 12 and After ]]</f>
        <v>0</v>
      </c>
      <c r="BC39" s="7">
        <v>171.89340000000001</v>
      </c>
      <c r="BD39" s="7">
        <v>664.45540000000005</v>
      </c>
      <c r="BE39" s="7">
        <v>696.25549999999998</v>
      </c>
      <c r="BF39" s="7">
        <f>Table2[[#This Row],[Indirect and Induced Land Through FY 11]]+Table2[[#This Row],[Indirect and Induced Land FY 12 and After ]]</f>
        <v>1360.7109</v>
      </c>
      <c r="BG39" s="7">
        <v>319.23059999999998</v>
      </c>
      <c r="BH39" s="7">
        <v>1233.9882</v>
      </c>
      <c r="BI39" s="7">
        <v>1293.0463</v>
      </c>
      <c r="BJ39" s="7">
        <f>Table2[[#This Row],[Indirect and Induced Building Through FY 11]]+Table2[[#This Row],[Indirect and Induced Building FY 12 and After]]</f>
        <v>2527.0344999999998</v>
      </c>
      <c r="BK39" s="7">
        <v>532.97500000000002</v>
      </c>
      <c r="BL39" s="7">
        <v>2365.4866999999999</v>
      </c>
      <c r="BM39" s="7">
        <v>2158.8193000000001</v>
      </c>
      <c r="BN39" s="7">
        <f>Table2[[#This Row],[TOTAL Real Property Related Taxes Through FY 11]]+Table2[[#This Row],[TOTAL Real Property Related Taxes FY 12 and After]]</f>
        <v>4524.3060000000005</v>
      </c>
      <c r="BO39" s="7">
        <v>1464.7175999999999</v>
      </c>
      <c r="BP39" s="7">
        <v>5656.2326000000003</v>
      </c>
      <c r="BQ39" s="7">
        <v>5932.8495000000003</v>
      </c>
      <c r="BR39" s="7">
        <f>Table2[[#This Row],[Company Direct Through FY 11]]+Table2[[#This Row],[Company Direct FY 12 and After ]]</f>
        <v>11589.0821</v>
      </c>
      <c r="BS39" s="7">
        <v>0</v>
      </c>
      <c r="BT39" s="7">
        <v>0</v>
      </c>
      <c r="BU39" s="7">
        <v>0</v>
      </c>
      <c r="BV39" s="7">
        <f>Table2[[#This Row],[Sales Tax Exemption Through FY 11]]+Table2[[#This Row],[Sales Tax Exemption FY 12 and After ]]</f>
        <v>0</v>
      </c>
      <c r="BW39" s="7">
        <v>0</v>
      </c>
      <c r="BX39" s="7">
        <v>0</v>
      </c>
      <c r="BY39" s="7">
        <v>0</v>
      </c>
      <c r="BZ39" s="7">
        <f>Table2[[#This Row],[Energy Tax Savings Through FY 11]]+Table2[[#This Row],[Energy Tax Savings FY 12 and After ]]</f>
        <v>0</v>
      </c>
      <c r="CA39" s="7">
        <v>0</v>
      </c>
      <c r="CB39" s="7">
        <v>0</v>
      </c>
      <c r="CC39" s="7">
        <v>0</v>
      </c>
      <c r="CD39" s="7">
        <f>Table2[[#This Row],[Tax Exempt Bond Savings Through FY 11]]+Table2[[#This Row],[Tax Exempt Bond Savings FY12 and After ]]</f>
        <v>0</v>
      </c>
      <c r="CE39" s="7">
        <v>620.6866</v>
      </c>
      <c r="CF39" s="7">
        <v>2495.0436</v>
      </c>
      <c r="CG39" s="7">
        <v>2514.0953</v>
      </c>
      <c r="CH39" s="7">
        <f>Table2[[#This Row],[Indirect and Induced Through FY 11]]+Table2[[#This Row],[Indirect and Induced FY 12 and After  ]]</f>
        <v>5009.1388999999999</v>
      </c>
      <c r="CI39" s="7">
        <v>2085.4041999999999</v>
      </c>
      <c r="CJ39" s="7">
        <v>8151.2762000000002</v>
      </c>
      <c r="CK39" s="7">
        <v>8446.9447999999993</v>
      </c>
      <c r="CL39" s="7">
        <f>Table2[[#This Row],[TOTAL Income Consumption Use Taxes Through FY 11]]+Table2[[#This Row],[TOTAL Income Consumption Use Taxes FY 12 and After  ]]</f>
        <v>16598.220999999998</v>
      </c>
      <c r="CM39" s="7">
        <v>134.01900000000001</v>
      </c>
      <c r="CN39" s="7">
        <v>475.24099999999999</v>
      </c>
      <c r="CO39" s="7">
        <v>542.84500000000003</v>
      </c>
      <c r="CP39" s="7">
        <f>Table2[[#This Row],[Assistance Provided Through FY 11]]+Table2[[#This Row],[Assistance Provided FY 12 and After ]]</f>
        <v>1018.086</v>
      </c>
      <c r="CQ39" s="7">
        <v>0</v>
      </c>
      <c r="CR39" s="7">
        <v>0</v>
      </c>
      <c r="CS39" s="7">
        <v>0</v>
      </c>
      <c r="CT39" s="7">
        <f>Table2[[#This Row],[Recapture Cancellation Reduction Amount Through FY 11]]+Table2[[#This Row],[Recapture Cancellation Reduction Amount FY 12 and After ]]</f>
        <v>0</v>
      </c>
      <c r="CU39" s="7">
        <v>0</v>
      </c>
      <c r="CV39" s="7">
        <v>0</v>
      </c>
      <c r="CW39" s="7">
        <v>0</v>
      </c>
      <c r="CX39" s="7">
        <f>Table2[[#This Row],[Penalty Paid Through FY 11]]+Table2[[#This Row],[Penalty Paid FY 12 and After]]</f>
        <v>0</v>
      </c>
      <c r="CY39" s="7">
        <v>134.01900000000001</v>
      </c>
      <c r="CZ39" s="7">
        <v>475.24099999999999</v>
      </c>
      <c r="DA39" s="7">
        <v>542.84500000000003</v>
      </c>
      <c r="DB39" s="7">
        <f>Table2[[#This Row],[TOTAL Assistance Net of recapture penalties Through FY 11]]+Table2[[#This Row],[TOTAL Assistance Net of recapture penalties FY 12 and After ]]</f>
        <v>1018.086</v>
      </c>
      <c r="DC39" s="7">
        <v>1640.5876000000001</v>
      </c>
      <c r="DD39" s="7">
        <v>6598.5167000000001</v>
      </c>
      <c r="DE39" s="7">
        <v>6645.2120000000004</v>
      </c>
      <c r="DF39" s="7">
        <f>Table2[[#This Row],[Company Direct Tax Revenue Before Assistance FY 12 and After]]+Table2[[#This Row],[Company Direct Tax Revenue Before Assistance Through FY 11]]</f>
        <v>13243.7287</v>
      </c>
      <c r="DG39" s="7">
        <v>1111.8106</v>
      </c>
      <c r="DH39" s="7">
        <v>4393.4871999999996</v>
      </c>
      <c r="DI39" s="7">
        <v>4503.3971000000001</v>
      </c>
      <c r="DJ39" s="7">
        <f>Table2[[#This Row],[Indirect and Induced Tax Revenues FY 12 and After]]+Table2[[#This Row],[Indirect and Induced Tax Revenues Through FY 11]]</f>
        <v>8896.8842999999997</v>
      </c>
      <c r="DK39" s="7">
        <v>2752.3982000000001</v>
      </c>
      <c r="DL39" s="7">
        <v>10992.0039</v>
      </c>
      <c r="DM39" s="7">
        <v>11148.6091</v>
      </c>
      <c r="DN39" s="7">
        <f>Table2[[#This Row],[TOTAL Tax Revenues Before Assistance Through FY 11]]+Table2[[#This Row],[TOTAL Tax Revenues Before Assistance FY 12 and After]]</f>
        <v>22140.612999999998</v>
      </c>
      <c r="DO39" s="7">
        <v>2618.3791999999999</v>
      </c>
      <c r="DP39" s="7">
        <v>10516.7629</v>
      </c>
      <c r="DQ39" s="7">
        <v>10605.7641</v>
      </c>
      <c r="DR39" s="7">
        <f>Table2[[#This Row],[TOTAL Tax Revenues Net of Assistance Recapture and Penalty FY 12 and After]]+Table2[[#This Row],[TOTAL Tax Revenues Net of Assistance Recapture and Penalty Through FY 11]]</f>
        <v>21122.527000000002</v>
      </c>
      <c r="DS39" s="7">
        <v>0</v>
      </c>
      <c r="DT39" s="7">
        <v>0</v>
      </c>
      <c r="DU39" s="7">
        <v>0</v>
      </c>
      <c r="DV39" s="7">
        <v>0</v>
      </c>
    </row>
    <row r="40" spans="1:126" x14ac:dyDescent="0.25">
      <c r="A40" s="5">
        <v>92231</v>
      </c>
      <c r="B40" s="5" t="s">
        <v>90</v>
      </c>
      <c r="C40" s="5" t="s">
        <v>91</v>
      </c>
      <c r="D40" s="5" t="s">
        <v>36</v>
      </c>
      <c r="E40" s="5">
        <v>17</v>
      </c>
      <c r="F40" s="5">
        <v>3646</v>
      </c>
      <c r="G40" s="5">
        <v>1</v>
      </c>
      <c r="H40" s="23"/>
      <c r="I40" s="23"/>
      <c r="J40" s="5">
        <v>811121</v>
      </c>
      <c r="K40" s="6" t="s">
        <v>28</v>
      </c>
      <c r="L40" s="6">
        <v>36091</v>
      </c>
      <c r="M40" s="9">
        <v>45474</v>
      </c>
      <c r="N40" s="7">
        <v>850</v>
      </c>
      <c r="O40" s="5" t="s">
        <v>51</v>
      </c>
      <c r="P40" s="23">
        <v>2</v>
      </c>
      <c r="Q40" s="23">
        <v>0</v>
      </c>
      <c r="R40" s="23">
        <v>28</v>
      </c>
      <c r="S40" s="23">
        <v>0</v>
      </c>
      <c r="T40" s="23">
        <v>0</v>
      </c>
      <c r="U40" s="23">
        <v>30</v>
      </c>
      <c r="V40" s="23">
        <v>29</v>
      </c>
      <c r="W40" s="23">
        <v>0</v>
      </c>
      <c r="X40" s="23">
        <v>0</v>
      </c>
      <c r="Y40" s="23">
        <v>28</v>
      </c>
      <c r="Z40" s="23">
        <v>9</v>
      </c>
      <c r="AA40" s="24">
        <v>0</v>
      </c>
      <c r="AB40" s="24">
        <v>0</v>
      </c>
      <c r="AC40" s="24">
        <v>0</v>
      </c>
      <c r="AD40" s="24">
        <v>0</v>
      </c>
      <c r="AE40" s="24">
        <v>0</v>
      </c>
      <c r="AF40" s="24">
        <v>76.6666666666667</v>
      </c>
      <c r="AG40" s="5" t="s">
        <v>39</v>
      </c>
      <c r="AH40" s="7" t="s">
        <v>39</v>
      </c>
      <c r="AI40" s="7">
        <v>12.714</v>
      </c>
      <c r="AJ40" s="7">
        <v>83.062799999999996</v>
      </c>
      <c r="AK40" s="7">
        <v>54.453800000000001</v>
      </c>
      <c r="AL40" s="7">
        <f>Table2[[#This Row],[Company Direct Land Through FY 11]]+Table2[[#This Row],[Company Direct Land FY 12 and After ]]</f>
        <v>137.51659999999998</v>
      </c>
      <c r="AM40" s="7">
        <v>39.610999999999997</v>
      </c>
      <c r="AN40" s="7">
        <v>255.3022</v>
      </c>
      <c r="AO40" s="7">
        <v>169.65170000000001</v>
      </c>
      <c r="AP40" s="7">
        <f>Table2[[#This Row],[Company Direct Building Through FY 11]]+Table2[[#This Row],[Company Direct Building FY 12 and After  ]]</f>
        <v>424.95389999999998</v>
      </c>
      <c r="AQ40" s="7">
        <v>0</v>
      </c>
      <c r="AR40" s="7">
        <v>9.2509999999999994</v>
      </c>
      <c r="AS40" s="7">
        <v>0</v>
      </c>
      <c r="AT40" s="7">
        <f>Table2[[#This Row],[Mortgage Recording Tax Through FY 11]]+Table2[[#This Row],[Mortgage Recording Tax FY 12 and After ]]</f>
        <v>9.2509999999999994</v>
      </c>
      <c r="AU40" s="7">
        <v>17.434999999999999</v>
      </c>
      <c r="AV40" s="7">
        <v>91.461399999999998</v>
      </c>
      <c r="AW40" s="7">
        <v>74.673299999999998</v>
      </c>
      <c r="AX40" s="7">
        <f>Table2[[#This Row],[Pilot Savings  Through FY 11]]+Table2[[#This Row],[Pilot Savings FY 12 and After ]]</f>
        <v>166.13470000000001</v>
      </c>
      <c r="AY40" s="7">
        <v>0</v>
      </c>
      <c r="AZ40" s="7">
        <v>9.2509999999999994</v>
      </c>
      <c r="BA40" s="7">
        <v>0</v>
      </c>
      <c r="BB40" s="7">
        <f>Table2[[#This Row],[Mortgage Recording Tax Exemption Through FY 11]]+Table2[[#This Row],[Mortgage Recording Tax Exemption FY 12 and After ]]</f>
        <v>9.2509999999999994</v>
      </c>
      <c r="BC40" s="7">
        <v>36.157800000000002</v>
      </c>
      <c r="BD40" s="7">
        <v>137.5522</v>
      </c>
      <c r="BE40" s="7">
        <v>154.86160000000001</v>
      </c>
      <c r="BF40" s="7">
        <f>Table2[[#This Row],[Indirect and Induced Land Through FY 11]]+Table2[[#This Row],[Indirect and Induced Land FY 12 and After ]]</f>
        <v>292.41380000000004</v>
      </c>
      <c r="BG40" s="7">
        <v>67.150199999999998</v>
      </c>
      <c r="BH40" s="7">
        <v>255.45419999999999</v>
      </c>
      <c r="BI40" s="7">
        <v>287.60140000000001</v>
      </c>
      <c r="BJ40" s="7">
        <f>Table2[[#This Row],[Indirect and Induced Building Through FY 11]]+Table2[[#This Row],[Indirect and Induced Building FY 12 and After]]</f>
        <v>543.05560000000003</v>
      </c>
      <c r="BK40" s="7">
        <v>138.19800000000001</v>
      </c>
      <c r="BL40" s="7">
        <v>639.91</v>
      </c>
      <c r="BM40" s="7">
        <v>591.89520000000005</v>
      </c>
      <c r="BN40" s="7">
        <f>Table2[[#This Row],[TOTAL Real Property Related Taxes Through FY 11]]+Table2[[#This Row],[TOTAL Real Property Related Taxes FY 12 and After]]</f>
        <v>1231.8052</v>
      </c>
      <c r="BO40" s="7">
        <v>162.6876</v>
      </c>
      <c r="BP40" s="7">
        <v>698.8202</v>
      </c>
      <c r="BQ40" s="7">
        <v>696.78309999999999</v>
      </c>
      <c r="BR40" s="7">
        <f>Table2[[#This Row],[Company Direct Through FY 11]]+Table2[[#This Row],[Company Direct FY 12 and After ]]</f>
        <v>1395.6033</v>
      </c>
      <c r="BS40" s="7">
        <v>0</v>
      </c>
      <c r="BT40" s="7">
        <v>0</v>
      </c>
      <c r="BU40" s="7">
        <v>0</v>
      </c>
      <c r="BV40" s="7">
        <f>Table2[[#This Row],[Sales Tax Exemption Through FY 11]]+Table2[[#This Row],[Sales Tax Exemption FY 12 and After ]]</f>
        <v>0</v>
      </c>
      <c r="BW40" s="7">
        <v>0</v>
      </c>
      <c r="BX40" s="7">
        <v>0</v>
      </c>
      <c r="BY40" s="7">
        <v>0</v>
      </c>
      <c r="BZ40" s="7">
        <f>Table2[[#This Row],[Energy Tax Savings Through FY 11]]+Table2[[#This Row],[Energy Tax Savings FY 12 and After ]]</f>
        <v>0</v>
      </c>
      <c r="CA40" s="7">
        <v>0</v>
      </c>
      <c r="CB40" s="7">
        <v>0</v>
      </c>
      <c r="CC40" s="7">
        <v>0</v>
      </c>
      <c r="CD40" s="7">
        <f>Table2[[#This Row],[Tax Exempt Bond Savings Through FY 11]]+Table2[[#This Row],[Tax Exempt Bond Savings FY12 and After ]]</f>
        <v>0</v>
      </c>
      <c r="CE40" s="7">
        <v>130.5615</v>
      </c>
      <c r="CF40" s="7">
        <v>521.76980000000003</v>
      </c>
      <c r="CG40" s="7">
        <v>559.18859999999995</v>
      </c>
      <c r="CH40" s="7">
        <f>Table2[[#This Row],[Indirect and Induced Through FY 11]]+Table2[[#This Row],[Indirect and Induced FY 12 and After  ]]</f>
        <v>1080.9584</v>
      </c>
      <c r="CI40" s="7">
        <v>293.2491</v>
      </c>
      <c r="CJ40" s="7">
        <v>1220.5899999999999</v>
      </c>
      <c r="CK40" s="7">
        <v>1255.9717000000001</v>
      </c>
      <c r="CL40" s="7">
        <f>Table2[[#This Row],[TOTAL Income Consumption Use Taxes Through FY 11]]+Table2[[#This Row],[TOTAL Income Consumption Use Taxes FY 12 and After  ]]</f>
        <v>2476.5617000000002</v>
      </c>
      <c r="CM40" s="7">
        <v>17.434999999999999</v>
      </c>
      <c r="CN40" s="7">
        <v>100.7124</v>
      </c>
      <c r="CO40" s="7">
        <v>74.673299999999998</v>
      </c>
      <c r="CP40" s="7">
        <f>Table2[[#This Row],[Assistance Provided Through FY 11]]+Table2[[#This Row],[Assistance Provided FY 12 and After ]]</f>
        <v>175.38569999999999</v>
      </c>
      <c r="CQ40" s="7">
        <v>0</v>
      </c>
      <c r="CR40" s="7">
        <v>0</v>
      </c>
      <c r="CS40" s="7">
        <v>0</v>
      </c>
      <c r="CT40" s="7">
        <f>Table2[[#This Row],[Recapture Cancellation Reduction Amount Through FY 11]]+Table2[[#This Row],[Recapture Cancellation Reduction Amount FY 12 and After ]]</f>
        <v>0</v>
      </c>
      <c r="CU40" s="7">
        <v>0</v>
      </c>
      <c r="CV40" s="7">
        <v>0</v>
      </c>
      <c r="CW40" s="7">
        <v>0</v>
      </c>
      <c r="CX40" s="7">
        <f>Table2[[#This Row],[Penalty Paid Through FY 11]]+Table2[[#This Row],[Penalty Paid FY 12 and After]]</f>
        <v>0</v>
      </c>
      <c r="CY40" s="7">
        <v>17.434999999999999</v>
      </c>
      <c r="CZ40" s="7">
        <v>100.7124</v>
      </c>
      <c r="DA40" s="7">
        <v>74.673299999999998</v>
      </c>
      <c r="DB40" s="7">
        <f>Table2[[#This Row],[TOTAL Assistance Net of recapture penalties Through FY 11]]+Table2[[#This Row],[TOTAL Assistance Net of recapture penalties FY 12 and After ]]</f>
        <v>175.38569999999999</v>
      </c>
      <c r="DC40" s="7">
        <v>215.01259999999999</v>
      </c>
      <c r="DD40" s="7">
        <v>1046.4362000000001</v>
      </c>
      <c r="DE40" s="7">
        <v>920.8886</v>
      </c>
      <c r="DF40" s="7">
        <f>Table2[[#This Row],[Company Direct Tax Revenue Before Assistance FY 12 and After]]+Table2[[#This Row],[Company Direct Tax Revenue Before Assistance Through FY 11]]</f>
        <v>1967.3248000000001</v>
      </c>
      <c r="DG40" s="7">
        <v>233.86949999999999</v>
      </c>
      <c r="DH40" s="7">
        <v>914.77620000000002</v>
      </c>
      <c r="DI40" s="7">
        <v>1001.6516</v>
      </c>
      <c r="DJ40" s="7">
        <f>Table2[[#This Row],[Indirect and Induced Tax Revenues FY 12 and After]]+Table2[[#This Row],[Indirect and Induced Tax Revenues Through FY 11]]</f>
        <v>1916.4277999999999</v>
      </c>
      <c r="DK40" s="7">
        <v>448.88209999999998</v>
      </c>
      <c r="DL40" s="7">
        <v>1961.2123999999999</v>
      </c>
      <c r="DM40" s="7">
        <v>1922.5401999999999</v>
      </c>
      <c r="DN40" s="7">
        <f>Table2[[#This Row],[TOTAL Tax Revenues Before Assistance Through FY 11]]+Table2[[#This Row],[TOTAL Tax Revenues Before Assistance FY 12 and After]]</f>
        <v>3883.7525999999998</v>
      </c>
      <c r="DO40" s="7">
        <v>431.44709999999998</v>
      </c>
      <c r="DP40" s="7">
        <v>1860.5</v>
      </c>
      <c r="DQ40" s="7">
        <v>1847.8669</v>
      </c>
      <c r="DR40" s="7">
        <f>Table2[[#This Row],[TOTAL Tax Revenues Net of Assistance Recapture and Penalty FY 12 and After]]+Table2[[#This Row],[TOTAL Tax Revenues Net of Assistance Recapture and Penalty Through FY 11]]</f>
        <v>3708.3669</v>
      </c>
      <c r="DS40" s="7">
        <v>0</v>
      </c>
      <c r="DT40" s="7">
        <v>0</v>
      </c>
      <c r="DU40" s="7">
        <v>0</v>
      </c>
      <c r="DV40" s="7">
        <v>0</v>
      </c>
    </row>
    <row r="41" spans="1:126" x14ac:dyDescent="0.25">
      <c r="A41" s="5">
        <v>92232</v>
      </c>
      <c r="B41" s="5" t="s">
        <v>34</v>
      </c>
      <c r="C41" s="5" t="s">
        <v>35</v>
      </c>
      <c r="D41" s="5" t="s">
        <v>36</v>
      </c>
      <c r="E41" s="5">
        <v>17</v>
      </c>
      <c r="F41" s="5">
        <v>2777</v>
      </c>
      <c r="G41" s="5">
        <v>292</v>
      </c>
      <c r="H41" s="23"/>
      <c r="I41" s="23"/>
      <c r="J41" s="5">
        <v>326199</v>
      </c>
      <c r="K41" s="6" t="s">
        <v>37</v>
      </c>
      <c r="L41" s="6">
        <v>36077</v>
      </c>
      <c r="M41" s="9">
        <v>45473</v>
      </c>
      <c r="N41" s="7">
        <v>6400</v>
      </c>
      <c r="O41" s="5" t="s">
        <v>38</v>
      </c>
      <c r="P41" s="23">
        <v>0</v>
      </c>
      <c r="Q41" s="23">
        <v>0</v>
      </c>
      <c r="R41" s="23">
        <v>666</v>
      </c>
      <c r="S41" s="23">
        <v>0</v>
      </c>
      <c r="T41" s="23">
        <v>0</v>
      </c>
      <c r="U41" s="23">
        <v>666</v>
      </c>
      <c r="V41" s="23">
        <v>666</v>
      </c>
      <c r="W41" s="23">
        <v>0</v>
      </c>
      <c r="X41" s="23">
        <v>0</v>
      </c>
      <c r="Y41" s="23">
        <v>0</v>
      </c>
      <c r="Z41" s="23">
        <v>40</v>
      </c>
      <c r="AA41" s="24">
        <v>13.363363363363399</v>
      </c>
      <c r="AB41" s="24">
        <v>80.480480480480495</v>
      </c>
      <c r="AC41" s="24">
        <v>5.2552552552552596</v>
      </c>
      <c r="AD41" s="24">
        <v>0.30030030030030003</v>
      </c>
      <c r="AE41" s="24">
        <v>0.60060060060060105</v>
      </c>
      <c r="AF41" s="24">
        <v>93.393393393393396</v>
      </c>
      <c r="AG41" s="5" t="s">
        <v>39</v>
      </c>
      <c r="AH41" s="7" t="s">
        <v>33</v>
      </c>
      <c r="AI41" s="7">
        <v>90.022999999999996</v>
      </c>
      <c r="AJ41" s="7">
        <v>828.76499999999999</v>
      </c>
      <c r="AK41" s="7">
        <v>364.63869999999997</v>
      </c>
      <c r="AL41" s="7">
        <f>Table2[[#This Row],[Company Direct Land Through FY 11]]+Table2[[#This Row],[Company Direct Land FY 12 and After ]]</f>
        <v>1193.4036999999998</v>
      </c>
      <c r="AM41" s="7">
        <v>62.645000000000003</v>
      </c>
      <c r="AN41" s="7">
        <v>1530.3478</v>
      </c>
      <c r="AO41" s="7">
        <v>253.74369999999999</v>
      </c>
      <c r="AP41" s="7">
        <f>Table2[[#This Row],[Company Direct Building Through FY 11]]+Table2[[#This Row],[Company Direct Building FY 12 and After  ]]</f>
        <v>1784.0915</v>
      </c>
      <c r="AQ41" s="7">
        <v>0</v>
      </c>
      <c r="AR41" s="7">
        <v>112.288</v>
      </c>
      <c r="AS41" s="7">
        <v>0</v>
      </c>
      <c r="AT41" s="7">
        <f>Table2[[#This Row],[Mortgage Recording Tax Through FY 11]]+Table2[[#This Row],[Mortgage Recording Tax FY 12 and After ]]</f>
        <v>112.288</v>
      </c>
      <c r="AU41" s="7">
        <v>51.853999999999999</v>
      </c>
      <c r="AV41" s="7">
        <v>1264.8886</v>
      </c>
      <c r="AW41" s="7">
        <v>210.03489999999999</v>
      </c>
      <c r="AX41" s="7">
        <f>Table2[[#This Row],[Pilot Savings  Through FY 11]]+Table2[[#This Row],[Pilot Savings FY 12 and After ]]</f>
        <v>1474.9234999999999</v>
      </c>
      <c r="AY41" s="7">
        <v>0</v>
      </c>
      <c r="AZ41" s="7">
        <v>112.288</v>
      </c>
      <c r="BA41" s="7">
        <v>0</v>
      </c>
      <c r="BB41" s="7">
        <f>Table2[[#This Row],[Mortgage Recording Tax Exemption Through FY 11]]+Table2[[#This Row],[Mortgage Recording Tax Exemption FY 12 and After ]]</f>
        <v>112.288</v>
      </c>
      <c r="BC41" s="7">
        <v>762.25300000000004</v>
      </c>
      <c r="BD41" s="7">
        <v>3208.9497999999999</v>
      </c>
      <c r="BE41" s="7">
        <v>3087.5113999999999</v>
      </c>
      <c r="BF41" s="7">
        <f>Table2[[#This Row],[Indirect and Induced Land Through FY 11]]+Table2[[#This Row],[Indirect and Induced Land FY 12 and After ]]</f>
        <v>6296.4611999999997</v>
      </c>
      <c r="BG41" s="7">
        <v>1415.6125999999999</v>
      </c>
      <c r="BH41" s="7">
        <v>5959.4781999999996</v>
      </c>
      <c r="BI41" s="7">
        <v>5733.9489999999996</v>
      </c>
      <c r="BJ41" s="7">
        <f>Table2[[#This Row],[Indirect and Induced Building Through FY 11]]+Table2[[#This Row],[Indirect and Induced Building FY 12 and After]]</f>
        <v>11693.427199999998</v>
      </c>
      <c r="BK41" s="7">
        <v>2278.6795999999999</v>
      </c>
      <c r="BL41" s="7">
        <v>10262.6522</v>
      </c>
      <c r="BM41" s="7">
        <v>9229.8078999999998</v>
      </c>
      <c r="BN41" s="7">
        <f>Table2[[#This Row],[TOTAL Real Property Related Taxes Through FY 11]]+Table2[[#This Row],[TOTAL Real Property Related Taxes FY 12 and After]]</f>
        <v>19492.4601</v>
      </c>
      <c r="BO41" s="7">
        <v>5897.7521999999999</v>
      </c>
      <c r="BP41" s="7">
        <v>27505.5363</v>
      </c>
      <c r="BQ41" s="7">
        <v>23888.888299999999</v>
      </c>
      <c r="BR41" s="7">
        <f>Table2[[#This Row],[Company Direct Through FY 11]]+Table2[[#This Row],[Company Direct FY 12 and After ]]</f>
        <v>51394.424599999998</v>
      </c>
      <c r="BS41" s="7">
        <v>0</v>
      </c>
      <c r="BT41" s="7">
        <v>0</v>
      </c>
      <c r="BU41" s="7">
        <v>0</v>
      </c>
      <c r="BV41" s="7">
        <f>Table2[[#This Row],[Sales Tax Exemption Through FY 11]]+Table2[[#This Row],[Sales Tax Exemption FY 12 and After ]]</f>
        <v>0</v>
      </c>
      <c r="BW41" s="7">
        <v>4.0881999999999996</v>
      </c>
      <c r="BX41" s="7">
        <v>11.970700000000001</v>
      </c>
      <c r="BY41" s="7">
        <v>16.5593</v>
      </c>
      <c r="BZ41" s="7">
        <f>Table2[[#This Row],[Energy Tax Savings Through FY 11]]+Table2[[#This Row],[Energy Tax Savings FY 12 and After ]]</f>
        <v>28.53</v>
      </c>
      <c r="CA41" s="7">
        <v>0.21579999999999999</v>
      </c>
      <c r="CB41" s="7">
        <v>10.376300000000001</v>
      </c>
      <c r="CC41" s="7">
        <v>0.55630000000000002</v>
      </c>
      <c r="CD41" s="7">
        <f>Table2[[#This Row],[Tax Exempt Bond Savings Through FY 11]]+Table2[[#This Row],[Tax Exempt Bond Savings FY12 and After ]]</f>
        <v>10.932600000000001</v>
      </c>
      <c r="CE41" s="7">
        <v>2752.4047</v>
      </c>
      <c r="CF41" s="7">
        <v>12151.7942</v>
      </c>
      <c r="CG41" s="7">
        <v>11148.635899999999</v>
      </c>
      <c r="CH41" s="7">
        <f>Table2[[#This Row],[Indirect and Induced Through FY 11]]+Table2[[#This Row],[Indirect and Induced FY 12 and After  ]]</f>
        <v>23300.430099999998</v>
      </c>
      <c r="CI41" s="7">
        <v>8645.8528999999999</v>
      </c>
      <c r="CJ41" s="7">
        <v>39634.983500000002</v>
      </c>
      <c r="CK41" s="7">
        <v>35020.408600000002</v>
      </c>
      <c r="CL41" s="7">
        <f>Table2[[#This Row],[TOTAL Income Consumption Use Taxes Through FY 11]]+Table2[[#This Row],[TOTAL Income Consumption Use Taxes FY 12 and After  ]]</f>
        <v>74655.392099999997</v>
      </c>
      <c r="CM41" s="7">
        <v>56.158000000000001</v>
      </c>
      <c r="CN41" s="7">
        <v>1399.5236</v>
      </c>
      <c r="CO41" s="7">
        <v>227.15049999999999</v>
      </c>
      <c r="CP41" s="7">
        <f>Table2[[#This Row],[Assistance Provided Through FY 11]]+Table2[[#This Row],[Assistance Provided FY 12 and After ]]</f>
        <v>1626.6741</v>
      </c>
      <c r="CQ41" s="7">
        <v>0</v>
      </c>
      <c r="CR41" s="7">
        <v>0</v>
      </c>
      <c r="CS41" s="7">
        <v>0</v>
      </c>
      <c r="CT41" s="7">
        <f>Table2[[#This Row],[Recapture Cancellation Reduction Amount Through FY 11]]+Table2[[#This Row],[Recapture Cancellation Reduction Amount FY 12 and After ]]</f>
        <v>0</v>
      </c>
      <c r="CU41" s="7">
        <v>0</v>
      </c>
      <c r="CV41" s="7">
        <v>0</v>
      </c>
      <c r="CW41" s="7">
        <v>0</v>
      </c>
      <c r="CX41" s="7">
        <f>Table2[[#This Row],[Penalty Paid Through FY 11]]+Table2[[#This Row],[Penalty Paid FY 12 and After]]</f>
        <v>0</v>
      </c>
      <c r="CY41" s="7">
        <v>56.158000000000001</v>
      </c>
      <c r="CZ41" s="7">
        <v>1399.5236</v>
      </c>
      <c r="DA41" s="7">
        <v>227.15049999999999</v>
      </c>
      <c r="DB41" s="7">
        <f>Table2[[#This Row],[TOTAL Assistance Net of recapture penalties Through FY 11]]+Table2[[#This Row],[TOTAL Assistance Net of recapture penalties FY 12 and After ]]</f>
        <v>1626.6741</v>
      </c>
      <c r="DC41" s="7">
        <v>6050.4201999999996</v>
      </c>
      <c r="DD41" s="7">
        <v>29976.937099999999</v>
      </c>
      <c r="DE41" s="7">
        <v>24507.270700000001</v>
      </c>
      <c r="DF41" s="7">
        <f>Table2[[#This Row],[Company Direct Tax Revenue Before Assistance FY 12 and After]]+Table2[[#This Row],[Company Direct Tax Revenue Before Assistance Through FY 11]]</f>
        <v>54484.207800000004</v>
      </c>
      <c r="DG41" s="7">
        <v>4930.2703000000001</v>
      </c>
      <c r="DH41" s="7">
        <v>21320.2222</v>
      </c>
      <c r="DI41" s="7">
        <v>19970.096300000001</v>
      </c>
      <c r="DJ41" s="7">
        <f>Table2[[#This Row],[Indirect and Induced Tax Revenues FY 12 and After]]+Table2[[#This Row],[Indirect and Induced Tax Revenues Through FY 11]]</f>
        <v>41290.318500000001</v>
      </c>
      <c r="DK41" s="7">
        <v>10980.690500000001</v>
      </c>
      <c r="DL41" s="7">
        <v>51297.159299999999</v>
      </c>
      <c r="DM41" s="7">
        <v>44477.366999999998</v>
      </c>
      <c r="DN41" s="7">
        <f>Table2[[#This Row],[TOTAL Tax Revenues Before Assistance Through FY 11]]+Table2[[#This Row],[TOTAL Tax Revenues Before Assistance FY 12 and After]]</f>
        <v>95774.526299999998</v>
      </c>
      <c r="DO41" s="7">
        <v>10924.532499999999</v>
      </c>
      <c r="DP41" s="7">
        <v>49897.635699999999</v>
      </c>
      <c r="DQ41" s="7">
        <v>44250.216500000002</v>
      </c>
      <c r="DR41" s="7">
        <f>Table2[[#This Row],[TOTAL Tax Revenues Net of Assistance Recapture and Penalty FY 12 and After]]+Table2[[#This Row],[TOTAL Tax Revenues Net of Assistance Recapture and Penalty Through FY 11]]</f>
        <v>94147.852199999994</v>
      </c>
      <c r="DS41" s="7">
        <v>0</v>
      </c>
      <c r="DT41" s="7">
        <v>52.0794</v>
      </c>
      <c r="DU41" s="7">
        <v>0</v>
      </c>
      <c r="DV41" s="7">
        <v>0</v>
      </c>
    </row>
    <row r="42" spans="1:126" x14ac:dyDescent="0.25">
      <c r="A42" s="5">
        <v>92235</v>
      </c>
      <c r="B42" s="5" t="s">
        <v>167</v>
      </c>
      <c r="C42" s="5" t="s">
        <v>168</v>
      </c>
      <c r="D42" s="5" t="s">
        <v>42</v>
      </c>
      <c r="E42" s="5">
        <v>42</v>
      </c>
      <c r="F42" s="5">
        <v>4687</v>
      </c>
      <c r="G42" s="5">
        <v>1</v>
      </c>
      <c r="H42" s="23">
        <v>34000</v>
      </c>
      <c r="I42" s="23">
        <v>26000</v>
      </c>
      <c r="J42" s="5">
        <v>611110</v>
      </c>
      <c r="K42" s="6" t="s">
        <v>166</v>
      </c>
      <c r="L42" s="6">
        <v>36161</v>
      </c>
      <c r="M42" s="9">
        <v>45108</v>
      </c>
      <c r="N42" s="7">
        <v>4023.6</v>
      </c>
      <c r="O42" s="5" t="s">
        <v>48</v>
      </c>
      <c r="P42" s="23">
        <v>0</v>
      </c>
      <c r="Q42" s="23">
        <v>7</v>
      </c>
      <c r="R42" s="23">
        <v>69</v>
      </c>
      <c r="S42" s="23">
        <v>13</v>
      </c>
      <c r="T42" s="23">
        <v>0</v>
      </c>
      <c r="U42" s="23">
        <v>89</v>
      </c>
      <c r="V42" s="23">
        <v>85</v>
      </c>
      <c r="W42" s="23">
        <v>0</v>
      </c>
      <c r="X42" s="23">
        <v>0</v>
      </c>
      <c r="Y42" s="23">
        <v>87</v>
      </c>
      <c r="Z42" s="23">
        <v>0</v>
      </c>
      <c r="AA42" s="24">
        <v>0</v>
      </c>
      <c r="AB42" s="24">
        <v>0</v>
      </c>
      <c r="AC42" s="24">
        <v>0</v>
      </c>
      <c r="AD42" s="24">
        <v>0</v>
      </c>
      <c r="AE42" s="24">
        <v>0</v>
      </c>
      <c r="AF42" s="24">
        <v>84.269662921348299</v>
      </c>
      <c r="AG42" s="5" t="s">
        <v>39</v>
      </c>
      <c r="AH42" s="7" t="s">
        <v>33</v>
      </c>
      <c r="AI42" s="7">
        <v>0</v>
      </c>
      <c r="AJ42" s="7">
        <v>0</v>
      </c>
      <c r="AK42" s="7">
        <v>0</v>
      </c>
      <c r="AL42" s="7">
        <f>Table2[[#This Row],[Company Direct Land Through FY 11]]+Table2[[#This Row],[Company Direct Land FY 12 and After ]]</f>
        <v>0</v>
      </c>
      <c r="AM42" s="7">
        <v>0</v>
      </c>
      <c r="AN42" s="7">
        <v>0</v>
      </c>
      <c r="AO42" s="7">
        <v>0</v>
      </c>
      <c r="AP42" s="7">
        <f>Table2[[#This Row],[Company Direct Building Through FY 11]]+Table2[[#This Row],[Company Direct Building FY 12 and After  ]]</f>
        <v>0</v>
      </c>
      <c r="AQ42" s="7">
        <v>0</v>
      </c>
      <c r="AR42" s="7">
        <v>49.968800000000002</v>
      </c>
      <c r="AS42" s="7">
        <v>0</v>
      </c>
      <c r="AT42" s="7">
        <f>Table2[[#This Row],[Mortgage Recording Tax Through FY 11]]+Table2[[#This Row],[Mortgage Recording Tax FY 12 and After ]]</f>
        <v>49.968800000000002</v>
      </c>
      <c r="AU42" s="7">
        <v>0</v>
      </c>
      <c r="AV42" s="7">
        <v>0</v>
      </c>
      <c r="AW42" s="7">
        <v>0</v>
      </c>
      <c r="AX42" s="7">
        <f>Table2[[#This Row],[Pilot Savings  Through FY 11]]+Table2[[#This Row],[Pilot Savings FY 12 and After ]]</f>
        <v>0</v>
      </c>
      <c r="AY42" s="7">
        <v>0</v>
      </c>
      <c r="AZ42" s="7">
        <v>0</v>
      </c>
      <c r="BA42" s="7">
        <v>0</v>
      </c>
      <c r="BB42" s="7">
        <f>Table2[[#This Row],[Mortgage Recording Tax Exemption Through FY 11]]+Table2[[#This Row],[Mortgage Recording Tax Exemption FY 12 and After ]]</f>
        <v>0</v>
      </c>
      <c r="BC42" s="7">
        <v>58.644599999999997</v>
      </c>
      <c r="BD42" s="7">
        <v>495.68450000000001</v>
      </c>
      <c r="BE42" s="7">
        <v>237.54050000000001</v>
      </c>
      <c r="BF42" s="7">
        <f>Table2[[#This Row],[Indirect and Induced Land Through FY 11]]+Table2[[#This Row],[Indirect and Induced Land FY 12 and After ]]</f>
        <v>733.22500000000002</v>
      </c>
      <c r="BG42" s="7">
        <v>108.9114</v>
      </c>
      <c r="BH42" s="7">
        <v>920.55769999999995</v>
      </c>
      <c r="BI42" s="7">
        <v>441.14620000000002</v>
      </c>
      <c r="BJ42" s="7">
        <f>Table2[[#This Row],[Indirect and Induced Building Through FY 11]]+Table2[[#This Row],[Indirect and Induced Building FY 12 and After]]</f>
        <v>1361.7039</v>
      </c>
      <c r="BK42" s="7">
        <v>167.55600000000001</v>
      </c>
      <c r="BL42" s="7">
        <v>1466.211</v>
      </c>
      <c r="BM42" s="7">
        <v>678.68669999999997</v>
      </c>
      <c r="BN42" s="7">
        <f>Table2[[#This Row],[TOTAL Real Property Related Taxes Through FY 11]]+Table2[[#This Row],[TOTAL Real Property Related Taxes FY 12 and After]]</f>
        <v>2144.8977</v>
      </c>
      <c r="BO42" s="7">
        <v>208.71539999999999</v>
      </c>
      <c r="BP42" s="7">
        <v>1810.2713000000001</v>
      </c>
      <c r="BQ42" s="7">
        <v>845.40269999999998</v>
      </c>
      <c r="BR42" s="7">
        <f>Table2[[#This Row],[Company Direct Through FY 11]]+Table2[[#This Row],[Company Direct FY 12 and After ]]</f>
        <v>2655.674</v>
      </c>
      <c r="BS42" s="7">
        <v>0</v>
      </c>
      <c r="BT42" s="7">
        <v>0</v>
      </c>
      <c r="BU42" s="7">
        <v>0</v>
      </c>
      <c r="BV42" s="7">
        <f>Table2[[#This Row],[Sales Tax Exemption Through FY 11]]+Table2[[#This Row],[Sales Tax Exemption FY 12 and After ]]</f>
        <v>0</v>
      </c>
      <c r="BW42" s="7">
        <v>0</v>
      </c>
      <c r="BX42" s="7">
        <v>0</v>
      </c>
      <c r="BY42" s="7">
        <v>0</v>
      </c>
      <c r="BZ42" s="7">
        <f>Table2[[#This Row],[Energy Tax Savings Through FY 11]]+Table2[[#This Row],[Energy Tax Savings FY 12 and After ]]</f>
        <v>0</v>
      </c>
      <c r="CA42" s="7">
        <v>2.0939999999999999</v>
      </c>
      <c r="CB42" s="7">
        <v>28.8918</v>
      </c>
      <c r="CC42" s="7">
        <v>5.3970000000000002</v>
      </c>
      <c r="CD42" s="7">
        <f>Table2[[#This Row],[Tax Exempt Bond Savings Through FY 11]]+Table2[[#This Row],[Tax Exempt Bond Savings FY12 and After ]]</f>
        <v>34.288800000000002</v>
      </c>
      <c r="CE42" s="7">
        <v>230.81960000000001</v>
      </c>
      <c r="CF42" s="7">
        <v>2093.5383000000002</v>
      </c>
      <c r="CG42" s="7">
        <v>934.93640000000005</v>
      </c>
      <c r="CH42" s="7">
        <f>Table2[[#This Row],[Indirect and Induced Through FY 11]]+Table2[[#This Row],[Indirect and Induced FY 12 and After  ]]</f>
        <v>3028.4747000000002</v>
      </c>
      <c r="CI42" s="7">
        <v>437.44099999999997</v>
      </c>
      <c r="CJ42" s="7">
        <v>3874.9178000000002</v>
      </c>
      <c r="CK42" s="7">
        <v>1774.9421</v>
      </c>
      <c r="CL42" s="7">
        <f>Table2[[#This Row],[TOTAL Income Consumption Use Taxes Through FY 11]]+Table2[[#This Row],[TOTAL Income Consumption Use Taxes FY 12 and After  ]]</f>
        <v>5649.8599000000004</v>
      </c>
      <c r="CM42" s="7">
        <v>2.0939999999999999</v>
      </c>
      <c r="CN42" s="7">
        <v>28.8918</v>
      </c>
      <c r="CO42" s="7">
        <v>5.3970000000000002</v>
      </c>
      <c r="CP42" s="7">
        <f>Table2[[#This Row],[Assistance Provided Through FY 11]]+Table2[[#This Row],[Assistance Provided FY 12 and After ]]</f>
        <v>34.288800000000002</v>
      </c>
      <c r="CQ42" s="7">
        <v>0</v>
      </c>
      <c r="CR42" s="7">
        <v>0</v>
      </c>
      <c r="CS42" s="7">
        <v>0</v>
      </c>
      <c r="CT42" s="7">
        <f>Table2[[#This Row],[Recapture Cancellation Reduction Amount Through FY 11]]+Table2[[#This Row],[Recapture Cancellation Reduction Amount FY 12 and After ]]</f>
        <v>0</v>
      </c>
      <c r="CU42" s="7">
        <v>0</v>
      </c>
      <c r="CV42" s="7">
        <v>0</v>
      </c>
      <c r="CW42" s="7">
        <v>0</v>
      </c>
      <c r="CX42" s="7">
        <f>Table2[[#This Row],[Penalty Paid Through FY 11]]+Table2[[#This Row],[Penalty Paid FY 12 and After]]</f>
        <v>0</v>
      </c>
      <c r="CY42" s="7">
        <v>2.0939999999999999</v>
      </c>
      <c r="CZ42" s="7">
        <v>28.8918</v>
      </c>
      <c r="DA42" s="7">
        <v>5.3970000000000002</v>
      </c>
      <c r="DB42" s="7">
        <f>Table2[[#This Row],[TOTAL Assistance Net of recapture penalties Through FY 11]]+Table2[[#This Row],[TOTAL Assistance Net of recapture penalties FY 12 and After ]]</f>
        <v>34.288800000000002</v>
      </c>
      <c r="DC42" s="7">
        <v>208.71539999999999</v>
      </c>
      <c r="DD42" s="7">
        <v>1860.2401</v>
      </c>
      <c r="DE42" s="7">
        <v>845.40269999999998</v>
      </c>
      <c r="DF42" s="7">
        <f>Table2[[#This Row],[Company Direct Tax Revenue Before Assistance FY 12 and After]]+Table2[[#This Row],[Company Direct Tax Revenue Before Assistance Through FY 11]]</f>
        <v>2705.6428000000001</v>
      </c>
      <c r="DG42" s="7">
        <v>398.37560000000002</v>
      </c>
      <c r="DH42" s="7">
        <v>3509.7804999999998</v>
      </c>
      <c r="DI42" s="7">
        <v>1613.6231</v>
      </c>
      <c r="DJ42" s="7">
        <f>Table2[[#This Row],[Indirect and Induced Tax Revenues FY 12 and After]]+Table2[[#This Row],[Indirect and Induced Tax Revenues Through FY 11]]</f>
        <v>5123.4035999999996</v>
      </c>
      <c r="DK42" s="7">
        <v>607.09100000000001</v>
      </c>
      <c r="DL42" s="7">
        <v>5370.0205999999998</v>
      </c>
      <c r="DM42" s="7">
        <v>2459.0257999999999</v>
      </c>
      <c r="DN42" s="7">
        <f>Table2[[#This Row],[TOTAL Tax Revenues Before Assistance Through FY 11]]+Table2[[#This Row],[TOTAL Tax Revenues Before Assistance FY 12 and After]]</f>
        <v>7829.0463999999993</v>
      </c>
      <c r="DO42" s="7">
        <v>604.99699999999996</v>
      </c>
      <c r="DP42" s="7">
        <v>5341.1288000000004</v>
      </c>
      <c r="DQ42" s="7">
        <v>2453.6288</v>
      </c>
      <c r="DR42" s="7">
        <f>Table2[[#This Row],[TOTAL Tax Revenues Net of Assistance Recapture and Penalty FY 12 and After]]+Table2[[#This Row],[TOTAL Tax Revenues Net of Assistance Recapture and Penalty Through FY 11]]</f>
        <v>7794.7576000000008</v>
      </c>
      <c r="DS42" s="7">
        <v>0</v>
      </c>
      <c r="DT42" s="7">
        <v>0</v>
      </c>
      <c r="DU42" s="7">
        <v>0</v>
      </c>
      <c r="DV42" s="7">
        <v>0</v>
      </c>
    </row>
    <row r="43" spans="1:126" x14ac:dyDescent="0.25">
      <c r="A43" s="5">
        <v>92239</v>
      </c>
      <c r="B43" s="5" t="s">
        <v>40</v>
      </c>
      <c r="C43" s="5" t="s">
        <v>41</v>
      </c>
      <c r="D43" s="5" t="s">
        <v>42</v>
      </c>
      <c r="E43" s="5">
        <v>33</v>
      </c>
      <c r="F43" s="5">
        <v>405</v>
      </c>
      <c r="G43" s="5">
        <v>27</v>
      </c>
      <c r="H43" s="23"/>
      <c r="I43" s="23"/>
      <c r="J43" s="5">
        <v>424330</v>
      </c>
      <c r="K43" s="6" t="s">
        <v>43</v>
      </c>
      <c r="L43" s="6">
        <v>36056</v>
      </c>
      <c r="M43" s="9">
        <v>45473</v>
      </c>
      <c r="N43" s="7">
        <v>2013</v>
      </c>
      <c r="O43" s="5" t="s">
        <v>51</v>
      </c>
      <c r="P43" s="23">
        <v>0</v>
      </c>
      <c r="Q43" s="23">
        <v>0</v>
      </c>
      <c r="R43" s="23">
        <v>6</v>
      </c>
      <c r="S43" s="23">
        <v>0</v>
      </c>
      <c r="T43" s="23">
        <v>0</v>
      </c>
      <c r="U43" s="23">
        <v>6</v>
      </c>
      <c r="V43" s="23">
        <v>6</v>
      </c>
      <c r="W43" s="23">
        <v>0</v>
      </c>
      <c r="X43" s="23">
        <v>0</v>
      </c>
      <c r="Y43" s="23">
        <v>0</v>
      </c>
      <c r="Z43" s="23">
        <v>4</v>
      </c>
      <c r="AA43" s="24">
        <v>0</v>
      </c>
      <c r="AB43" s="24">
        <v>0</v>
      </c>
      <c r="AC43" s="24">
        <v>0</v>
      </c>
      <c r="AD43" s="24">
        <v>0</v>
      </c>
      <c r="AE43" s="24">
        <v>0</v>
      </c>
      <c r="AF43" s="24">
        <v>100</v>
      </c>
      <c r="AG43" s="5" t="s">
        <v>39</v>
      </c>
      <c r="AH43" s="7" t="s">
        <v>33</v>
      </c>
      <c r="AI43" s="7">
        <v>30.966000000000001</v>
      </c>
      <c r="AJ43" s="7">
        <v>258.86559999999997</v>
      </c>
      <c r="AK43" s="7">
        <v>125.42789999999999</v>
      </c>
      <c r="AL43" s="7">
        <f>Table2[[#This Row],[Company Direct Land Through FY 11]]+Table2[[#This Row],[Company Direct Land FY 12 and After ]]</f>
        <v>384.29349999999999</v>
      </c>
      <c r="AM43" s="7">
        <v>233.15199999999999</v>
      </c>
      <c r="AN43" s="7">
        <v>573.07539999999995</v>
      </c>
      <c r="AO43" s="7">
        <v>944.38379999999995</v>
      </c>
      <c r="AP43" s="7">
        <f>Table2[[#This Row],[Company Direct Building Through FY 11]]+Table2[[#This Row],[Company Direct Building FY 12 and After  ]]</f>
        <v>1517.4591999999998</v>
      </c>
      <c r="AQ43" s="7">
        <v>0</v>
      </c>
      <c r="AR43" s="7">
        <v>15.7905</v>
      </c>
      <c r="AS43" s="7">
        <v>0</v>
      </c>
      <c r="AT43" s="7">
        <f>Table2[[#This Row],[Mortgage Recording Tax Through FY 11]]+Table2[[#This Row],[Mortgage Recording Tax FY 12 and After ]]</f>
        <v>15.7905</v>
      </c>
      <c r="AU43" s="7">
        <v>0</v>
      </c>
      <c r="AV43" s="7">
        <v>340.39640000000003</v>
      </c>
      <c r="AW43" s="7">
        <v>0</v>
      </c>
      <c r="AX43" s="7">
        <f>Table2[[#This Row],[Pilot Savings  Through FY 11]]+Table2[[#This Row],[Pilot Savings FY 12 and After ]]</f>
        <v>340.39640000000003</v>
      </c>
      <c r="AY43" s="7">
        <v>0</v>
      </c>
      <c r="AZ43" s="7">
        <v>15.7905</v>
      </c>
      <c r="BA43" s="7">
        <v>0</v>
      </c>
      <c r="BB43" s="7">
        <f>Table2[[#This Row],[Mortgage Recording Tax Exemption Through FY 11]]+Table2[[#This Row],[Mortgage Recording Tax Exemption FY 12 and After ]]</f>
        <v>15.7905</v>
      </c>
      <c r="BC43" s="7">
        <v>9.3819999999999997</v>
      </c>
      <c r="BD43" s="7">
        <v>589.45590000000004</v>
      </c>
      <c r="BE43" s="7">
        <v>38.002499999999998</v>
      </c>
      <c r="BF43" s="7">
        <f>Table2[[#This Row],[Indirect and Induced Land Through FY 11]]+Table2[[#This Row],[Indirect and Induced Land FY 12 and After ]]</f>
        <v>627.45839999999998</v>
      </c>
      <c r="BG43" s="7">
        <v>17.4236</v>
      </c>
      <c r="BH43" s="7">
        <v>1094.7036000000001</v>
      </c>
      <c r="BI43" s="7">
        <v>70.5745</v>
      </c>
      <c r="BJ43" s="7">
        <f>Table2[[#This Row],[Indirect and Induced Building Through FY 11]]+Table2[[#This Row],[Indirect and Induced Building FY 12 and After]]</f>
        <v>1165.2781</v>
      </c>
      <c r="BK43" s="7">
        <v>290.92360000000002</v>
      </c>
      <c r="BL43" s="7">
        <v>2175.7040999999999</v>
      </c>
      <c r="BM43" s="7">
        <v>1178.3887</v>
      </c>
      <c r="BN43" s="7">
        <f>Table2[[#This Row],[TOTAL Real Property Related Taxes Through FY 11]]+Table2[[#This Row],[TOTAL Real Property Related Taxes FY 12 and After]]</f>
        <v>3354.0927999999999</v>
      </c>
      <c r="BO43" s="7">
        <v>69.860699999999994</v>
      </c>
      <c r="BP43" s="7">
        <v>4562.7235000000001</v>
      </c>
      <c r="BQ43" s="7">
        <v>282.97129999999999</v>
      </c>
      <c r="BR43" s="7">
        <f>Table2[[#This Row],[Company Direct Through FY 11]]+Table2[[#This Row],[Company Direct FY 12 and After ]]</f>
        <v>4845.6948000000002</v>
      </c>
      <c r="BS43" s="7">
        <v>0</v>
      </c>
      <c r="BT43" s="7">
        <v>0</v>
      </c>
      <c r="BU43" s="7">
        <v>0</v>
      </c>
      <c r="BV43" s="7">
        <f>Table2[[#This Row],[Sales Tax Exemption Through FY 11]]+Table2[[#This Row],[Sales Tax Exemption FY 12 and After ]]</f>
        <v>0</v>
      </c>
      <c r="BW43" s="7">
        <v>0</v>
      </c>
      <c r="BX43" s="7">
        <v>0</v>
      </c>
      <c r="BY43" s="7">
        <v>0</v>
      </c>
      <c r="BZ43" s="7">
        <f>Table2[[#This Row],[Energy Tax Savings Through FY 11]]+Table2[[#This Row],[Energy Tax Savings FY 12 and After ]]</f>
        <v>0</v>
      </c>
      <c r="CA43" s="7">
        <v>0</v>
      </c>
      <c r="CB43" s="7">
        <v>0</v>
      </c>
      <c r="CC43" s="7">
        <v>0</v>
      </c>
      <c r="CD43" s="7">
        <f>Table2[[#This Row],[Tax Exempt Bond Savings Through FY 11]]+Table2[[#This Row],[Tax Exempt Bond Savings FY12 and After ]]</f>
        <v>0</v>
      </c>
      <c r="CE43" s="7">
        <v>36.926499999999997</v>
      </c>
      <c r="CF43" s="7">
        <v>2531.0481</v>
      </c>
      <c r="CG43" s="7">
        <v>149.571</v>
      </c>
      <c r="CH43" s="7">
        <f>Table2[[#This Row],[Indirect and Induced Through FY 11]]+Table2[[#This Row],[Indirect and Induced FY 12 and After  ]]</f>
        <v>2680.6190999999999</v>
      </c>
      <c r="CI43" s="7">
        <v>106.7872</v>
      </c>
      <c r="CJ43" s="7">
        <v>7093.7716</v>
      </c>
      <c r="CK43" s="7">
        <v>432.54230000000001</v>
      </c>
      <c r="CL43" s="7">
        <f>Table2[[#This Row],[TOTAL Income Consumption Use Taxes Through FY 11]]+Table2[[#This Row],[TOTAL Income Consumption Use Taxes FY 12 and After  ]]</f>
        <v>7526.3139000000001</v>
      </c>
      <c r="CM43" s="7">
        <v>0</v>
      </c>
      <c r="CN43" s="7">
        <v>356.18689999999998</v>
      </c>
      <c r="CO43" s="7">
        <v>0</v>
      </c>
      <c r="CP43" s="7">
        <f>Table2[[#This Row],[Assistance Provided Through FY 11]]+Table2[[#This Row],[Assistance Provided FY 12 and After ]]</f>
        <v>356.18689999999998</v>
      </c>
      <c r="CQ43" s="7">
        <v>0</v>
      </c>
      <c r="CR43" s="7">
        <v>0</v>
      </c>
      <c r="CS43" s="7">
        <v>0</v>
      </c>
      <c r="CT43" s="7">
        <f>Table2[[#This Row],[Recapture Cancellation Reduction Amount Through FY 11]]+Table2[[#This Row],[Recapture Cancellation Reduction Amount FY 12 and After ]]</f>
        <v>0</v>
      </c>
      <c r="CU43" s="7">
        <v>0</v>
      </c>
      <c r="CV43" s="7">
        <v>0</v>
      </c>
      <c r="CW43" s="7">
        <v>0</v>
      </c>
      <c r="CX43" s="7">
        <f>Table2[[#This Row],[Penalty Paid Through FY 11]]+Table2[[#This Row],[Penalty Paid FY 12 and After]]</f>
        <v>0</v>
      </c>
      <c r="CY43" s="7">
        <v>0</v>
      </c>
      <c r="CZ43" s="7">
        <v>356.18689999999998</v>
      </c>
      <c r="DA43" s="7">
        <v>0</v>
      </c>
      <c r="DB43" s="7">
        <f>Table2[[#This Row],[TOTAL Assistance Net of recapture penalties Through FY 11]]+Table2[[#This Row],[TOTAL Assistance Net of recapture penalties FY 12 and After ]]</f>
        <v>356.18689999999998</v>
      </c>
      <c r="DC43" s="7">
        <v>333.9787</v>
      </c>
      <c r="DD43" s="7">
        <v>5410.4549999999999</v>
      </c>
      <c r="DE43" s="7">
        <v>1352.7829999999999</v>
      </c>
      <c r="DF43" s="7">
        <f>Table2[[#This Row],[Company Direct Tax Revenue Before Assistance FY 12 and After]]+Table2[[#This Row],[Company Direct Tax Revenue Before Assistance Through FY 11]]</f>
        <v>6763.2379999999994</v>
      </c>
      <c r="DG43" s="7">
        <v>63.732100000000003</v>
      </c>
      <c r="DH43" s="7">
        <v>4215.2075999999997</v>
      </c>
      <c r="DI43" s="7">
        <v>258.14800000000002</v>
      </c>
      <c r="DJ43" s="7">
        <f>Table2[[#This Row],[Indirect and Induced Tax Revenues FY 12 and After]]+Table2[[#This Row],[Indirect and Induced Tax Revenues Through FY 11]]</f>
        <v>4473.3555999999999</v>
      </c>
      <c r="DK43" s="7">
        <v>397.71080000000001</v>
      </c>
      <c r="DL43" s="7">
        <v>9625.6625999999997</v>
      </c>
      <c r="DM43" s="7">
        <v>1610.931</v>
      </c>
      <c r="DN43" s="7">
        <f>Table2[[#This Row],[TOTAL Tax Revenues Before Assistance Through FY 11]]+Table2[[#This Row],[TOTAL Tax Revenues Before Assistance FY 12 and After]]</f>
        <v>11236.5936</v>
      </c>
      <c r="DO43" s="7">
        <v>397.71080000000001</v>
      </c>
      <c r="DP43" s="7">
        <v>9269.4757000000009</v>
      </c>
      <c r="DQ43" s="7">
        <v>1610.931</v>
      </c>
      <c r="DR43" s="7">
        <f>Table2[[#This Row],[TOTAL Tax Revenues Net of Assistance Recapture and Penalty FY 12 and After]]+Table2[[#This Row],[TOTAL Tax Revenues Net of Assistance Recapture and Penalty Through FY 11]]</f>
        <v>10880.406700000001</v>
      </c>
      <c r="DS43" s="7">
        <v>0</v>
      </c>
      <c r="DT43" s="7">
        <v>0</v>
      </c>
      <c r="DU43" s="7">
        <v>0</v>
      </c>
      <c r="DV43" s="7">
        <v>0</v>
      </c>
    </row>
    <row r="44" spans="1:126" x14ac:dyDescent="0.25">
      <c r="A44" s="5">
        <v>92244</v>
      </c>
      <c r="B44" s="5" t="s">
        <v>1132</v>
      </c>
      <c r="C44" s="5" t="s">
        <v>592</v>
      </c>
      <c r="D44" s="5" t="s">
        <v>27</v>
      </c>
      <c r="E44" s="5">
        <v>1</v>
      </c>
      <c r="F44" s="5">
        <v>5</v>
      </c>
      <c r="G44" s="5">
        <v>7501</v>
      </c>
      <c r="H44" s="23">
        <v>294331</v>
      </c>
      <c r="I44" s="23">
        <v>243000</v>
      </c>
      <c r="J44" s="5">
        <v>523210</v>
      </c>
      <c r="K44" s="6" t="s">
        <v>793</v>
      </c>
      <c r="L44" s="6">
        <v>35854</v>
      </c>
      <c r="M44" s="9">
        <v>41547</v>
      </c>
      <c r="N44" s="7">
        <v>2390</v>
      </c>
      <c r="O44" s="5" t="s">
        <v>1133</v>
      </c>
      <c r="P44" s="23">
        <v>1</v>
      </c>
      <c r="Q44" s="23">
        <v>30</v>
      </c>
      <c r="R44" s="23">
        <v>650</v>
      </c>
      <c r="S44" s="23">
        <v>0</v>
      </c>
      <c r="T44" s="23">
        <v>0</v>
      </c>
      <c r="U44" s="23">
        <v>681</v>
      </c>
      <c r="V44" s="23">
        <v>677</v>
      </c>
      <c r="W44" s="23">
        <v>0</v>
      </c>
      <c r="X44" s="23">
        <v>398</v>
      </c>
      <c r="Y44" s="23">
        <v>398</v>
      </c>
      <c r="Z44" s="23">
        <v>125</v>
      </c>
      <c r="AA44" s="24">
        <v>54.185022026431703</v>
      </c>
      <c r="AB44" s="24">
        <v>8.8105726872246706</v>
      </c>
      <c r="AC44" s="24">
        <v>20.851688693098399</v>
      </c>
      <c r="AD44" s="24">
        <v>10.8663729809104</v>
      </c>
      <c r="AE44" s="24">
        <v>5.2863436123348002</v>
      </c>
      <c r="AF44" s="24">
        <v>63.436123348017603</v>
      </c>
      <c r="AG44" s="5" t="s">
        <v>39</v>
      </c>
      <c r="AH44" s="7" t="s">
        <v>33</v>
      </c>
      <c r="AI44" s="7">
        <v>784.74779999999998</v>
      </c>
      <c r="AJ44" s="7">
        <v>5552.3153000000002</v>
      </c>
      <c r="AK44" s="7">
        <v>823.5829</v>
      </c>
      <c r="AL44" s="7">
        <f>Table2[[#This Row],[Company Direct Land Through FY 11]]+Table2[[#This Row],[Company Direct Land FY 12 and After ]]</f>
        <v>6375.8982000000005</v>
      </c>
      <c r="AM44" s="7">
        <v>1457.3888999999999</v>
      </c>
      <c r="AN44" s="7">
        <v>8373.5398999999998</v>
      </c>
      <c r="AO44" s="7">
        <v>1529.5110999999999</v>
      </c>
      <c r="AP44" s="7">
        <f>Table2[[#This Row],[Company Direct Building Through FY 11]]+Table2[[#This Row],[Company Direct Building FY 12 and After  ]]</f>
        <v>9903.0509999999995</v>
      </c>
      <c r="AQ44" s="7">
        <v>0</v>
      </c>
      <c r="AR44" s="7">
        <v>251.875</v>
      </c>
      <c r="AS44" s="7">
        <v>0</v>
      </c>
      <c r="AT44" s="7">
        <f>Table2[[#This Row],[Mortgage Recording Tax Through FY 11]]+Table2[[#This Row],[Mortgage Recording Tax FY 12 and After ]]</f>
        <v>251.875</v>
      </c>
      <c r="AU44" s="7">
        <v>0</v>
      </c>
      <c r="AV44" s="7">
        <v>0</v>
      </c>
      <c r="AW44" s="7">
        <v>0</v>
      </c>
      <c r="AX44" s="7">
        <f>Table2[[#This Row],[Pilot Savings  Through FY 11]]+Table2[[#This Row],[Pilot Savings FY 12 and After ]]</f>
        <v>0</v>
      </c>
      <c r="AY44" s="7">
        <v>0</v>
      </c>
      <c r="AZ44" s="7">
        <v>0</v>
      </c>
      <c r="BA44" s="7">
        <v>0</v>
      </c>
      <c r="BB44" s="7">
        <f>Table2[[#This Row],[Mortgage Recording Tax Exemption Through FY 11]]+Table2[[#This Row],[Mortgage Recording Tax Exemption FY 12 and After ]]</f>
        <v>0</v>
      </c>
      <c r="BC44" s="7">
        <v>1582.9657</v>
      </c>
      <c r="BD44" s="7">
        <v>10650.3961</v>
      </c>
      <c r="BE44" s="7">
        <v>1661.3023000000001</v>
      </c>
      <c r="BF44" s="7">
        <f>Table2[[#This Row],[Indirect and Induced Land Through FY 11]]+Table2[[#This Row],[Indirect and Induced Land FY 12 and After ]]</f>
        <v>12311.698399999999</v>
      </c>
      <c r="BG44" s="7">
        <v>2939.7935000000002</v>
      </c>
      <c r="BH44" s="7">
        <v>19779.3066</v>
      </c>
      <c r="BI44" s="7">
        <v>3085.2759000000001</v>
      </c>
      <c r="BJ44" s="7">
        <f>Table2[[#This Row],[Indirect and Induced Building Through FY 11]]+Table2[[#This Row],[Indirect and Induced Building FY 12 and After]]</f>
        <v>22864.5825</v>
      </c>
      <c r="BK44" s="7">
        <v>6764.8959000000004</v>
      </c>
      <c r="BL44" s="7">
        <v>44607.4329</v>
      </c>
      <c r="BM44" s="7">
        <v>7099.6722</v>
      </c>
      <c r="BN44" s="7">
        <f>Table2[[#This Row],[TOTAL Real Property Related Taxes Through FY 11]]+Table2[[#This Row],[TOTAL Real Property Related Taxes FY 12 and After]]</f>
        <v>51707.105100000001</v>
      </c>
      <c r="BO44" s="7">
        <v>6047.1126000000004</v>
      </c>
      <c r="BP44" s="7">
        <v>41524.868999999999</v>
      </c>
      <c r="BQ44" s="7">
        <v>6346.3676999999998</v>
      </c>
      <c r="BR44" s="7">
        <f>Table2[[#This Row],[Company Direct Through FY 11]]+Table2[[#This Row],[Company Direct FY 12 and After ]]</f>
        <v>47871.236700000001</v>
      </c>
      <c r="BS44" s="7">
        <v>0</v>
      </c>
      <c r="BT44" s="7">
        <v>318.68709999999999</v>
      </c>
      <c r="BU44" s="7">
        <v>431.31290000000001</v>
      </c>
      <c r="BV44" s="7">
        <f>Table2[[#This Row],[Sales Tax Exemption Through FY 11]]+Table2[[#This Row],[Sales Tax Exemption FY 12 and After ]]</f>
        <v>750</v>
      </c>
      <c r="BW44" s="7">
        <v>1.1494</v>
      </c>
      <c r="BX44" s="7">
        <v>4.5627000000000004</v>
      </c>
      <c r="BY44" s="7">
        <v>1.2062999999999999</v>
      </c>
      <c r="BZ44" s="7">
        <f>Table2[[#This Row],[Energy Tax Savings Through FY 11]]+Table2[[#This Row],[Energy Tax Savings FY 12 and After ]]</f>
        <v>5.7690000000000001</v>
      </c>
      <c r="CA44" s="7">
        <v>2.8153999999999999</v>
      </c>
      <c r="CB44" s="7">
        <v>21.275600000000001</v>
      </c>
      <c r="CC44" s="7">
        <v>2.7618</v>
      </c>
      <c r="CD44" s="7">
        <f>Table2[[#This Row],[Tax Exempt Bond Savings Through FY 11]]+Table2[[#This Row],[Tax Exempt Bond Savings FY12 and After ]]</f>
        <v>24.037400000000002</v>
      </c>
      <c r="CE44" s="7">
        <v>5187.3032999999996</v>
      </c>
      <c r="CF44" s="7">
        <v>36972.350599999998</v>
      </c>
      <c r="CG44" s="7">
        <v>5444.0087000000003</v>
      </c>
      <c r="CH44" s="7">
        <f>Table2[[#This Row],[Indirect and Induced Through FY 11]]+Table2[[#This Row],[Indirect and Induced FY 12 and After  ]]</f>
        <v>42416.359299999996</v>
      </c>
      <c r="CI44" s="7">
        <v>11230.4511</v>
      </c>
      <c r="CJ44" s="7">
        <v>78152.694199999998</v>
      </c>
      <c r="CK44" s="7">
        <v>11355.0954</v>
      </c>
      <c r="CL44" s="7">
        <f>Table2[[#This Row],[TOTAL Income Consumption Use Taxes Through FY 11]]+Table2[[#This Row],[TOTAL Income Consumption Use Taxes FY 12 and After  ]]</f>
        <v>89507.789600000004</v>
      </c>
      <c r="CM44" s="7">
        <v>3.9647999999999999</v>
      </c>
      <c r="CN44" s="7">
        <v>344.52539999999999</v>
      </c>
      <c r="CO44" s="7">
        <v>435.28100000000001</v>
      </c>
      <c r="CP44" s="7">
        <f>Table2[[#This Row],[Assistance Provided Through FY 11]]+Table2[[#This Row],[Assistance Provided FY 12 and After ]]</f>
        <v>779.80639999999994</v>
      </c>
      <c r="CQ44" s="7">
        <v>0</v>
      </c>
      <c r="CR44" s="7">
        <v>0</v>
      </c>
      <c r="CS44" s="7">
        <v>0</v>
      </c>
      <c r="CT44" s="7">
        <f>Table2[[#This Row],[Recapture Cancellation Reduction Amount Through FY 11]]+Table2[[#This Row],[Recapture Cancellation Reduction Amount FY 12 and After ]]</f>
        <v>0</v>
      </c>
      <c r="CU44" s="7">
        <v>0</v>
      </c>
      <c r="CV44" s="7">
        <v>0</v>
      </c>
      <c r="CW44" s="7">
        <v>0</v>
      </c>
      <c r="CX44" s="7">
        <f>Table2[[#This Row],[Penalty Paid Through FY 11]]+Table2[[#This Row],[Penalty Paid FY 12 and After]]</f>
        <v>0</v>
      </c>
      <c r="CY44" s="7">
        <v>3.9647999999999999</v>
      </c>
      <c r="CZ44" s="7">
        <v>344.52539999999999</v>
      </c>
      <c r="DA44" s="7">
        <v>435.28100000000001</v>
      </c>
      <c r="DB44" s="7">
        <f>Table2[[#This Row],[TOTAL Assistance Net of recapture penalties Through FY 11]]+Table2[[#This Row],[TOTAL Assistance Net of recapture penalties FY 12 and After ]]</f>
        <v>779.80639999999994</v>
      </c>
      <c r="DC44" s="7">
        <v>8289.2492999999995</v>
      </c>
      <c r="DD44" s="7">
        <v>55702.599199999997</v>
      </c>
      <c r="DE44" s="7">
        <v>8699.4616999999998</v>
      </c>
      <c r="DF44" s="7">
        <f>Table2[[#This Row],[Company Direct Tax Revenue Before Assistance FY 12 and After]]+Table2[[#This Row],[Company Direct Tax Revenue Before Assistance Through FY 11]]</f>
        <v>64402.060899999997</v>
      </c>
      <c r="DG44" s="7">
        <v>9710.0625</v>
      </c>
      <c r="DH44" s="7">
        <v>67402.0533</v>
      </c>
      <c r="DI44" s="7">
        <v>10190.5869</v>
      </c>
      <c r="DJ44" s="7">
        <f>Table2[[#This Row],[Indirect and Induced Tax Revenues FY 12 and After]]+Table2[[#This Row],[Indirect and Induced Tax Revenues Through FY 11]]</f>
        <v>77592.640199999994</v>
      </c>
      <c r="DK44" s="7">
        <v>17999.311799999999</v>
      </c>
      <c r="DL44" s="7">
        <v>123104.6525</v>
      </c>
      <c r="DM44" s="7">
        <v>18890.048599999998</v>
      </c>
      <c r="DN44" s="7">
        <f>Table2[[#This Row],[TOTAL Tax Revenues Before Assistance Through FY 11]]+Table2[[#This Row],[TOTAL Tax Revenues Before Assistance FY 12 and After]]</f>
        <v>141994.70110000001</v>
      </c>
      <c r="DO44" s="7">
        <v>17995.347000000002</v>
      </c>
      <c r="DP44" s="7">
        <v>122760.1271</v>
      </c>
      <c r="DQ44" s="7">
        <v>18454.767599999999</v>
      </c>
      <c r="DR44" s="7">
        <f>Table2[[#This Row],[TOTAL Tax Revenues Net of Assistance Recapture and Penalty FY 12 and After]]+Table2[[#This Row],[TOTAL Tax Revenues Net of Assistance Recapture and Penalty Through FY 11]]</f>
        <v>141214.8947</v>
      </c>
      <c r="DS44" s="7">
        <v>0</v>
      </c>
      <c r="DT44" s="7">
        <v>14.6427</v>
      </c>
      <c r="DU44" s="7">
        <v>0</v>
      </c>
      <c r="DV44" s="7">
        <v>0</v>
      </c>
    </row>
    <row r="45" spans="1:126" x14ac:dyDescent="0.25">
      <c r="A45" s="5">
        <v>92245</v>
      </c>
      <c r="B45" s="5" t="s">
        <v>108</v>
      </c>
      <c r="C45" s="5" t="s">
        <v>795</v>
      </c>
      <c r="D45" s="5" t="s">
        <v>36</v>
      </c>
      <c r="E45" s="5">
        <v>17</v>
      </c>
      <c r="F45" s="5">
        <v>2586</v>
      </c>
      <c r="G45" s="5">
        <v>12</v>
      </c>
      <c r="H45" s="23"/>
      <c r="I45" s="23"/>
      <c r="J45" s="5">
        <v>238990</v>
      </c>
      <c r="K45" s="6" t="s">
        <v>28</v>
      </c>
      <c r="L45" s="6">
        <v>36147</v>
      </c>
      <c r="M45" s="9">
        <v>45473</v>
      </c>
      <c r="N45" s="7">
        <v>850</v>
      </c>
      <c r="O45" s="5" t="s">
        <v>51</v>
      </c>
      <c r="P45" s="23">
        <v>0</v>
      </c>
      <c r="Q45" s="23">
        <v>0</v>
      </c>
      <c r="R45" s="23">
        <v>17</v>
      </c>
      <c r="S45" s="23">
        <v>0</v>
      </c>
      <c r="T45" s="23">
        <v>4</v>
      </c>
      <c r="U45" s="23">
        <v>21</v>
      </c>
      <c r="V45" s="23">
        <v>21</v>
      </c>
      <c r="W45" s="23">
        <v>13</v>
      </c>
      <c r="X45" s="23">
        <v>0</v>
      </c>
      <c r="Y45" s="23">
        <v>0</v>
      </c>
      <c r="Z45" s="23">
        <v>12</v>
      </c>
      <c r="AA45" s="24">
        <v>0</v>
      </c>
      <c r="AB45" s="24">
        <v>0</v>
      </c>
      <c r="AC45" s="24">
        <v>0</v>
      </c>
      <c r="AD45" s="24">
        <v>0</v>
      </c>
      <c r="AE45" s="24">
        <v>0</v>
      </c>
      <c r="AF45" s="24">
        <v>64.705882352941202</v>
      </c>
      <c r="AG45" s="5" t="s">
        <v>39</v>
      </c>
      <c r="AH45" s="7" t="s">
        <v>33</v>
      </c>
      <c r="AI45" s="7">
        <v>16.890999999999998</v>
      </c>
      <c r="AJ45" s="7">
        <v>70.193100000000001</v>
      </c>
      <c r="AK45" s="7">
        <v>68.417400000000001</v>
      </c>
      <c r="AL45" s="7">
        <f>Table2[[#This Row],[Company Direct Land Through FY 11]]+Table2[[#This Row],[Company Direct Land FY 12 and After ]]</f>
        <v>138.6105</v>
      </c>
      <c r="AM45" s="7">
        <v>4.2220000000000004</v>
      </c>
      <c r="AN45" s="7">
        <v>101.29089999999999</v>
      </c>
      <c r="AO45" s="7">
        <v>17.101299999999998</v>
      </c>
      <c r="AP45" s="7">
        <f>Table2[[#This Row],[Company Direct Building Through FY 11]]+Table2[[#This Row],[Company Direct Building FY 12 and After  ]]</f>
        <v>118.39219999999999</v>
      </c>
      <c r="AQ45" s="7">
        <v>0</v>
      </c>
      <c r="AR45" s="7">
        <v>6.6352000000000002</v>
      </c>
      <c r="AS45" s="7">
        <v>0</v>
      </c>
      <c r="AT45" s="7">
        <f>Table2[[#This Row],[Mortgage Recording Tax Through FY 11]]+Table2[[#This Row],[Mortgage Recording Tax FY 12 and After ]]</f>
        <v>6.6352000000000002</v>
      </c>
      <c r="AU45" s="7">
        <v>14</v>
      </c>
      <c r="AV45" s="7">
        <v>79.206999999999994</v>
      </c>
      <c r="AW45" s="7">
        <v>56.707099999999997</v>
      </c>
      <c r="AX45" s="7">
        <f>Table2[[#This Row],[Pilot Savings  Through FY 11]]+Table2[[#This Row],[Pilot Savings FY 12 and After ]]</f>
        <v>135.91409999999999</v>
      </c>
      <c r="AY45" s="7">
        <v>0</v>
      </c>
      <c r="AZ45" s="7">
        <v>6.6352000000000002</v>
      </c>
      <c r="BA45" s="7">
        <v>0</v>
      </c>
      <c r="BB45" s="7">
        <f>Table2[[#This Row],[Mortgage Recording Tax Exemption Through FY 11]]+Table2[[#This Row],[Mortgage Recording Tax Exemption FY 12 and After ]]</f>
        <v>6.6352000000000002</v>
      </c>
      <c r="BC45" s="7">
        <v>28.508800000000001</v>
      </c>
      <c r="BD45" s="7">
        <v>191.20179999999999</v>
      </c>
      <c r="BE45" s="7">
        <v>71.324799999999996</v>
      </c>
      <c r="BF45" s="7">
        <f>Table2[[#This Row],[Indirect and Induced Land Through FY 11]]+Table2[[#This Row],[Indirect and Induced Land FY 12 and After ]]</f>
        <v>262.52659999999997</v>
      </c>
      <c r="BG45" s="7">
        <v>52.944800000000001</v>
      </c>
      <c r="BH45" s="7">
        <v>355.08870000000002</v>
      </c>
      <c r="BI45" s="7">
        <v>132.46080000000001</v>
      </c>
      <c r="BJ45" s="7">
        <f>Table2[[#This Row],[Indirect and Induced Building Through FY 11]]+Table2[[#This Row],[Indirect and Induced Building FY 12 and After]]</f>
        <v>487.54950000000002</v>
      </c>
      <c r="BK45" s="7">
        <v>88.566599999999994</v>
      </c>
      <c r="BL45" s="7">
        <v>638.5675</v>
      </c>
      <c r="BM45" s="7">
        <v>232.59719999999999</v>
      </c>
      <c r="BN45" s="7">
        <f>Table2[[#This Row],[TOTAL Real Property Related Taxes Through FY 11]]+Table2[[#This Row],[TOTAL Real Property Related Taxes FY 12 and After]]</f>
        <v>871.16470000000004</v>
      </c>
      <c r="BO45" s="7">
        <v>205.45079999999999</v>
      </c>
      <c r="BP45" s="7">
        <v>1402.67</v>
      </c>
      <c r="BQ45" s="7">
        <v>513.99379999999996</v>
      </c>
      <c r="BR45" s="7">
        <f>Table2[[#This Row],[Company Direct Through FY 11]]+Table2[[#This Row],[Company Direct FY 12 and After ]]</f>
        <v>1916.6638</v>
      </c>
      <c r="BS45" s="7">
        <v>0</v>
      </c>
      <c r="BT45" s="7">
        <v>1.6993</v>
      </c>
      <c r="BU45" s="7">
        <v>0</v>
      </c>
      <c r="BV45" s="7">
        <f>Table2[[#This Row],[Sales Tax Exemption Through FY 11]]+Table2[[#This Row],[Sales Tax Exemption FY 12 and After ]]</f>
        <v>1.6993</v>
      </c>
      <c r="BW45" s="7">
        <v>0</v>
      </c>
      <c r="BX45" s="7">
        <v>0</v>
      </c>
      <c r="BY45" s="7">
        <v>0</v>
      </c>
      <c r="BZ45" s="7">
        <f>Table2[[#This Row],[Energy Tax Savings Through FY 11]]+Table2[[#This Row],[Energy Tax Savings FY 12 and After ]]</f>
        <v>0</v>
      </c>
      <c r="CA45" s="7">
        <v>0</v>
      </c>
      <c r="CB45" s="7">
        <v>0</v>
      </c>
      <c r="CC45" s="7">
        <v>0</v>
      </c>
      <c r="CD45" s="7">
        <f>Table2[[#This Row],[Tax Exempt Bond Savings Through FY 11]]+Table2[[#This Row],[Tax Exempt Bond Savings FY12 and After ]]</f>
        <v>0</v>
      </c>
      <c r="CE45" s="7">
        <v>102.9417</v>
      </c>
      <c r="CF45" s="7">
        <v>731.12639999999999</v>
      </c>
      <c r="CG45" s="7">
        <v>416.9665</v>
      </c>
      <c r="CH45" s="7">
        <f>Table2[[#This Row],[Indirect and Induced Through FY 11]]+Table2[[#This Row],[Indirect and Induced FY 12 and After  ]]</f>
        <v>1148.0929000000001</v>
      </c>
      <c r="CI45" s="7">
        <v>308.39249999999998</v>
      </c>
      <c r="CJ45" s="7">
        <v>2132.0971</v>
      </c>
      <c r="CK45" s="7">
        <v>930.96029999999996</v>
      </c>
      <c r="CL45" s="7">
        <f>Table2[[#This Row],[TOTAL Income Consumption Use Taxes Through FY 11]]+Table2[[#This Row],[TOTAL Income Consumption Use Taxes FY 12 and After  ]]</f>
        <v>3063.0573999999997</v>
      </c>
      <c r="CM45" s="7">
        <v>14</v>
      </c>
      <c r="CN45" s="7">
        <v>87.541499999999999</v>
      </c>
      <c r="CO45" s="7">
        <v>56.707099999999997</v>
      </c>
      <c r="CP45" s="7">
        <f>Table2[[#This Row],[Assistance Provided Through FY 11]]+Table2[[#This Row],[Assistance Provided FY 12 and After ]]</f>
        <v>144.24860000000001</v>
      </c>
      <c r="CQ45" s="7">
        <v>0</v>
      </c>
      <c r="CR45" s="7">
        <v>0</v>
      </c>
      <c r="CS45" s="7">
        <v>0</v>
      </c>
      <c r="CT45" s="7">
        <f>Table2[[#This Row],[Recapture Cancellation Reduction Amount Through FY 11]]+Table2[[#This Row],[Recapture Cancellation Reduction Amount FY 12 and After ]]</f>
        <v>0</v>
      </c>
      <c r="CU45" s="7">
        <v>0</v>
      </c>
      <c r="CV45" s="7">
        <v>0</v>
      </c>
      <c r="CW45" s="7">
        <v>0</v>
      </c>
      <c r="CX45" s="7">
        <f>Table2[[#This Row],[Penalty Paid Through FY 11]]+Table2[[#This Row],[Penalty Paid FY 12 and After]]</f>
        <v>0</v>
      </c>
      <c r="CY45" s="7">
        <v>14</v>
      </c>
      <c r="CZ45" s="7">
        <v>87.541499999999999</v>
      </c>
      <c r="DA45" s="7">
        <v>56.707099999999997</v>
      </c>
      <c r="DB45" s="7">
        <f>Table2[[#This Row],[TOTAL Assistance Net of recapture penalties Through FY 11]]+Table2[[#This Row],[TOTAL Assistance Net of recapture penalties FY 12 and After ]]</f>
        <v>144.24860000000001</v>
      </c>
      <c r="DC45" s="7">
        <v>226.56379999999999</v>
      </c>
      <c r="DD45" s="7">
        <v>1580.7891999999999</v>
      </c>
      <c r="DE45" s="7">
        <v>599.51250000000005</v>
      </c>
      <c r="DF45" s="7">
        <f>Table2[[#This Row],[Company Direct Tax Revenue Before Assistance FY 12 and After]]+Table2[[#This Row],[Company Direct Tax Revenue Before Assistance Through FY 11]]</f>
        <v>2180.3017</v>
      </c>
      <c r="DG45" s="7">
        <v>184.39529999999999</v>
      </c>
      <c r="DH45" s="7">
        <v>1277.4168999999999</v>
      </c>
      <c r="DI45" s="7">
        <v>620.75210000000004</v>
      </c>
      <c r="DJ45" s="7">
        <f>Table2[[#This Row],[Indirect and Induced Tax Revenues FY 12 and After]]+Table2[[#This Row],[Indirect and Induced Tax Revenues Through FY 11]]</f>
        <v>1898.1689999999999</v>
      </c>
      <c r="DK45" s="7">
        <v>410.95909999999998</v>
      </c>
      <c r="DL45" s="7">
        <v>2858.2060999999999</v>
      </c>
      <c r="DM45" s="7">
        <v>1220.2646</v>
      </c>
      <c r="DN45" s="7">
        <f>Table2[[#This Row],[TOTAL Tax Revenues Before Assistance Through FY 11]]+Table2[[#This Row],[TOTAL Tax Revenues Before Assistance FY 12 and After]]</f>
        <v>4078.4706999999999</v>
      </c>
      <c r="DO45" s="7">
        <v>396.95909999999998</v>
      </c>
      <c r="DP45" s="7">
        <v>2770.6646000000001</v>
      </c>
      <c r="DQ45" s="7">
        <v>1163.5574999999999</v>
      </c>
      <c r="DR45" s="7">
        <f>Table2[[#This Row],[TOTAL Tax Revenues Net of Assistance Recapture and Penalty FY 12 and After]]+Table2[[#This Row],[TOTAL Tax Revenues Net of Assistance Recapture and Penalty Through FY 11]]</f>
        <v>3934.2221</v>
      </c>
      <c r="DS45" s="7">
        <v>0</v>
      </c>
      <c r="DT45" s="7">
        <v>0</v>
      </c>
      <c r="DU45" s="7">
        <v>0</v>
      </c>
      <c r="DV45" s="7">
        <v>0</v>
      </c>
    </row>
    <row r="46" spans="1:126" x14ac:dyDescent="0.25">
      <c r="A46" s="5">
        <v>92247</v>
      </c>
      <c r="B46" s="5" t="s">
        <v>120</v>
      </c>
      <c r="C46" s="5" t="s">
        <v>121</v>
      </c>
      <c r="D46" s="5" t="s">
        <v>32</v>
      </c>
      <c r="E46" s="5">
        <v>26</v>
      </c>
      <c r="F46" s="5">
        <v>288</v>
      </c>
      <c r="G46" s="5">
        <v>5</v>
      </c>
      <c r="H46" s="23"/>
      <c r="I46" s="23"/>
      <c r="J46" s="5">
        <v>335121</v>
      </c>
      <c r="K46" s="6" t="s">
        <v>37</v>
      </c>
      <c r="L46" s="6">
        <v>36294</v>
      </c>
      <c r="M46" s="9">
        <v>41731</v>
      </c>
      <c r="N46" s="7">
        <v>7000</v>
      </c>
      <c r="O46" s="5" t="s">
        <v>62</v>
      </c>
      <c r="P46" s="23">
        <v>0</v>
      </c>
      <c r="Q46" s="23">
        <v>0</v>
      </c>
      <c r="R46" s="23">
        <v>118</v>
      </c>
      <c r="S46" s="23">
        <v>0</v>
      </c>
      <c r="T46" s="23">
        <v>0</v>
      </c>
      <c r="U46" s="23">
        <v>118</v>
      </c>
      <c r="V46" s="23">
        <v>118</v>
      </c>
      <c r="W46" s="23">
        <v>0</v>
      </c>
      <c r="X46" s="23">
        <v>0</v>
      </c>
      <c r="Y46" s="23">
        <v>0</v>
      </c>
      <c r="Z46" s="23">
        <v>25</v>
      </c>
      <c r="AA46" s="24">
        <v>0</v>
      </c>
      <c r="AB46" s="24">
        <v>0</v>
      </c>
      <c r="AC46" s="24">
        <v>0</v>
      </c>
      <c r="AD46" s="24">
        <v>0</v>
      </c>
      <c r="AE46" s="24">
        <v>0</v>
      </c>
      <c r="AF46" s="24">
        <v>92.372881355932194</v>
      </c>
      <c r="AG46" s="5" t="s">
        <v>39</v>
      </c>
      <c r="AH46" s="7" t="s">
        <v>33</v>
      </c>
      <c r="AI46" s="7">
        <v>63.48</v>
      </c>
      <c r="AJ46" s="7">
        <v>645.83150000000001</v>
      </c>
      <c r="AK46" s="7">
        <v>71.784599999999998</v>
      </c>
      <c r="AL46" s="7">
        <f>Table2[[#This Row],[Company Direct Land Through FY 11]]+Table2[[#This Row],[Company Direct Land FY 12 and After ]]</f>
        <v>717.61609999999996</v>
      </c>
      <c r="AM46" s="7">
        <v>132.529</v>
      </c>
      <c r="AN46" s="7">
        <v>892.28980000000001</v>
      </c>
      <c r="AO46" s="7">
        <v>149.86670000000001</v>
      </c>
      <c r="AP46" s="7">
        <f>Table2[[#This Row],[Company Direct Building Through FY 11]]+Table2[[#This Row],[Company Direct Building FY 12 and After  ]]</f>
        <v>1042.1565000000001</v>
      </c>
      <c r="AQ46" s="7">
        <v>0</v>
      </c>
      <c r="AR46" s="7">
        <v>122.815</v>
      </c>
      <c r="AS46" s="7">
        <v>0</v>
      </c>
      <c r="AT46" s="7">
        <f>Table2[[#This Row],[Mortgage Recording Tax Through FY 11]]+Table2[[#This Row],[Mortgage Recording Tax FY 12 and After ]]</f>
        <v>122.815</v>
      </c>
      <c r="AU46" s="7">
        <v>163.39099999999999</v>
      </c>
      <c r="AV46" s="7">
        <v>803.12149999999997</v>
      </c>
      <c r="AW46" s="7">
        <v>184.7663</v>
      </c>
      <c r="AX46" s="7">
        <f>Table2[[#This Row],[Pilot Savings  Through FY 11]]+Table2[[#This Row],[Pilot Savings FY 12 and After ]]</f>
        <v>987.88779999999997</v>
      </c>
      <c r="AY46" s="7">
        <v>0</v>
      </c>
      <c r="AZ46" s="7">
        <v>122.815</v>
      </c>
      <c r="BA46" s="7">
        <v>0</v>
      </c>
      <c r="BB46" s="7">
        <f>Table2[[#This Row],[Mortgage Recording Tax Exemption Through FY 11]]+Table2[[#This Row],[Mortgage Recording Tax Exemption FY 12 and After ]]</f>
        <v>122.815</v>
      </c>
      <c r="BC46" s="7">
        <v>152.50620000000001</v>
      </c>
      <c r="BD46" s="7">
        <v>1428.2819999999999</v>
      </c>
      <c r="BE46" s="7">
        <v>172.45740000000001</v>
      </c>
      <c r="BF46" s="7">
        <f>Table2[[#This Row],[Indirect and Induced Land Through FY 11]]+Table2[[#This Row],[Indirect and Induced Land FY 12 and After ]]</f>
        <v>1600.7393999999999</v>
      </c>
      <c r="BG46" s="7">
        <v>283.22579999999999</v>
      </c>
      <c r="BH46" s="7">
        <v>2652.5237000000002</v>
      </c>
      <c r="BI46" s="7">
        <v>320.27809999999999</v>
      </c>
      <c r="BJ46" s="7">
        <f>Table2[[#This Row],[Indirect and Induced Building Through FY 11]]+Table2[[#This Row],[Indirect and Induced Building FY 12 and After]]</f>
        <v>2972.8018000000002</v>
      </c>
      <c r="BK46" s="7">
        <v>468.35</v>
      </c>
      <c r="BL46" s="7">
        <v>4815.8055000000004</v>
      </c>
      <c r="BM46" s="7">
        <v>529.62049999999999</v>
      </c>
      <c r="BN46" s="7">
        <f>Table2[[#This Row],[TOTAL Real Property Related Taxes Through FY 11]]+Table2[[#This Row],[TOTAL Real Property Related Taxes FY 12 and After]]</f>
        <v>5345.4260000000004</v>
      </c>
      <c r="BO46" s="7">
        <v>1275.4883</v>
      </c>
      <c r="BP46" s="7">
        <v>12295.2184</v>
      </c>
      <c r="BQ46" s="7">
        <v>1442.3508999999999</v>
      </c>
      <c r="BR46" s="7">
        <f>Table2[[#This Row],[Company Direct Through FY 11]]+Table2[[#This Row],[Company Direct FY 12 and After ]]</f>
        <v>13737.569299999999</v>
      </c>
      <c r="BS46" s="7">
        <v>0</v>
      </c>
      <c r="BT46" s="7">
        <v>0</v>
      </c>
      <c r="BU46" s="7">
        <v>0</v>
      </c>
      <c r="BV46" s="7">
        <f>Table2[[#This Row],[Sales Tax Exemption Through FY 11]]+Table2[[#This Row],[Sales Tax Exemption FY 12 and After ]]</f>
        <v>0</v>
      </c>
      <c r="BW46" s="7">
        <v>0</v>
      </c>
      <c r="BX46" s="7">
        <v>0</v>
      </c>
      <c r="BY46" s="7">
        <v>0</v>
      </c>
      <c r="BZ46" s="7">
        <f>Table2[[#This Row],[Energy Tax Savings Through FY 11]]+Table2[[#This Row],[Energy Tax Savings FY 12 and After ]]</f>
        <v>0</v>
      </c>
      <c r="CA46" s="7">
        <v>0.1429</v>
      </c>
      <c r="CB46" s="7">
        <v>3.8767999999999998</v>
      </c>
      <c r="CC46" s="7">
        <v>0.15110000000000001</v>
      </c>
      <c r="CD46" s="7">
        <f>Table2[[#This Row],[Tax Exempt Bond Savings Through FY 11]]+Table2[[#This Row],[Tax Exempt Bond Savings FY12 and After ]]</f>
        <v>4.0278999999999998</v>
      </c>
      <c r="CE46" s="7">
        <v>540.49649999999997</v>
      </c>
      <c r="CF46" s="7">
        <v>5421.9997000000003</v>
      </c>
      <c r="CG46" s="7">
        <v>611.20569999999998</v>
      </c>
      <c r="CH46" s="7">
        <f>Table2[[#This Row],[Indirect and Induced Through FY 11]]+Table2[[#This Row],[Indirect and Induced FY 12 and After  ]]</f>
        <v>6033.2054000000007</v>
      </c>
      <c r="CI46" s="7">
        <v>1815.8418999999999</v>
      </c>
      <c r="CJ46" s="7">
        <v>17713.3413</v>
      </c>
      <c r="CK46" s="7">
        <v>2053.4054999999998</v>
      </c>
      <c r="CL46" s="7">
        <f>Table2[[#This Row],[TOTAL Income Consumption Use Taxes Through FY 11]]+Table2[[#This Row],[TOTAL Income Consumption Use Taxes FY 12 and After  ]]</f>
        <v>19766.746800000001</v>
      </c>
      <c r="CM46" s="7">
        <v>163.53389999999999</v>
      </c>
      <c r="CN46" s="7">
        <v>929.81330000000003</v>
      </c>
      <c r="CO46" s="7">
        <v>184.91739999999999</v>
      </c>
      <c r="CP46" s="7">
        <f>Table2[[#This Row],[Assistance Provided Through FY 11]]+Table2[[#This Row],[Assistance Provided FY 12 and After ]]</f>
        <v>1114.7307000000001</v>
      </c>
      <c r="CQ46" s="7">
        <v>0</v>
      </c>
      <c r="CR46" s="7">
        <v>0</v>
      </c>
      <c r="CS46" s="7">
        <v>0</v>
      </c>
      <c r="CT46" s="7">
        <f>Table2[[#This Row],[Recapture Cancellation Reduction Amount Through FY 11]]+Table2[[#This Row],[Recapture Cancellation Reduction Amount FY 12 and After ]]</f>
        <v>0</v>
      </c>
      <c r="CU46" s="7">
        <v>0</v>
      </c>
      <c r="CV46" s="7">
        <v>0</v>
      </c>
      <c r="CW46" s="7">
        <v>0</v>
      </c>
      <c r="CX46" s="7">
        <f>Table2[[#This Row],[Penalty Paid Through FY 11]]+Table2[[#This Row],[Penalty Paid FY 12 and After]]</f>
        <v>0</v>
      </c>
      <c r="CY46" s="7">
        <v>163.53389999999999</v>
      </c>
      <c r="CZ46" s="7">
        <v>929.81330000000003</v>
      </c>
      <c r="DA46" s="7">
        <v>184.91739999999999</v>
      </c>
      <c r="DB46" s="7">
        <f>Table2[[#This Row],[TOTAL Assistance Net of recapture penalties Through FY 11]]+Table2[[#This Row],[TOTAL Assistance Net of recapture penalties FY 12 and After ]]</f>
        <v>1114.7307000000001</v>
      </c>
      <c r="DC46" s="7">
        <v>1471.4973</v>
      </c>
      <c r="DD46" s="7">
        <v>13956.154699999999</v>
      </c>
      <c r="DE46" s="7">
        <v>1664.0021999999999</v>
      </c>
      <c r="DF46" s="7">
        <f>Table2[[#This Row],[Company Direct Tax Revenue Before Assistance FY 12 and After]]+Table2[[#This Row],[Company Direct Tax Revenue Before Assistance Through FY 11]]</f>
        <v>15620.156899999998</v>
      </c>
      <c r="DG46" s="7">
        <v>976.22850000000005</v>
      </c>
      <c r="DH46" s="7">
        <v>9502.8053999999993</v>
      </c>
      <c r="DI46" s="7">
        <v>1103.9412</v>
      </c>
      <c r="DJ46" s="7">
        <f>Table2[[#This Row],[Indirect and Induced Tax Revenues FY 12 and After]]+Table2[[#This Row],[Indirect and Induced Tax Revenues Through FY 11]]</f>
        <v>10606.746599999999</v>
      </c>
      <c r="DK46" s="7">
        <v>2447.7258000000002</v>
      </c>
      <c r="DL46" s="7">
        <v>23458.9601</v>
      </c>
      <c r="DM46" s="7">
        <v>2767.9434000000001</v>
      </c>
      <c r="DN46" s="7">
        <f>Table2[[#This Row],[TOTAL Tax Revenues Before Assistance Through FY 11]]+Table2[[#This Row],[TOTAL Tax Revenues Before Assistance FY 12 and After]]</f>
        <v>26226.9035</v>
      </c>
      <c r="DO46" s="7">
        <v>2284.1918999999998</v>
      </c>
      <c r="DP46" s="7">
        <v>22529.146799999999</v>
      </c>
      <c r="DQ46" s="7">
        <v>2583.0259999999998</v>
      </c>
      <c r="DR46" s="7">
        <f>Table2[[#This Row],[TOTAL Tax Revenues Net of Assistance Recapture and Penalty FY 12 and After]]+Table2[[#This Row],[TOTAL Tax Revenues Net of Assistance Recapture and Penalty Through FY 11]]</f>
        <v>25112.1728</v>
      </c>
      <c r="DS46" s="7">
        <v>0</v>
      </c>
      <c r="DT46" s="7">
        <v>0</v>
      </c>
      <c r="DU46" s="7">
        <v>0</v>
      </c>
      <c r="DV46" s="7">
        <v>0</v>
      </c>
    </row>
    <row r="47" spans="1:126" x14ac:dyDescent="0.25">
      <c r="A47" s="5">
        <v>92249</v>
      </c>
      <c r="B47" s="5" t="s">
        <v>104</v>
      </c>
      <c r="C47" s="5" t="s">
        <v>105</v>
      </c>
      <c r="D47" s="5" t="s">
        <v>32</v>
      </c>
      <c r="E47" s="5">
        <v>31</v>
      </c>
      <c r="F47" s="5">
        <v>14260</v>
      </c>
      <c r="G47" s="5">
        <v>1</v>
      </c>
      <c r="H47" s="23"/>
      <c r="I47" s="23"/>
      <c r="J47" s="5">
        <v>481111</v>
      </c>
      <c r="K47" s="6" t="s">
        <v>106</v>
      </c>
      <c r="L47" s="6">
        <v>36137</v>
      </c>
      <c r="M47" s="9">
        <v>48549</v>
      </c>
      <c r="N47" s="7">
        <v>200000</v>
      </c>
      <c r="O47" s="5" t="s">
        <v>107</v>
      </c>
      <c r="P47" s="23">
        <v>293</v>
      </c>
      <c r="Q47" s="23">
        <v>0</v>
      </c>
      <c r="R47" s="23">
        <v>829</v>
      </c>
      <c r="S47" s="23">
        <v>0</v>
      </c>
      <c r="T47" s="23">
        <v>524</v>
      </c>
      <c r="U47" s="23">
        <v>1646</v>
      </c>
      <c r="V47" s="23">
        <v>1499</v>
      </c>
      <c r="W47" s="23">
        <v>0</v>
      </c>
      <c r="X47" s="23">
        <v>0</v>
      </c>
      <c r="Y47" s="23">
        <v>312</v>
      </c>
      <c r="Z47" s="23">
        <v>40</v>
      </c>
      <c r="AA47" s="24">
        <v>10.609480812641101</v>
      </c>
      <c r="AB47" s="24">
        <v>25.9593679458239</v>
      </c>
      <c r="AC47" s="24">
        <v>9.7065462753950307</v>
      </c>
      <c r="AD47" s="24">
        <v>7.6749435665914199</v>
      </c>
      <c r="AE47" s="24">
        <v>46.049661399548498</v>
      </c>
      <c r="AF47" s="24">
        <v>100</v>
      </c>
      <c r="AG47" s="5" t="s">
        <v>39</v>
      </c>
      <c r="AH47" s="7" t="s">
        <v>39</v>
      </c>
      <c r="AI47" s="7">
        <v>0</v>
      </c>
      <c r="AJ47" s="7">
        <v>0</v>
      </c>
      <c r="AK47" s="7">
        <v>0</v>
      </c>
      <c r="AL47" s="7">
        <f>Table2[[#This Row],[Company Direct Land Through FY 11]]+Table2[[#This Row],[Company Direct Land FY 12 and After ]]</f>
        <v>0</v>
      </c>
      <c r="AM47" s="7">
        <v>0</v>
      </c>
      <c r="AN47" s="7">
        <v>0</v>
      </c>
      <c r="AO47" s="7">
        <v>0</v>
      </c>
      <c r="AP47" s="7">
        <f>Table2[[#This Row],[Company Direct Building Through FY 11]]+Table2[[#This Row],[Company Direct Building FY 12 and After  ]]</f>
        <v>0</v>
      </c>
      <c r="AQ47" s="7">
        <v>0</v>
      </c>
      <c r="AR47" s="7">
        <v>1742</v>
      </c>
      <c r="AS47" s="7">
        <v>0</v>
      </c>
      <c r="AT47" s="7">
        <f>Table2[[#This Row],[Mortgage Recording Tax Through FY 11]]+Table2[[#This Row],[Mortgage Recording Tax FY 12 and After ]]</f>
        <v>1742</v>
      </c>
      <c r="AU47" s="7">
        <v>0</v>
      </c>
      <c r="AV47" s="7">
        <v>0</v>
      </c>
      <c r="AW47" s="7">
        <v>0</v>
      </c>
      <c r="AX47" s="7">
        <f>Table2[[#This Row],[Pilot Savings  Through FY 11]]+Table2[[#This Row],[Pilot Savings FY 12 and After ]]</f>
        <v>0</v>
      </c>
      <c r="AY47" s="7">
        <v>0</v>
      </c>
      <c r="AZ47" s="7">
        <v>0</v>
      </c>
      <c r="BA47" s="7">
        <v>0</v>
      </c>
      <c r="BB47" s="7">
        <f>Table2[[#This Row],[Mortgage Recording Tax Exemption Through FY 11]]+Table2[[#This Row],[Mortgage Recording Tax Exemption FY 12 and After ]]</f>
        <v>0</v>
      </c>
      <c r="BC47" s="7">
        <v>2134.4785999999999</v>
      </c>
      <c r="BD47" s="7">
        <v>12656.273800000001</v>
      </c>
      <c r="BE47" s="7">
        <v>12467.6628</v>
      </c>
      <c r="BF47" s="7">
        <f>Table2[[#This Row],[Indirect and Induced Land Through FY 11]]+Table2[[#This Row],[Indirect and Induced Land FY 12 and After ]]</f>
        <v>25123.936600000001</v>
      </c>
      <c r="BG47" s="7">
        <v>3964.0318000000002</v>
      </c>
      <c r="BH47" s="7">
        <v>23504.5085</v>
      </c>
      <c r="BI47" s="7">
        <v>23154.231400000001</v>
      </c>
      <c r="BJ47" s="7">
        <f>Table2[[#This Row],[Indirect and Induced Building Through FY 11]]+Table2[[#This Row],[Indirect and Induced Building FY 12 and After]]</f>
        <v>46658.7399</v>
      </c>
      <c r="BK47" s="7">
        <v>6098.5104000000001</v>
      </c>
      <c r="BL47" s="7">
        <v>37902.782299999999</v>
      </c>
      <c r="BM47" s="7">
        <v>35621.894200000002</v>
      </c>
      <c r="BN47" s="7">
        <f>Table2[[#This Row],[TOTAL Real Property Related Taxes Through FY 11]]+Table2[[#This Row],[TOTAL Real Property Related Taxes FY 12 and After]]</f>
        <v>73524.676500000001</v>
      </c>
      <c r="BO47" s="7">
        <v>13206.3235</v>
      </c>
      <c r="BP47" s="7">
        <v>76080.208199999994</v>
      </c>
      <c r="BQ47" s="7">
        <v>77139.205100000006</v>
      </c>
      <c r="BR47" s="7">
        <f>Table2[[#This Row],[Company Direct Through FY 11]]+Table2[[#This Row],[Company Direct FY 12 and After ]]</f>
        <v>153219.41330000001</v>
      </c>
      <c r="BS47" s="7">
        <v>0</v>
      </c>
      <c r="BT47" s="7">
        <v>1901.8572999999999</v>
      </c>
      <c r="BU47" s="7">
        <v>0</v>
      </c>
      <c r="BV47" s="7">
        <f>Table2[[#This Row],[Sales Tax Exemption Through FY 11]]+Table2[[#This Row],[Sales Tax Exemption FY 12 and After ]]</f>
        <v>1901.8572999999999</v>
      </c>
      <c r="BW47" s="7">
        <v>0</v>
      </c>
      <c r="BX47" s="7">
        <v>0</v>
      </c>
      <c r="BY47" s="7">
        <v>0</v>
      </c>
      <c r="BZ47" s="7">
        <f>Table2[[#This Row],[Energy Tax Savings Through FY 11]]+Table2[[#This Row],[Energy Tax Savings FY 12 and After ]]</f>
        <v>0</v>
      </c>
      <c r="CA47" s="7">
        <v>210.8066</v>
      </c>
      <c r="CB47" s="7">
        <v>1484.0011999999999</v>
      </c>
      <c r="CC47" s="7">
        <v>543.3356</v>
      </c>
      <c r="CD47" s="7">
        <f>Table2[[#This Row],[Tax Exempt Bond Savings Through FY 11]]+Table2[[#This Row],[Tax Exempt Bond Savings FY12 and After ]]</f>
        <v>2027.3368</v>
      </c>
      <c r="CE47" s="7">
        <v>7564.7956000000004</v>
      </c>
      <c r="CF47" s="7">
        <v>48321.419800000003</v>
      </c>
      <c r="CG47" s="7">
        <v>44186.583400000003</v>
      </c>
      <c r="CH47" s="7">
        <f>Table2[[#This Row],[Indirect and Induced Through FY 11]]+Table2[[#This Row],[Indirect and Induced FY 12 and After  ]]</f>
        <v>92508.003200000006</v>
      </c>
      <c r="CI47" s="7">
        <v>20560.3125</v>
      </c>
      <c r="CJ47" s="7">
        <v>121015.76949999999</v>
      </c>
      <c r="CK47" s="7">
        <v>120782.4529</v>
      </c>
      <c r="CL47" s="7">
        <f>Table2[[#This Row],[TOTAL Income Consumption Use Taxes Through FY 11]]+Table2[[#This Row],[TOTAL Income Consumption Use Taxes FY 12 and After  ]]</f>
        <v>241798.2224</v>
      </c>
      <c r="CM47" s="7">
        <v>210.8066</v>
      </c>
      <c r="CN47" s="7">
        <v>3385.8584999999998</v>
      </c>
      <c r="CO47" s="7">
        <v>543.3356</v>
      </c>
      <c r="CP47" s="7">
        <f>Table2[[#This Row],[Assistance Provided Through FY 11]]+Table2[[#This Row],[Assistance Provided FY 12 and After ]]</f>
        <v>3929.1940999999997</v>
      </c>
      <c r="CQ47" s="7">
        <v>0</v>
      </c>
      <c r="CR47" s="7">
        <v>0</v>
      </c>
      <c r="CS47" s="7">
        <v>0</v>
      </c>
      <c r="CT47" s="7">
        <f>Table2[[#This Row],[Recapture Cancellation Reduction Amount Through FY 11]]+Table2[[#This Row],[Recapture Cancellation Reduction Amount FY 12 and After ]]</f>
        <v>0</v>
      </c>
      <c r="CU47" s="7">
        <v>0</v>
      </c>
      <c r="CV47" s="7">
        <v>0</v>
      </c>
      <c r="CW47" s="7">
        <v>0</v>
      </c>
      <c r="CX47" s="7">
        <f>Table2[[#This Row],[Penalty Paid Through FY 11]]+Table2[[#This Row],[Penalty Paid FY 12 and After]]</f>
        <v>0</v>
      </c>
      <c r="CY47" s="7">
        <v>210.8066</v>
      </c>
      <c r="CZ47" s="7">
        <v>3385.8584999999998</v>
      </c>
      <c r="DA47" s="7">
        <v>543.3356</v>
      </c>
      <c r="DB47" s="7">
        <f>Table2[[#This Row],[TOTAL Assistance Net of recapture penalties Through FY 11]]+Table2[[#This Row],[TOTAL Assistance Net of recapture penalties FY 12 and After ]]</f>
        <v>3929.1940999999997</v>
      </c>
      <c r="DC47" s="7">
        <v>13206.3235</v>
      </c>
      <c r="DD47" s="7">
        <v>77822.208199999994</v>
      </c>
      <c r="DE47" s="7">
        <v>77139.205100000006</v>
      </c>
      <c r="DF47" s="7">
        <f>Table2[[#This Row],[Company Direct Tax Revenue Before Assistance FY 12 and After]]+Table2[[#This Row],[Company Direct Tax Revenue Before Assistance Through FY 11]]</f>
        <v>154961.41330000001</v>
      </c>
      <c r="DG47" s="7">
        <v>13663.306</v>
      </c>
      <c r="DH47" s="7">
        <v>84482.202099999995</v>
      </c>
      <c r="DI47" s="7">
        <v>79808.477599999998</v>
      </c>
      <c r="DJ47" s="7">
        <f>Table2[[#This Row],[Indirect and Induced Tax Revenues FY 12 and After]]+Table2[[#This Row],[Indirect and Induced Tax Revenues Through FY 11]]</f>
        <v>164290.67969999998</v>
      </c>
      <c r="DK47" s="7">
        <v>26869.629499999999</v>
      </c>
      <c r="DL47" s="7">
        <v>162304.41029999999</v>
      </c>
      <c r="DM47" s="7">
        <v>156947.6827</v>
      </c>
      <c r="DN47" s="7">
        <f>Table2[[#This Row],[TOTAL Tax Revenues Before Assistance Through FY 11]]+Table2[[#This Row],[TOTAL Tax Revenues Before Assistance FY 12 and After]]</f>
        <v>319252.09299999999</v>
      </c>
      <c r="DO47" s="7">
        <v>26658.822899999999</v>
      </c>
      <c r="DP47" s="7">
        <v>158918.55179999999</v>
      </c>
      <c r="DQ47" s="7">
        <v>156404.34710000001</v>
      </c>
      <c r="DR47" s="7">
        <f>Table2[[#This Row],[TOTAL Tax Revenues Net of Assistance Recapture and Penalty FY 12 and After]]+Table2[[#This Row],[TOTAL Tax Revenues Net of Assistance Recapture and Penalty Through FY 11]]</f>
        <v>315322.89890000003</v>
      </c>
      <c r="DS47" s="7">
        <v>0</v>
      </c>
      <c r="DT47" s="7">
        <v>0</v>
      </c>
      <c r="DU47" s="7">
        <v>0</v>
      </c>
      <c r="DV47" s="7">
        <v>0</v>
      </c>
    </row>
    <row r="48" spans="1:126" x14ac:dyDescent="0.25">
      <c r="A48" s="5">
        <v>92255</v>
      </c>
      <c r="B48" s="5" t="s">
        <v>30</v>
      </c>
      <c r="C48" s="5" t="s">
        <v>31</v>
      </c>
      <c r="D48" s="5" t="s">
        <v>32</v>
      </c>
      <c r="E48" s="5">
        <v>26</v>
      </c>
      <c r="F48" s="5">
        <v>46</v>
      </c>
      <c r="G48" s="5">
        <v>39</v>
      </c>
      <c r="H48" s="23"/>
      <c r="I48" s="23"/>
      <c r="J48" s="5">
        <v>238210</v>
      </c>
      <c r="K48" s="6" t="s">
        <v>28</v>
      </c>
      <c r="L48" s="6">
        <v>36026</v>
      </c>
      <c r="M48" s="9">
        <v>45473</v>
      </c>
      <c r="N48" s="7">
        <v>545</v>
      </c>
      <c r="O48" s="5" t="s">
        <v>51</v>
      </c>
      <c r="P48" s="23">
        <v>0</v>
      </c>
      <c r="Q48" s="23">
        <v>0</v>
      </c>
      <c r="R48" s="23">
        <v>51</v>
      </c>
      <c r="S48" s="23">
        <v>0</v>
      </c>
      <c r="T48" s="23">
        <v>0</v>
      </c>
      <c r="U48" s="23">
        <v>51</v>
      </c>
      <c r="V48" s="23">
        <v>51</v>
      </c>
      <c r="W48" s="23">
        <v>0</v>
      </c>
      <c r="X48" s="23">
        <v>0</v>
      </c>
      <c r="Y48" s="23">
        <v>0</v>
      </c>
      <c r="Z48" s="23">
        <v>14</v>
      </c>
      <c r="AA48" s="24">
        <v>0</v>
      </c>
      <c r="AB48" s="24">
        <v>0</v>
      </c>
      <c r="AC48" s="24">
        <v>0</v>
      </c>
      <c r="AD48" s="24">
        <v>0</v>
      </c>
      <c r="AE48" s="24">
        <v>0</v>
      </c>
      <c r="AF48" s="24">
        <v>41.176470588235297</v>
      </c>
      <c r="AG48" s="5" t="s">
        <v>39</v>
      </c>
      <c r="AH48" s="7" t="s">
        <v>33</v>
      </c>
      <c r="AI48" s="7">
        <v>7.0990000000000002</v>
      </c>
      <c r="AJ48" s="7">
        <v>104.20650000000001</v>
      </c>
      <c r="AK48" s="7">
        <v>28.754799999999999</v>
      </c>
      <c r="AL48" s="7">
        <f>Table2[[#This Row],[Company Direct Land Through FY 11]]+Table2[[#This Row],[Company Direct Land FY 12 and After ]]</f>
        <v>132.96129999999999</v>
      </c>
      <c r="AM48" s="7">
        <v>15.862</v>
      </c>
      <c r="AN48" s="7">
        <v>161.8355</v>
      </c>
      <c r="AO48" s="7">
        <v>64.249099999999999</v>
      </c>
      <c r="AP48" s="7">
        <f>Table2[[#This Row],[Company Direct Building Through FY 11]]+Table2[[#This Row],[Company Direct Building FY 12 and After  ]]</f>
        <v>226.08459999999999</v>
      </c>
      <c r="AQ48" s="7">
        <v>0</v>
      </c>
      <c r="AR48" s="7">
        <v>6.3735999999999997</v>
      </c>
      <c r="AS48" s="7">
        <v>0</v>
      </c>
      <c r="AT48" s="7">
        <f>Table2[[#This Row],[Mortgage Recording Tax Through FY 11]]+Table2[[#This Row],[Mortgage Recording Tax FY 12 and After ]]</f>
        <v>6.3735999999999997</v>
      </c>
      <c r="AU48" s="7">
        <v>15.644</v>
      </c>
      <c r="AV48" s="7">
        <v>87.403599999999997</v>
      </c>
      <c r="AW48" s="7">
        <v>63.366</v>
      </c>
      <c r="AX48" s="7">
        <f>Table2[[#This Row],[Pilot Savings  Through FY 11]]+Table2[[#This Row],[Pilot Savings FY 12 and After ]]</f>
        <v>150.7696</v>
      </c>
      <c r="AY48" s="7">
        <v>0</v>
      </c>
      <c r="AZ48" s="7">
        <v>6.3735999999999997</v>
      </c>
      <c r="BA48" s="7">
        <v>0</v>
      </c>
      <c r="BB48" s="7">
        <f>Table2[[#This Row],[Mortgage Recording Tax Exemption Through FY 11]]+Table2[[#This Row],[Mortgage Recording Tax Exemption FY 12 and After ]]</f>
        <v>6.3735999999999997</v>
      </c>
      <c r="BC48" s="7">
        <v>42.762700000000002</v>
      </c>
      <c r="BD48" s="7">
        <v>374.08089999999999</v>
      </c>
      <c r="BE48" s="7">
        <v>173.21039999999999</v>
      </c>
      <c r="BF48" s="7">
        <f>Table2[[#This Row],[Indirect and Induced Land Through FY 11]]+Table2[[#This Row],[Indirect and Induced Land FY 12 and After ]]</f>
        <v>547.29129999999998</v>
      </c>
      <c r="BG48" s="7">
        <v>79.416499999999999</v>
      </c>
      <c r="BH48" s="7">
        <v>694.72119999999995</v>
      </c>
      <c r="BI48" s="7">
        <v>321.67750000000001</v>
      </c>
      <c r="BJ48" s="7">
        <f>Table2[[#This Row],[Indirect and Induced Building Through FY 11]]+Table2[[#This Row],[Indirect and Induced Building FY 12 and After]]</f>
        <v>1016.3987</v>
      </c>
      <c r="BK48" s="7">
        <v>129.49619999999999</v>
      </c>
      <c r="BL48" s="7">
        <v>1247.4404999999999</v>
      </c>
      <c r="BM48" s="7">
        <v>524.5258</v>
      </c>
      <c r="BN48" s="7">
        <f>Table2[[#This Row],[TOTAL Real Property Related Taxes Through FY 11]]+Table2[[#This Row],[TOTAL Real Property Related Taxes FY 12 and After]]</f>
        <v>1771.9663</v>
      </c>
      <c r="BO48" s="7">
        <v>302.47629999999998</v>
      </c>
      <c r="BP48" s="7">
        <v>2712.5228999999999</v>
      </c>
      <c r="BQ48" s="7">
        <v>1225.1822</v>
      </c>
      <c r="BR48" s="7">
        <f>Table2[[#This Row],[Company Direct Through FY 11]]+Table2[[#This Row],[Company Direct FY 12 and After ]]</f>
        <v>3937.7051000000001</v>
      </c>
      <c r="BS48" s="7">
        <v>0</v>
      </c>
      <c r="BT48" s="7">
        <v>0</v>
      </c>
      <c r="BU48" s="7">
        <v>0</v>
      </c>
      <c r="BV48" s="7">
        <f>Table2[[#This Row],[Sales Tax Exemption Through FY 11]]+Table2[[#This Row],[Sales Tax Exemption FY 12 and After ]]</f>
        <v>0</v>
      </c>
      <c r="BW48" s="7">
        <v>0</v>
      </c>
      <c r="BX48" s="7">
        <v>0</v>
      </c>
      <c r="BY48" s="7">
        <v>0</v>
      </c>
      <c r="BZ48" s="7">
        <f>Table2[[#This Row],[Energy Tax Savings Through FY 11]]+Table2[[#This Row],[Energy Tax Savings FY 12 and After ]]</f>
        <v>0</v>
      </c>
      <c r="CA48" s="7">
        <v>0</v>
      </c>
      <c r="CB48" s="7">
        <v>0</v>
      </c>
      <c r="CC48" s="7">
        <v>0</v>
      </c>
      <c r="CD48" s="7">
        <f>Table2[[#This Row],[Tax Exempt Bond Savings Through FY 11]]+Table2[[#This Row],[Tax Exempt Bond Savings FY12 and After ]]</f>
        <v>0</v>
      </c>
      <c r="CE48" s="7">
        <v>151.55520000000001</v>
      </c>
      <c r="CF48" s="7">
        <v>1421.4373000000001</v>
      </c>
      <c r="CG48" s="7">
        <v>613.87519999999995</v>
      </c>
      <c r="CH48" s="7">
        <f>Table2[[#This Row],[Indirect and Induced Through FY 11]]+Table2[[#This Row],[Indirect and Induced FY 12 and After  ]]</f>
        <v>2035.3125</v>
      </c>
      <c r="CI48" s="7">
        <v>454.03149999999999</v>
      </c>
      <c r="CJ48" s="7">
        <v>4133.9602000000004</v>
      </c>
      <c r="CK48" s="7">
        <v>1839.0573999999999</v>
      </c>
      <c r="CL48" s="7">
        <f>Table2[[#This Row],[TOTAL Income Consumption Use Taxes Through FY 11]]+Table2[[#This Row],[TOTAL Income Consumption Use Taxes FY 12 and After  ]]</f>
        <v>5973.0176000000001</v>
      </c>
      <c r="CM48" s="7">
        <v>15.644</v>
      </c>
      <c r="CN48" s="7">
        <v>93.777199999999993</v>
      </c>
      <c r="CO48" s="7">
        <v>63.366</v>
      </c>
      <c r="CP48" s="7">
        <f>Table2[[#This Row],[Assistance Provided Through FY 11]]+Table2[[#This Row],[Assistance Provided FY 12 and After ]]</f>
        <v>157.14319999999998</v>
      </c>
      <c r="CQ48" s="7">
        <v>0</v>
      </c>
      <c r="CR48" s="7">
        <v>0</v>
      </c>
      <c r="CS48" s="7">
        <v>0</v>
      </c>
      <c r="CT48" s="7">
        <f>Table2[[#This Row],[Recapture Cancellation Reduction Amount Through FY 11]]+Table2[[#This Row],[Recapture Cancellation Reduction Amount FY 12 and After ]]</f>
        <v>0</v>
      </c>
      <c r="CU48" s="7">
        <v>0</v>
      </c>
      <c r="CV48" s="7">
        <v>0</v>
      </c>
      <c r="CW48" s="7">
        <v>0</v>
      </c>
      <c r="CX48" s="7">
        <f>Table2[[#This Row],[Penalty Paid Through FY 11]]+Table2[[#This Row],[Penalty Paid FY 12 and After]]</f>
        <v>0</v>
      </c>
      <c r="CY48" s="7">
        <v>15.644</v>
      </c>
      <c r="CZ48" s="7">
        <v>93.777199999999993</v>
      </c>
      <c r="DA48" s="7">
        <v>63.366</v>
      </c>
      <c r="DB48" s="7">
        <f>Table2[[#This Row],[TOTAL Assistance Net of recapture penalties Through FY 11]]+Table2[[#This Row],[TOTAL Assistance Net of recapture penalties FY 12 and After ]]</f>
        <v>157.14319999999998</v>
      </c>
      <c r="DC48" s="7">
        <v>325.43729999999999</v>
      </c>
      <c r="DD48" s="7">
        <v>2984.9385000000002</v>
      </c>
      <c r="DE48" s="7">
        <v>1318.1860999999999</v>
      </c>
      <c r="DF48" s="7">
        <f>Table2[[#This Row],[Company Direct Tax Revenue Before Assistance FY 12 and After]]+Table2[[#This Row],[Company Direct Tax Revenue Before Assistance Through FY 11]]</f>
        <v>4303.1246000000001</v>
      </c>
      <c r="DG48" s="7">
        <v>273.73439999999999</v>
      </c>
      <c r="DH48" s="7">
        <v>2490.2393999999999</v>
      </c>
      <c r="DI48" s="7">
        <v>1108.7630999999999</v>
      </c>
      <c r="DJ48" s="7">
        <f>Table2[[#This Row],[Indirect and Induced Tax Revenues FY 12 and After]]+Table2[[#This Row],[Indirect and Induced Tax Revenues Through FY 11]]</f>
        <v>3599.0024999999996</v>
      </c>
      <c r="DK48" s="7">
        <v>599.17169999999999</v>
      </c>
      <c r="DL48" s="7">
        <v>5475.1778999999997</v>
      </c>
      <c r="DM48" s="7">
        <v>2426.9492</v>
      </c>
      <c r="DN48" s="7">
        <f>Table2[[#This Row],[TOTAL Tax Revenues Before Assistance Through FY 11]]+Table2[[#This Row],[TOTAL Tax Revenues Before Assistance FY 12 and After]]</f>
        <v>7902.1270999999997</v>
      </c>
      <c r="DO48" s="7">
        <v>583.52769999999998</v>
      </c>
      <c r="DP48" s="7">
        <v>5381.4007000000001</v>
      </c>
      <c r="DQ48" s="7">
        <v>2363.5832</v>
      </c>
      <c r="DR48" s="7">
        <f>Table2[[#This Row],[TOTAL Tax Revenues Net of Assistance Recapture and Penalty FY 12 and After]]+Table2[[#This Row],[TOTAL Tax Revenues Net of Assistance Recapture and Penalty Through FY 11]]</f>
        <v>7744.9839000000002</v>
      </c>
      <c r="DS48" s="7">
        <v>0</v>
      </c>
      <c r="DT48" s="7">
        <v>0</v>
      </c>
      <c r="DU48" s="7">
        <v>0</v>
      </c>
      <c r="DV48" s="7">
        <v>0</v>
      </c>
    </row>
    <row r="49" spans="1:126" x14ac:dyDescent="0.25">
      <c r="A49" s="5">
        <v>92265</v>
      </c>
      <c r="B49" s="5" t="s">
        <v>45</v>
      </c>
      <c r="C49" s="5" t="s">
        <v>46</v>
      </c>
      <c r="D49" s="5" t="s">
        <v>27</v>
      </c>
      <c r="E49" s="5">
        <v>4</v>
      </c>
      <c r="F49" s="5">
        <v>1394</v>
      </c>
      <c r="G49" s="5">
        <v>5</v>
      </c>
      <c r="H49" s="23">
        <v>12050</v>
      </c>
      <c r="I49" s="23">
        <v>170374</v>
      </c>
      <c r="J49" s="5">
        <v>621111</v>
      </c>
      <c r="K49" s="6" t="s">
        <v>47</v>
      </c>
      <c r="L49" s="6">
        <v>36083</v>
      </c>
      <c r="M49" s="9">
        <v>48761</v>
      </c>
      <c r="N49" s="7">
        <v>49590</v>
      </c>
      <c r="O49" s="5" t="s">
        <v>79</v>
      </c>
      <c r="P49" s="23">
        <v>0</v>
      </c>
      <c r="Q49" s="23">
        <v>0</v>
      </c>
      <c r="R49" s="23">
        <v>0</v>
      </c>
      <c r="S49" s="23">
        <v>0</v>
      </c>
      <c r="T49" s="23">
        <v>0</v>
      </c>
      <c r="U49" s="23">
        <v>0</v>
      </c>
      <c r="V49" s="23">
        <v>442</v>
      </c>
      <c r="W49" s="23">
        <v>0</v>
      </c>
      <c r="X49" s="23">
        <v>0</v>
      </c>
      <c r="Y49" s="23">
        <v>291</v>
      </c>
      <c r="Z49" s="23">
        <v>0</v>
      </c>
      <c r="AA49" s="24">
        <v>0</v>
      </c>
      <c r="AB49" s="24">
        <v>0</v>
      </c>
      <c r="AC49" s="24">
        <v>0</v>
      </c>
      <c r="AD49" s="24">
        <v>0</v>
      </c>
      <c r="AE49" s="24">
        <v>0</v>
      </c>
      <c r="AF49" s="24">
        <v>0</v>
      </c>
      <c r="AG49" s="5"/>
      <c r="AH49" s="7"/>
      <c r="AI49" s="7">
        <v>0</v>
      </c>
      <c r="AJ49" s="7">
        <v>0</v>
      </c>
      <c r="AK49" s="7">
        <v>0</v>
      </c>
      <c r="AL49" s="7">
        <f>Table2[[#This Row],[Company Direct Land Through FY 11]]+Table2[[#This Row],[Company Direct Land FY 12 and After ]]</f>
        <v>0</v>
      </c>
      <c r="AM49" s="7">
        <v>0</v>
      </c>
      <c r="AN49" s="7">
        <v>0</v>
      </c>
      <c r="AO49" s="7">
        <v>0</v>
      </c>
      <c r="AP49" s="7">
        <f>Table2[[#This Row],[Company Direct Building Through FY 11]]+Table2[[#This Row],[Company Direct Building FY 12 and After  ]]</f>
        <v>0</v>
      </c>
      <c r="AQ49" s="7">
        <v>0</v>
      </c>
      <c r="AR49" s="7">
        <v>882.673</v>
      </c>
      <c r="AS49" s="7">
        <v>0</v>
      </c>
      <c r="AT49" s="7">
        <f>Table2[[#This Row],[Mortgage Recording Tax Through FY 11]]+Table2[[#This Row],[Mortgage Recording Tax FY 12 and After ]]</f>
        <v>882.673</v>
      </c>
      <c r="AU49" s="7">
        <v>0</v>
      </c>
      <c r="AV49" s="7">
        <v>0</v>
      </c>
      <c r="AW49" s="7">
        <v>0</v>
      </c>
      <c r="AX49" s="7">
        <f>Table2[[#This Row],[Pilot Savings  Through FY 11]]+Table2[[#This Row],[Pilot Savings FY 12 and After ]]</f>
        <v>0</v>
      </c>
      <c r="AY49" s="7">
        <v>0</v>
      </c>
      <c r="AZ49" s="7">
        <v>882.673</v>
      </c>
      <c r="BA49" s="7">
        <v>0</v>
      </c>
      <c r="BB49" s="7">
        <f>Table2[[#This Row],[Mortgage Recording Tax Exemption Through FY 11]]+Table2[[#This Row],[Mortgage Recording Tax Exemption FY 12 and After ]]</f>
        <v>882.673</v>
      </c>
      <c r="BC49" s="7">
        <v>335.75389999999999</v>
      </c>
      <c r="BD49" s="7">
        <v>1837.3604</v>
      </c>
      <c r="BE49" s="7">
        <v>0</v>
      </c>
      <c r="BF49" s="7">
        <f>Table2[[#This Row],[Indirect and Induced Land Through FY 11]]+Table2[[#This Row],[Indirect and Induced Land FY 12 and After ]]</f>
        <v>1837.3604</v>
      </c>
      <c r="BG49" s="7">
        <v>623.54290000000003</v>
      </c>
      <c r="BH49" s="7">
        <v>3412.2406000000001</v>
      </c>
      <c r="BI49" s="7">
        <v>0</v>
      </c>
      <c r="BJ49" s="7">
        <f>Table2[[#This Row],[Indirect and Induced Building Through FY 11]]+Table2[[#This Row],[Indirect and Induced Building FY 12 and After]]</f>
        <v>3412.2406000000001</v>
      </c>
      <c r="BK49" s="7">
        <v>959.29679999999996</v>
      </c>
      <c r="BL49" s="7">
        <v>5249.6009999999997</v>
      </c>
      <c r="BM49" s="7">
        <v>0</v>
      </c>
      <c r="BN49" s="7">
        <f>Table2[[#This Row],[TOTAL Real Property Related Taxes Through FY 11]]+Table2[[#This Row],[TOTAL Real Property Related Taxes FY 12 and After]]</f>
        <v>5249.6009999999997</v>
      </c>
      <c r="BO49" s="7">
        <v>1059.923</v>
      </c>
      <c r="BP49" s="7">
        <v>6357.4394000000002</v>
      </c>
      <c r="BQ49" s="7">
        <v>0</v>
      </c>
      <c r="BR49" s="7">
        <f>Table2[[#This Row],[Company Direct Through FY 11]]+Table2[[#This Row],[Company Direct FY 12 and After ]]</f>
        <v>6357.4394000000002</v>
      </c>
      <c r="BS49" s="7">
        <v>0</v>
      </c>
      <c r="BT49" s="7">
        <v>0</v>
      </c>
      <c r="BU49" s="7">
        <v>0</v>
      </c>
      <c r="BV49" s="7">
        <f>Table2[[#This Row],[Sales Tax Exemption Through FY 11]]+Table2[[#This Row],[Sales Tax Exemption FY 12 and After ]]</f>
        <v>0</v>
      </c>
      <c r="BW49" s="7">
        <v>0</v>
      </c>
      <c r="BX49" s="7">
        <v>0</v>
      </c>
      <c r="BY49" s="7">
        <v>0</v>
      </c>
      <c r="BZ49" s="7">
        <f>Table2[[#This Row],[Energy Tax Savings Through FY 11]]+Table2[[#This Row],[Energy Tax Savings FY 12 and After ]]</f>
        <v>0</v>
      </c>
      <c r="CA49" s="7">
        <v>15.2828</v>
      </c>
      <c r="CB49" s="7">
        <v>278.6567</v>
      </c>
      <c r="CC49" s="7">
        <v>0</v>
      </c>
      <c r="CD49" s="7">
        <f>Table2[[#This Row],[Tax Exempt Bond Savings Through FY 11]]+Table2[[#This Row],[Tax Exempt Bond Savings FY12 and After ]]</f>
        <v>278.6567</v>
      </c>
      <c r="CE49" s="7">
        <v>1100.2494999999999</v>
      </c>
      <c r="CF49" s="7">
        <v>6464.3635000000004</v>
      </c>
      <c r="CG49" s="7">
        <v>0</v>
      </c>
      <c r="CH49" s="7">
        <f>Table2[[#This Row],[Indirect and Induced Through FY 11]]+Table2[[#This Row],[Indirect and Induced FY 12 and After  ]]</f>
        <v>6464.3635000000004</v>
      </c>
      <c r="CI49" s="7">
        <v>2144.8897000000002</v>
      </c>
      <c r="CJ49" s="7">
        <v>12543.146199999999</v>
      </c>
      <c r="CK49" s="7">
        <v>0</v>
      </c>
      <c r="CL49" s="7">
        <f>Table2[[#This Row],[TOTAL Income Consumption Use Taxes Through FY 11]]+Table2[[#This Row],[TOTAL Income Consumption Use Taxes FY 12 and After  ]]</f>
        <v>12543.146199999999</v>
      </c>
      <c r="CM49" s="7">
        <v>15.2828</v>
      </c>
      <c r="CN49" s="7">
        <v>1161.3297</v>
      </c>
      <c r="CO49" s="7">
        <v>0</v>
      </c>
      <c r="CP49" s="7">
        <f>Table2[[#This Row],[Assistance Provided Through FY 11]]+Table2[[#This Row],[Assistance Provided FY 12 and After ]]</f>
        <v>1161.3297</v>
      </c>
      <c r="CQ49" s="7">
        <v>0</v>
      </c>
      <c r="CR49" s="7">
        <v>0</v>
      </c>
      <c r="CS49" s="7">
        <v>0</v>
      </c>
      <c r="CT49" s="7">
        <f>Table2[[#This Row],[Recapture Cancellation Reduction Amount Through FY 11]]+Table2[[#This Row],[Recapture Cancellation Reduction Amount FY 12 and After ]]</f>
        <v>0</v>
      </c>
      <c r="CU49" s="7">
        <v>0</v>
      </c>
      <c r="CV49" s="7">
        <v>0</v>
      </c>
      <c r="CW49" s="7">
        <v>0</v>
      </c>
      <c r="CX49" s="7">
        <f>Table2[[#This Row],[Penalty Paid Through FY 11]]+Table2[[#This Row],[Penalty Paid FY 12 and After]]</f>
        <v>0</v>
      </c>
      <c r="CY49" s="7">
        <v>15.2828</v>
      </c>
      <c r="CZ49" s="7">
        <v>1161.3297</v>
      </c>
      <c r="DA49" s="7">
        <v>0</v>
      </c>
      <c r="DB49" s="7">
        <f>Table2[[#This Row],[TOTAL Assistance Net of recapture penalties Through FY 11]]+Table2[[#This Row],[TOTAL Assistance Net of recapture penalties FY 12 and After ]]</f>
        <v>1161.3297</v>
      </c>
      <c r="DC49" s="7">
        <v>1059.923</v>
      </c>
      <c r="DD49" s="7">
        <v>7240.1124</v>
      </c>
      <c r="DE49" s="7">
        <v>0</v>
      </c>
      <c r="DF49" s="7">
        <f>Table2[[#This Row],[Company Direct Tax Revenue Before Assistance FY 12 and After]]+Table2[[#This Row],[Company Direct Tax Revenue Before Assistance Through FY 11]]</f>
        <v>7240.1124</v>
      </c>
      <c r="DG49" s="7">
        <v>2059.5463</v>
      </c>
      <c r="DH49" s="7">
        <v>11713.9645</v>
      </c>
      <c r="DI49" s="7">
        <v>0</v>
      </c>
      <c r="DJ49" s="7">
        <f>Table2[[#This Row],[Indirect and Induced Tax Revenues FY 12 and After]]+Table2[[#This Row],[Indirect and Induced Tax Revenues Through FY 11]]</f>
        <v>11713.9645</v>
      </c>
      <c r="DK49" s="7">
        <v>3119.4693000000002</v>
      </c>
      <c r="DL49" s="7">
        <v>18954.0769</v>
      </c>
      <c r="DM49" s="7">
        <v>0</v>
      </c>
      <c r="DN49" s="7">
        <f>Table2[[#This Row],[TOTAL Tax Revenues Before Assistance Through FY 11]]+Table2[[#This Row],[TOTAL Tax Revenues Before Assistance FY 12 and After]]</f>
        <v>18954.0769</v>
      </c>
      <c r="DO49" s="7">
        <v>3104.1864999999998</v>
      </c>
      <c r="DP49" s="7">
        <v>17792.747200000002</v>
      </c>
      <c r="DQ49" s="7">
        <v>0</v>
      </c>
      <c r="DR49" s="7">
        <f>Table2[[#This Row],[TOTAL Tax Revenues Net of Assistance Recapture and Penalty FY 12 and After]]+Table2[[#This Row],[TOTAL Tax Revenues Net of Assistance Recapture and Penalty Through FY 11]]</f>
        <v>17792.747200000002</v>
      </c>
      <c r="DS49" s="7">
        <v>0</v>
      </c>
      <c r="DT49" s="7">
        <v>0</v>
      </c>
      <c r="DU49" s="7">
        <v>0</v>
      </c>
      <c r="DV49" s="7">
        <v>0</v>
      </c>
    </row>
    <row r="50" spans="1:126" x14ac:dyDescent="0.25">
      <c r="A50" s="5">
        <v>92267</v>
      </c>
      <c r="B50" s="5" t="s">
        <v>77</v>
      </c>
      <c r="C50" s="5" t="s">
        <v>78</v>
      </c>
      <c r="D50" s="5" t="s">
        <v>42</v>
      </c>
      <c r="E50" s="5">
        <v>33</v>
      </c>
      <c r="F50" s="5">
        <v>1059</v>
      </c>
      <c r="G50" s="5">
        <v>64</v>
      </c>
      <c r="H50" s="23">
        <v>48475</v>
      </c>
      <c r="I50" s="23">
        <v>112251</v>
      </c>
      <c r="J50" s="5">
        <v>611110</v>
      </c>
      <c r="K50" s="6" t="s">
        <v>47</v>
      </c>
      <c r="L50" s="6">
        <v>36103</v>
      </c>
      <c r="M50" s="9">
        <v>47058</v>
      </c>
      <c r="N50" s="7">
        <v>11480</v>
      </c>
      <c r="O50" s="5" t="s">
        <v>79</v>
      </c>
      <c r="P50" s="23">
        <v>0</v>
      </c>
      <c r="Q50" s="23">
        <v>0</v>
      </c>
      <c r="R50" s="23">
        <v>0</v>
      </c>
      <c r="S50" s="23">
        <v>0</v>
      </c>
      <c r="T50" s="23">
        <v>0</v>
      </c>
      <c r="U50" s="23">
        <v>0</v>
      </c>
      <c r="V50" s="23">
        <v>248</v>
      </c>
      <c r="W50" s="23">
        <v>0</v>
      </c>
      <c r="X50" s="23">
        <v>0</v>
      </c>
      <c r="Y50" s="23">
        <v>122</v>
      </c>
      <c r="Z50" s="23">
        <v>15</v>
      </c>
      <c r="AA50" s="24">
        <v>0</v>
      </c>
      <c r="AB50" s="24">
        <v>0</v>
      </c>
      <c r="AC50" s="24">
        <v>0</v>
      </c>
      <c r="AD50" s="24">
        <v>0</v>
      </c>
      <c r="AE50" s="24">
        <v>0</v>
      </c>
      <c r="AF50" s="24">
        <v>0</v>
      </c>
      <c r="AG50" s="5"/>
      <c r="AH50" s="7"/>
      <c r="AI50" s="7">
        <v>0</v>
      </c>
      <c r="AJ50" s="7">
        <v>0</v>
      </c>
      <c r="AK50" s="7">
        <v>0</v>
      </c>
      <c r="AL50" s="7">
        <f>Table2[[#This Row],[Company Direct Land Through FY 11]]+Table2[[#This Row],[Company Direct Land FY 12 and After ]]</f>
        <v>0</v>
      </c>
      <c r="AM50" s="7">
        <v>0</v>
      </c>
      <c r="AN50" s="7">
        <v>0</v>
      </c>
      <c r="AO50" s="7">
        <v>0</v>
      </c>
      <c r="AP50" s="7">
        <f>Table2[[#This Row],[Company Direct Building Through FY 11]]+Table2[[#This Row],[Company Direct Building FY 12 and After  ]]</f>
        <v>0</v>
      </c>
      <c r="AQ50" s="7">
        <v>0</v>
      </c>
      <c r="AR50" s="7">
        <v>77.197999999999993</v>
      </c>
      <c r="AS50" s="7">
        <v>0</v>
      </c>
      <c r="AT50" s="7">
        <f>Table2[[#This Row],[Mortgage Recording Tax Through FY 11]]+Table2[[#This Row],[Mortgage Recording Tax FY 12 and After ]]</f>
        <v>77.197999999999993</v>
      </c>
      <c r="AU50" s="7">
        <v>0</v>
      </c>
      <c r="AV50" s="7">
        <v>0</v>
      </c>
      <c r="AW50" s="7">
        <v>0</v>
      </c>
      <c r="AX50" s="7">
        <f>Table2[[#This Row],[Pilot Savings  Through FY 11]]+Table2[[#This Row],[Pilot Savings FY 12 and After ]]</f>
        <v>0</v>
      </c>
      <c r="AY50" s="7">
        <v>0</v>
      </c>
      <c r="AZ50" s="7">
        <v>77.197999999999993</v>
      </c>
      <c r="BA50" s="7">
        <v>0</v>
      </c>
      <c r="BB50" s="7">
        <f>Table2[[#This Row],[Mortgage Recording Tax Exemption Through FY 11]]+Table2[[#This Row],[Mortgage Recording Tax Exemption FY 12 and After ]]</f>
        <v>77.197999999999993</v>
      </c>
      <c r="BC50" s="7">
        <v>171.10380000000001</v>
      </c>
      <c r="BD50" s="7">
        <v>865.46759999999995</v>
      </c>
      <c r="BE50" s="7">
        <v>0</v>
      </c>
      <c r="BF50" s="7">
        <f>Table2[[#This Row],[Indirect and Induced Land Through FY 11]]+Table2[[#This Row],[Indirect and Induced Land FY 12 and After ]]</f>
        <v>865.46759999999995</v>
      </c>
      <c r="BG50" s="7">
        <v>317.76420000000002</v>
      </c>
      <c r="BH50" s="7">
        <v>1607.2973999999999</v>
      </c>
      <c r="BI50" s="7">
        <v>0</v>
      </c>
      <c r="BJ50" s="7">
        <f>Table2[[#This Row],[Indirect and Induced Building Through FY 11]]+Table2[[#This Row],[Indirect and Induced Building FY 12 and After]]</f>
        <v>1607.2973999999999</v>
      </c>
      <c r="BK50" s="7">
        <v>488.86799999999999</v>
      </c>
      <c r="BL50" s="7">
        <v>2472.7649999999999</v>
      </c>
      <c r="BM50" s="7">
        <v>0</v>
      </c>
      <c r="BN50" s="7">
        <f>Table2[[#This Row],[TOTAL Real Property Related Taxes Through FY 11]]+Table2[[#This Row],[TOTAL Real Property Related Taxes FY 12 and After]]</f>
        <v>2472.7649999999999</v>
      </c>
      <c r="BO50" s="7">
        <v>608.95780000000002</v>
      </c>
      <c r="BP50" s="7">
        <v>3149.7208000000001</v>
      </c>
      <c r="BQ50" s="7">
        <v>0</v>
      </c>
      <c r="BR50" s="7">
        <f>Table2[[#This Row],[Company Direct Through FY 11]]+Table2[[#This Row],[Company Direct FY 12 and After ]]</f>
        <v>3149.7208000000001</v>
      </c>
      <c r="BS50" s="7">
        <v>0</v>
      </c>
      <c r="BT50" s="7">
        <v>0</v>
      </c>
      <c r="BU50" s="7">
        <v>0</v>
      </c>
      <c r="BV50" s="7">
        <f>Table2[[#This Row],[Sales Tax Exemption Through FY 11]]+Table2[[#This Row],[Sales Tax Exemption FY 12 and After ]]</f>
        <v>0</v>
      </c>
      <c r="BW50" s="7">
        <v>0</v>
      </c>
      <c r="BX50" s="7">
        <v>0</v>
      </c>
      <c r="BY50" s="7">
        <v>0</v>
      </c>
      <c r="BZ50" s="7">
        <f>Table2[[#This Row],[Energy Tax Savings Through FY 11]]+Table2[[#This Row],[Energy Tax Savings FY 12 and After ]]</f>
        <v>0</v>
      </c>
      <c r="CA50" s="7">
        <v>4.9896000000000003</v>
      </c>
      <c r="CB50" s="7">
        <v>89.703999999999994</v>
      </c>
      <c r="CC50" s="7">
        <v>0</v>
      </c>
      <c r="CD50" s="7">
        <f>Table2[[#This Row],[Tax Exempt Bond Savings Through FY 11]]+Table2[[#This Row],[Tax Exempt Bond Savings FY12 and After ]]</f>
        <v>89.703999999999994</v>
      </c>
      <c r="CE50" s="7">
        <v>673.44830000000002</v>
      </c>
      <c r="CF50" s="7">
        <v>3672.2538</v>
      </c>
      <c r="CG50" s="7">
        <v>0</v>
      </c>
      <c r="CH50" s="7">
        <f>Table2[[#This Row],[Indirect and Induced Through FY 11]]+Table2[[#This Row],[Indirect and Induced FY 12 and After  ]]</f>
        <v>3672.2538</v>
      </c>
      <c r="CI50" s="7">
        <v>1277.4165</v>
      </c>
      <c r="CJ50" s="7">
        <v>6732.2705999999998</v>
      </c>
      <c r="CK50" s="7">
        <v>0</v>
      </c>
      <c r="CL50" s="7">
        <f>Table2[[#This Row],[TOTAL Income Consumption Use Taxes Through FY 11]]+Table2[[#This Row],[TOTAL Income Consumption Use Taxes FY 12 and After  ]]</f>
        <v>6732.2705999999998</v>
      </c>
      <c r="CM50" s="7">
        <v>4.9896000000000003</v>
      </c>
      <c r="CN50" s="7">
        <v>166.90199999999999</v>
      </c>
      <c r="CO50" s="7">
        <v>0</v>
      </c>
      <c r="CP50" s="7">
        <f>Table2[[#This Row],[Assistance Provided Through FY 11]]+Table2[[#This Row],[Assistance Provided FY 12 and After ]]</f>
        <v>166.90199999999999</v>
      </c>
      <c r="CQ50" s="7">
        <v>0</v>
      </c>
      <c r="CR50" s="7">
        <v>0</v>
      </c>
      <c r="CS50" s="7">
        <v>0</v>
      </c>
      <c r="CT50" s="7">
        <f>Table2[[#This Row],[Recapture Cancellation Reduction Amount Through FY 11]]+Table2[[#This Row],[Recapture Cancellation Reduction Amount FY 12 and After ]]</f>
        <v>0</v>
      </c>
      <c r="CU50" s="7">
        <v>0</v>
      </c>
      <c r="CV50" s="7">
        <v>0</v>
      </c>
      <c r="CW50" s="7">
        <v>0</v>
      </c>
      <c r="CX50" s="7">
        <f>Table2[[#This Row],[Penalty Paid Through FY 11]]+Table2[[#This Row],[Penalty Paid FY 12 and After]]</f>
        <v>0</v>
      </c>
      <c r="CY50" s="7">
        <v>4.9896000000000003</v>
      </c>
      <c r="CZ50" s="7">
        <v>166.90199999999999</v>
      </c>
      <c r="DA50" s="7">
        <v>0</v>
      </c>
      <c r="DB50" s="7">
        <f>Table2[[#This Row],[TOTAL Assistance Net of recapture penalties Through FY 11]]+Table2[[#This Row],[TOTAL Assistance Net of recapture penalties FY 12 and After ]]</f>
        <v>166.90199999999999</v>
      </c>
      <c r="DC50" s="7">
        <v>608.95780000000002</v>
      </c>
      <c r="DD50" s="7">
        <v>3226.9187999999999</v>
      </c>
      <c r="DE50" s="7">
        <v>0</v>
      </c>
      <c r="DF50" s="7">
        <f>Table2[[#This Row],[Company Direct Tax Revenue Before Assistance FY 12 and After]]+Table2[[#This Row],[Company Direct Tax Revenue Before Assistance Through FY 11]]</f>
        <v>3226.9187999999999</v>
      </c>
      <c r="DG50" s="7">
        <v>1162.3163</v>
      </c>
      <c r="DH50" s="7">
        <v>6145.0187999999998</v>
      </c>
      <c r="DI50" s="7">
        <v>0</v>
      </c>
      <c r="DJ50" s="7">
        <f>Table2[[#This Row],[Indirect and Induced Tax Revenues FY 12 and After]]+Table2[[#This Row],[Indirect and Induced Tax Revenues Through FY 11]]</f>
        <v>6145.0187999999998</v>
      </c>
      <c r="DK50" s="7">
        <v>1771.2741000000001</v>
      </c>
      <c r="DL50" s="7">
        <v>9371.9375999999993</v>
      </c>
      <c r="DM50" s="7">
        <v>0</v>
      </c>
      <c r="DN50" s="7">
        <f>Table2[[#This Row],[TOTAL Tax Revenues Before Assistance Through FY 11]]+Table2[[#This Row],[TOTAL Tax Revenues Before Assistance FY 12 and After]]</f>
        <v>9371.9375999999993</v>
      </c>
      <c r="DO50" s="7">
        <v>1766.2845</v>
      </c>
      <c r="DP50" s="7">
        <v>9205.0355999999992</v>
      </c>
      <c r="DQ50" s="7">
        <v>0</v>
      </c>
      <c r="DR50" s="7">
        <f>Table2[[#This Row],[TOTAL Tax Revenues Net of Assistance Recapture and Penalty FY 12 and After]]+Table2[[#This Row],[TOTAL Tax Revenues Net of Assistance Recapture and Penalty Through FY 11]]</f>
        <v>9205.0355999999992</v>
      </c>
      <c r="DS50" s="7">
        <v>0</v>
      </c>
      <c r="DT50" s="7">
        <v>0</v>
      </c>
      <c r="DU50" s="7">
        <v>0</v>
      </c>
      <c r="DV50" s="7">
        <v>0</v>
      </c>
    </row>
    <row r="51" spans="1:126" x14ac:dyDescent="0.25">
      <c r="A51" s="5">
        <v>92268</v>
      </c>
      <c r="B51" s="5" t="s">
        <v>124</v>
      </c>
      <c r="C51" s="5" t="s">
        <v>125</v>
      </c>
      <c r="D51" s="5" t="s">
        <v>32</v>
      </c>
      <c r="E51" s="5">
        <v>26</v>
      </c>
      <c r="F51" s="5">
        <v>458</v>
      </c>
      <c r="G51" s="5">
        <v>98</v>
      </c>
      <c r="H51" s="23"/>
      <c r="I51" s="23"/>
      <c r="J51" s="5">
        <v>484110</v>
      </c>
      <c r="K51" s="6" t="s">
        <v>28</v>
      </c>
      <c r="L51" s="6">
        <v>36214</v>
      </c>
      <c r="M51" s="9">
        <v>45838</v>
      </c>
      <c r="N51" s="7">
        <v>1077</v>
      </c>
      <c r="O51" s="5" t="s">
        <v>51</v>
      </c>
      <c r="P51" s="23">
        <v>1</v>
      </c>
      <c r="Q51" s="23">
        <v>0</v>
      </c>
      <c r="R51" s="23">
        <v>10</v>
      </c>
      <c r="S51" s="23">
        <v>0</v>
      </c>
      <c r="T51" s="23">
        <v>0</v>
      </c>
      <c r="U51" s="23">
        <v>11</v>
      </c>
      <c r="V51" s="23">
        <v>10</v>
      </c>
      <c r="W51" s="23">
        <v>0</v>
      </c>
      <c r="X51" s="23">
        <v>0</v>
      </c>
      <c r="Y51" s="23">
        <v>0</v>
      </c>
      <c r="Z51" s="23">
        <v>3</v>
      </c>
      <c r="AA51" s="24">
        <v>0</v>
      </c>
      <c r="AB51" s="24">
        <v>0</v>
      </c>
      <c r="AC51" s="24">
        <v>0</v>
      </c>
      <c r="AD51" s="24">
        <v>0</v>
      </c>
      <c r="AE51" s="24">
        <v>0</v>
      </c>
      <c r="AF51" s="24">
        <v>9.0909090909090899</v>
      </c>
      <c r="AG51" s="5" t="s">
        <v>39</v>
      </c>
      <c r="AH51" s="7" t="s">
        <v>33</v>
      </c>
      <c r="AI51" s="7">
        <v>16.704999999999998</v>
      </c>
      <c r="AJ51" s="7">
        <v>109.1647</v>
      </c>
      <c r="AK51" s="7">
        <v>71.546599999999998</v>
      </c>
      <c r="AL51" s="7">
        <f>Table2[[#This Row],[Company Direct Land Through FY 11]]+Table2[[#This Row],[Company Direct Land FY 12 and After ]]</f>
        <v>180.71129999999999</v>
      </c>
      <c r="AM51" s="7">
        <v>13.986000000000001</v>
      </c>
      <c r="AN51" s="7">
        <v>62.1815</v>
      </c>
      <c r="AO51" s="7">
        <v>59.901000000000003</v>
      </c>
      <c r="AP51" s="7">
        <f>Table2[[#This Row],[Company Direct Building Through FY 11]]+Table2[[#This Row],[Company Direct Building FY 12 and After  ]]</f>
        <v>122.08250000000001</v>
      </c>
      <c r="AQ51" s="7">
        <v>0</v>
      </c>
      <c r="AR51" s="7">
        <v>15.178000000000001</v>
      </c>
      <c r="AS51" s="7">
        <v>0</v>
      </c>
      <c r="AT51" s="7">
        <f>Table2[[#This Row],[Mortgage Recording Tax Through FY 11]]+Table2[[#This Row],[Mortgage Recording Tax FY 12 and After ]]</f>
        <v>15.178000000000001</v>
      </c>
      <c r="AU51" s="7">
        <v>16.61</v>
      </c>
      <c r="AV51" s="7">
        <v>67.063100000000006</v>
      </c>
      <c r="AW51" s="7">
        <v>71.140100000000004</v>
      </c>
      <c r="AX51" s="7">
        <f>Table2[[#This Row],[Pilot Savings  Through FY 11]]+Table2[[#This Row],[Pilot Savings FY 12 and After ]]</f>
        <v>138.20320000000001</v>
      </c>
      <c r="AY51" s="7">
        <v>0</v>
      </c>
      <c r="AZ51" s="7">
        <v>15.178000000000001</v>
      </c>
      <c r="BA51" s="7">
        <v>0</v>
      </c>
      <c r="BB51" s="7">
        <f>Table2[[#This Row],[Mortgage Recording Tax Exemption Through FY 11]]+Table2[[#This Row],[Mortgage Recording Tax Exemption FY 12 and After ]]</f>
        <v>15.178000000000001</v>
      </c>
      <c r="BC51" s="7">
        <v>10.908200000000001</v>
      </c>
      <c r="BD51" s="7">
        <v>77.386300000000006</v>
      </c>
      <c r="BE51" s="7">
        <v>46.719200000000001</v>
      </c>
      <c r="BF51" s="7">
        <f>Table2[[#This Row],[Indirect and Induced Land Through FY 11]]+Table2[[#This Row],[Indirect and Induced Land FY 12 and After ]]</f>
        <v>124.10550000000001</v>
      </c>
      <c r="BG51" s="7">
        <v>20.258199999999999</v>
      </c>
      <c r="BH51" s="7">
        <v>143.7175</v>
      </c>
      <c r="BI51" s="7">
        <v>86.764700000000005</v>
      </c>
      <c r="BJ51" s="7">
        <f>Table2[[#This Row],[Indirect and Induced Building Through FY 11]]+Table2[[#This Row],[Indirect and Induced Building FY 12 and After]]</f>
        <v>230.48220000000001</v>
      </c>
      <c r="BK51" s="7">
        <v>45.247399999999999</v>
      </c>
      <c r="BL51" s="7">
        <v>325.38690000000003</v>
      </c>
      <c r="BM51" s="7">
        <v>193.79140000000001</v>
      </c>
      <c r="BN51" s="7">
        <f>Table2[[#This Row],[TOTAL Real Property Related Taxes Through FY 11]]+Table2[[#This Row],[TOTAL Real Property Related Taxes FY 12 and After]]</f>
        <v>519.17830000000004</v>
      </c>
      <c r="BO51" s="7">
        <v>58.214700000000001</v>
      </c>
      <c r="BP51" s="7">
        <v>494.47340000000003</v>
      </c>
      <c r="BQ51" s="7">
        <v>249.33019999999999</v>
      </c>
      <c r="BR51" s="7">
        <f>Table2[[#This Row],[Company Direct Through FY 11]]+Table2[[#This Row],[Company Direct FY 12 and After ]]</f>
        <v>743.80359999999996</v>
      </c>
      <c r="BS51" s="7">
        <v>0</v>
      </c>
      <c r="BT51" s="7">
        <v>0</v>
      </c>
      <c r="BU51" s="7">
        <v>0</v>
      </c>
      <c r="BV51" s="7">
        <f>Table2[[#This Row],[Sales Tax Exemption Through FY 11]]+Table2[[#This Row],[Sales Tax Exemption FY 12 and After ]]</f>
        <v>0</v>
      </c>
      <c r="BW51" s="7">
        <v>0</v>
      </c>
      <c r="BX51" s="7">
        <v>0</v>
      </c>
      <c r="BY51" s="7">
        <v>0</v>
      </c>
      <c r="BZ51" s="7">
        <f>Table2[[#This Row],[Energy Tax Savings Through FY 11]]+Table2[[#This Row],[Energy Tax Savings FY 12 and After ]]</f>
        <v>0</v>
      </c>
      <c r="CA51" s="7">
        <v>0</v>
      </c>
      <c r="CB51" s="7">
        <v>0</v>
      </c>
      <c r="CC51" s="7">
        <v>0</v>
      </c>
      <c r="CD51" s="7">
        <f>Table2[[#This Row],[Tax Exempt Bond Savings Through FY 11]]+Table2[[#This Row],[Tax Exempt Bond Savings FY12 and After ]]</f>
        <v>0</v>
      </c>
      <c r="CE51" s="7">
        <v>38.659799999999997</v>
      </c>
      <c r="CF51" s="7">
        <v>293.7199</v>
      </c>
      <c r="CG51" s="7">
        <v>165.57839999999999</v>
      </c>
      <c r="CH51" s="7">
        <f>Table2[[#This Row],[Indirect and Induced Through FY 11]]+Table2[[#This Row],[Indirect and Induced FY 12 and After  ]]</f>
        <v>459.29829999999998</v>
      </c>
      <c r="CI51" s="7">
        <v>96.874499999999998</v>
      </c>
      <c r="CJ51" s="7">
        <v>788.19330000000002</v>
      </c>
      <c r="CK51" s="7">
        <v>414.90859999999998</v>
      </c>
      <c r="CL51" s="7">
        <f>Table2[[#This Row],[TOTAL Income Consumption Use Taxes Through FY 11]]+Table2[[#This Row],[TOTAL Income Consumption Use Taxes FY 12 and After  ]]</f>
        <v>1203.1019000000001</v>
      </c>
      <c r="CM51" s="7">
        <v>16.61</v>
      </c>
      <c r="CN51" s="7">
        <v>82.241100000000003</v>
      </c>
      <c r="CO51" s="7">
        <v>71.140100000000004</v>
      </c>
      <c r="CP51" s="7">
        <f>Table2[[#This Row],[Assistance Provided Through FY 11]]+Table2[[#This Row],[Assistance Provided FY 12 and After ]]</f>
        <v>153.38120000000001</v>
      </c>
      <c r="CQ51" s="7">
        <v>0</v>
      </c>
      <c r="CR51" s="7">
        <v>0</v>
      </c>
      <c r="CS51" s="7">
        <v>0</v>
      </c>
      <c r="CT51" s="7">
        <f>Table2[[#This Row],[Recapture Cancellation Reduction Amount Through FY 11]]+Table2[[#This Row],[Recapture Cancellation Reduction Amount FY 12 and After ]]</f>
        <v>0</v>
      </c>
      <c r="CU51" s="7">
        <v>0</v>
      </c>
      <c r="CV51" s="7">
        <v>0</v>
      </c>
      <c r="CW51" s="7">
        <v>0</v>
      </c>
      <c r="CX51" s="7">
        <f>Table2[[#This Row],[Penalty Paid Through FY 11]]+Table2[[#This Row],[Penalty Paid FY 12 and After]]</f>
        <v>0</v>
      </c>
      <c r="CY51" s="7">
        <v>16.61</v>
      </c>
      <c r="CZ51" s="7">
        <v>82.241100000000003</v>
      </c>
      <c r="DA51" s="7">
        <v>71.140100000000004</v>
      </c>
      <c r="DB51" s="7">
        <f>Table2[[#This Row],[TOTAL Assistance Net of recapture penalties Through FY 11]]+Table2[[#This Row],[TOTAL Assistance Net of recapture penalties FY 12 and After ]]</f>
        <v>153.38120000000001</v>
      </c>
      <c r="DC51" s="7">
        <v>88.905699999999996</v>
      </c>
      <c r="DD51" s="7">
        <v>680.99760000000003</v>
      </c>
      <c r="DE51" s="7">
        <v>380.77780000000001</v>
      </c>
      <c r="DF51" s="7">
        <f>Table2[[#This Row],[Company Direct Tax Revenue Before Assistance FY 12 and After]]+Table2[[#This Row],[Company Direct Tax Revenue Before Assistance Through FY 11]]</f>
        <v>1061.7754</v>
      </c>
      <c r="DG51" s="7">
        <v>69.8262</v>
      </c>
      <c r="DH51" s="7">
        <v>514.82370000000003</v>
      </c>
      <c r="DI51" s="7">
        <v>299.06229999999999</v>
      </c>
      <c r="DJ51" s="7">
        <f>Table2[[#This Row],[Indirect and Induced Tax Revenues FY 12 and After]]+Table2[[#This Row],[Indirect and Induced Tax Revenues Through FY 11]]</f>
        <v>813.88599999999997</v>
      </c>
      <c r="DK51" s="7">
        <v>158.7319</v>
      </c>
      <c r="DL51" s="7">
        <v>1195.8213000000001</v>
      </c>
      <c r="DM51" s="7">
        <v>679.84010000000001</v>
      </c>
      <c r="DN51" s="7">
        <f>Table2[[#This Row],[TOTAL Tax Revenues Before Assistance Through FY 11]]+Table2[[#This Row],[TOTAL Tax Revenues Before Assistance FY 12 and After]]</f>
        <v>1875.6614</v>
      </c>
      <c r="DO51" s="7">
        <v>142.12190000000001</v>
      </c>
      <c r="DP51" s="7">
        <v>1113.5802000000001</v>
      </c>
      <c r="DQ51" s="7">
        <v>608.70000000000005</v>
      </c>
      <c r="DR51" s="7">
        <f>Table2[[#This Row],[TOTAL Tax Revenues Net of Assistance Recapture and Penalty FY 12 and After]]+Table2[[#This Row],[TOTAL Tax Revenues Net of Assistance Recapture and Penalty Through FY 11]]</f>
        <v>1722.2802000000001</v>
      </c>
      <c r="DS51" s="7">
        <v>0</v>
      </c>
      <c r="DT51" s="7">
        <v>0</v>
      </c>
      <c r="DU51" s="7">
        <v>0</v>
      </c>
      <c r="DV51" s="7">
        <v>0</v>
      </c>
    </row>
    <row r="52" spans="1:126" x14ac:dyDescent="0.25">
      <c r="A52" s="5">
        <v>92272</v>
      </c>
      <c r="B52" s="5" t="s">
        <v>63</v>
      </c>
      <c r="C52" s="5" t="s">
        <v>64</v>
      </c>
      <c r="D52" s="5" t="s">
        <v>36</v>
      </c>
      <c r="E52" s="5">
        <v>11</v>
      </c>
      <c r="F52" s="5">
        <v>5787</v>
      </c>
      <c r="G52" s="5">
        <v>169</v>
      </c>
      <c r="H52" s="23"/>
      <c r="I52" s="23"/>
      <c r="J52" s="5">
        <v>531110</v>
      </c>
      <c r="K52" s="6" t="s">
        <v>47</v>
      </c>
      <c r="L52" s="6">
        <v>36341</v>
      </c>
      <c r="M52" s="9">
        <v>47058</v>
      </c>
      <c r="N52" s="7">
        <v>12300</v>
      </c>
      <c r="O52" s="5" t="s">
        <v>65</v>
      </c>
      <c r="P52" s="23">
        <v>0</v>
      </c>
      <c r="Q52" s="23">
        <v>0</v>
      </c>
      <c r="R52" s="23">
        <v>0</v>
      </c>
      <c r="S52" s="23">
        <v>0</v>
      </c>
      <c r="T52" s="23">
        <v>0</v>
      </c>
      <c r="U52" s="23">
        <v>0</v>
      </c>
      <c r="V52" s="23">
        <v>7</v>
      </c>
      <c r="W52" s="23">
        <v>0</v>
      </c>
      <c r="X52" s="23">
        <v>0</v>
      </c>
      <c r="Y52" s="23">
        <v>0</v>
      </c>
      <c r="Z52" s="23">
        <v>7</v>
      </c>
      <c r="AA52" s="24">
        <v>0</v>
      </c>
      <c r="AB52" s="24">
        <v>0</v>
      </c>
      <c r="AC52" s="24">
        <v>0</v>
      </c>
      <c r="AD52" s="24">
        <v>0</v>
      </c>
      <c r="AE52" s="24">
        <v>0</v>
      </c>
      <c r="AF52" s="24">
        <v>0</v>
      </c>
      <c r="AG52" s="5" t="s">
        <v>33</v>
      </c>
      <c r="AH52" s="7" t="s">
        <v>33</v>
      </c>
      <c r="AI52" s="7">
        <v>0</v>
      </c>
      <c r="AJ52" s="7">
        <v>0</v>
      </c>
      <c r="AK52" s="7">
        <v>0</v>
      </c>
      <c r="AL52" s="7">
        <f>Table2[[#This Row],[Company Direct Land Through FY 11]]+Table2[[#This Row],[Company Direct Land FY 12 and After ]]</f>
        <v>0</v>
      </c>
      <c r="AM52" s="7">
        <v>0</v>
      </c>
      <c r="AN52" s="7">
        <v>0</v>
      </c>
      <c r="AO52" s="7">
        <v>0</v>
      </c>
      <c r="AP52" s="7">
        <f>Table2[[#This Row],[Company Direct Building Through FY 11]]+Table2[[#This Row],[Company Direct Building FY 12 and After  ]]</f>
        <v>0</v>
      </c>
      <c r="AQ52" s="7">
        <v>0</v>
      </c>
      <c r="AR52" s="7">
        <v>215.80350000000001</v>
      </c>
      <c r="AS52" s="7">
        <v>0</v>
      </c>
      <c r="AT52" s="7">
        <f>Table2[[#This Row],[Mortgage Recording Tax Through FY 11]]+Table2[[#This Row],[Mortgage Recording Tax FY 12 and After ]]</f>
        <v>215.80350000000001</v>
      </c>
      <c r="AU52" s="7">
        <v>0</v>
      </c>
      <c r="AV52" s="7">
        <v>0</v>
      </c>
      <c r="AW52" s="7">
        <v>0</v>
      </c>
      <c r="AX52" s="7">
        <f>Table2[[#This Row],[Pilot Savings  Through FY 11]]+Table2[[#This Row],[Pilot Savings FY 12 and After ]]</f>
        <v>0</v>
      </c>
      <c r="AY52" s="7">
        <v>0</v>
      </c>
      <c r="AZ52" s="7">
        <v>215.80350000000001</v>
      </c>
      <c r="BA52" s="7">
        <v>0</v>
      </c>
      <c r="BB52" s="7">
        <f>Table2[[#This Row],[Mortgage Recording Tax Exemption Through FY 11]]+Table2[[#This Row],[Mortgage Recording Tax Exemption FY 12 and After ]]</f>
        <v>215.80350000000001</v>
      </c>
      <c r="BC52" s="7">
        <v>5.9227999999999996</v>
      </c>
      <c r="BD52" s="7">
        <v>119.1888</v>
      </c>
      <c r="BE52" s="7">
        <v>2.323</v>
      </c>
      <c r="BF52" s="7">
        <f>Table2[[#This Row],[Indirect and Induced Land Through FY 11]]+Table2[[#This Row],[Indirect and Induced Land FY 12 and After ]]</f>
        <v>121.51179999999999</v>
      </c>
      <c r="BG52" s="7">
        <v>10.999599999999999</v>
      </c>
      <c r="BH52" s="7">
        <v>221.3509</v>
      </c>
      <c r="BI52" s="7">
        <v>4.3140999999999998</v>
      </c>
      <c r="BJ52" s="7">
        <f>Table2[[#This Row],[Indirect and Induced Building Through FY 11]]+Table2[[#This Row],[Indirect and Induced Building FY 12 and After]]</f>
        <v>225.66499999999999</v>
      </c>
      <c r="BK52" s="7">
        <v>16.9224</v>
      </c>
      <c r="BL52" s="7">
        <v>340.53969999999998</v>
      </c>
      <c r="BM52" s="7">
        <v>6.6371000000000002</v>
      </c>
      <c r="BN52" s="7">
        <f>Table2[[#This Row],[TOTAL Real Property Related Taxes Through FY 11]]+Table2[[#This Row],[TOTAL Real Property Related Taxes FY 12 and After]]</f>
        <v>347.17679999999996</v>
      </c>
      <c r="BO52" s="7">
        <v>39.076500000000003</v>
      </c>
      <c r="BP52" s="7">
        <v>870.23140000000001</v>
      </c>
      <c r="BQ52" s="7">
        <v>15.3261</v>
      </c>
      <c r="BR52" s="7">
        <f>Table2[[#This Row],[Company Direct Through FY 11]]+Table2[[#This Row],[Company Direct FY 12 and After ]]</f>
        <v>885.5575</v>
      </c>
      <c r="BS52" s="7">
        <v>0</v>
      </c>
      <c r="BT52" s="7">
        <v>0</v>
      </c>
      <c r="BU52" s="7">
        <v>0</v>
      </c>
      <c r="BV52" s="7">
        <f>Table2[[#This Row],[Sales Tax Exemption Through FY 11]]+Table2[[#This Row],[Sales Tax Exemption FY 12 and After ]]</f>
        <v>0</v>
      </c>
      <c r="BW52" s="7">
        <v>0</v>
      </c>
      <c r="BX52" s="7">
        <v>0</v>
      </c>
      <c r="BY52" s="7">
        <v>0</v>
      </c>
      <c r="BZ52" s="7">
        <f>Table2[[#This Row],[Energy Tax Savings Through FY 11]]+Table2[[#This Row],[Energy Tax Savings FY 12 and After ]]</f>
        <v>0</v>
      </c>
      <c r="CA52" s="7">
        <v>11.329700000000001</v>
      </c>
      <c r="CB52" s="7">
        <v>83.093000000000004</v>
      </c>
      <c r="CC52" s="7">
        <v>4.2933000000000003</v>
      </c>
      <c r="CD52" s="7">
        <f>Table2[[#This Row],[Tax Exempt Bond Savings Through FY 11]]+Table2[[#This Row],[Tax Exempt Bond Savings FY12 and After ]]</f>
        <v>87.386300000000006</v>
      </c>
      <c r="CE52" s="7">
        <v>21.386700000000001</v>
      </c>
      <c r="CF52" s="7">
        <v>451.70940000000002</v>
      </c>
      <c r="CG52" s="7">
        <v>8.3879999999999999</v>
      </c>
      <c r="CH52" s="7">
        <f>Table2[[#This Row],[Indirect and Induced Through FY 11]]+Table2[[#This Row],[Indirect and Induced FY 12 and After  ]]</f>
        <v>460.09739999999999</v>
      </c>
      <c r="CI52" s="7">
        <v>49.133499999999998</v>
      </c>
      <c r="CJ52" s="7">
        <v>1238.8478</v>
      </c>
      <c r="CK52" s="7">
        <v>19.4208</v>
      </c>
      <c r="CL52" s="7">
        <f>Table2[[#This Row],[TOTAL Income Consumption Use Taxes Through FY 11]]+Table2[[#This Row],[TOTAL Income Consumption Use Taxes FY 12 and After  ]]</f>
        <v>1258.2686000000001</v>
      </c>
      <c r="CM52" s="7">
        <v>11.329700000000001</v>
      </c>
      <c r="CN52" s="7">
        <v>298.8965</v>
      </c>
      <c r="CO52" s="7">
        <v>4.2933000000000003</v>
      </c>
      <c r="CP52" s="7">
        <f>Table2[[#This Row],[Assistance Provided Through FY 11]]+Table2[[#This Row],[Assistance Provided FY 12 and After ]]</f>
        <v>303.18979999999999</v>
      </c>
      <c r="CQ52" s="7">
        <v>0</v>
      </c>
      <c r="CR52" s="7">
        <v>0</v>
      </c>
      <c r="CS52" s="7">
        <v>0</v>
      </c>
      <c r="CT52" s="7">
        <f>Table2[[#This Row],[Recapture Cancellation Reduction Amount Through FY 11]]+Table2[[#This Row],[Recapture Cancellation Reduction Amount FY 12 and After ]]</f>
        <v>0</v>
      </c>
      <c r="CU52" s="7">
        <v>0</v>
      </c>
      <c r="CV52" s="7">
        <v>0</v>
      </c>
      <c r="CW52" s="7">
        <v>0</v>
      </c>
      <c r="CX52" s="7">
        <f>Table2[[#This Row],[Penalty Paid Through FY 11]]+Table2[[#This Row],[Penalty Paid FY 12 and After]]</f>
        <v>0</v>
      </c>
      <c r="CY52" s="7">
        <v>11.329700000000001</v>
      </c>
      <c r="CZ52" s="7">
        <v>298.8965</v>
      </c>
      <c r="DA52" s="7">
        <v>4.2933000000000003</v>
      </c>
      <c r="DB52" s="7">
        <f>Table2[[#This Row],[TOTAL Assistance Net of recapture penalties Through FY 11]]+Table2[[#This Row],[TOTAL Assistance Net of recapture penalties FY 12 and After ]]</f>
        <v>303.18979999999999</v>
      </c>
      <c r="DC52" s="7">
        <v>39.076500000000003</v>
      </c>
      <c r="DD52" s="7">
        <v>1086.0349000000001</v>
      </c>
      <c r="DE52" s="7">
        <v>15.3261</v>
      </c>
      <c r="DF52" s="7">
        <f>Table2[[#This Row],[Company Direct Tax Revenue Before Assistance FY 12 and After]]+Table2[[#This Row],[Company Direct Tax Revenue Before Assistance Through FY 11]]</f>
        <v>1101.3610000000001</v>
      </c>
      <c r="DG52" s="7">
        <v>38.309100000000001</v>
      </c>
      <c r="DH52" s="7">
        <v>792.2491</v>
      </c>
      <c r="DI52" s="7">
        <v>15.0251</v>
      </c>
      <c r="DJ52" s="7">
        <f>Table2[[#This Row],[Indirect and Induced Tax Revenues FY 12 and After]]+Table2[[#This Row],[Indirect and Induced Tax Revenues Through FY 11]]</f>
        <v>807.27419999999995</v>
      </c>
      <c r="DK52" s="7">
        <v>77.385599999999997</v>
      </c>
      <c r="DL52" s="7">
        <v>1878.2840000000001</v>
      </c>
      <c r="DM52" s="7">
        <v>30.351199999999999</v>
      </c>
      <c r="DN52" s="7">
        <f>Table2[[#This Row],[TOTAL Tax Revenues Before Assistance Through FY 11]]+Table2[[#This Row],[TOTAL Tax Revenues Before Assistance FY 12 and After]]</f>
        <v>1908.6352000000002</v>
      </c>
      <c r="DO52" s="7">
        <v>66.055899999999994</v>
      </c>
      <c r="DP52" s="7">
        <v>1579.3875</v>
      </c>
      <c r="DQ52" s="7">
        <v>26.0579</v>
      </c>
      <c r="DR52" s="7">
        <f>Table2[[#This Row],[TOTAL Tax Revenues Net of Assistance Recapture and Penalty FY 12 and After]]+Table2[[#This Row],[TOTAL Tax Revenues Net of Assistance Recapture and Penalty Through FY 11]]</f>
        <v>1605.4454000000001</v>
      </c>
      <c r="DS52" s="7">
        <v>0</v>
      </c>
      <c r="DT52" s="7">
        <v>0</v>
      </c>
      <c r="DU52" s="7">
        <v>0</v>
      </c>
      <c r="DV52" s="7">
        <v>0</v>
      </c>
    </row>
    <row r="53" spans="1:126" x14ac:dyDescent="0.25">
      <c r="A53" s="5">
        <v>92274</v>
      </c>
      <c r="B53" s="5" t="s">
        <v>73</v>
      </c>
      <c r="C53" s="5" t="s">
        <v>74</v>
      </c>
      <c r="D53" s="5" t="s">
        <v>42</v>
      </c>
      <c r="E53" s="5">
        <v>37</v>
      </c>
      <c r="F53" s="5">
        <v>3689</v>
      </c>
      <c r="G53" s="5">
        <v>1</v>
      </c>
      <c r="H53" s="23">
        <v>36050</v>
      </c>
      <c r="I53" s="23">
        <v>36050</v>
      </c>
      <c r="J53" s="5">
        <v>423720</v>
      </c>
      <c r="K53" s="6" t="s">
        <v>43</v>
      </c>
      <c r="L53" s="6">
        <v>36292</v>
      </c>
      <c r="M53" s="9">
        <v>45838</v>
      </c>
      <c r="N53" s="7">
        <v>1060</v>
      </c>
      <c r="O53" s="5" t="s">
        <v>51</v>
      </c>
      <c r="P53" s="23">
        <v>7</v>
      </c>
      <c r="Q53" s="23">
        <v>0</v>
      </c>
      <c r="R53" s="23">
        <v>92</v>
      </c>
      <c r="S53" s="23">
        <v>0</v>
      </c>
      <c r="T53" s="23">
        <v>0</v>
      </c>
      <c r="U53" s="23">
        <v>99</v>
      </c>
      <c r="V53" s="23">
        <v>95</v>
      </c>
      <c r="W53" s="23">
        <v>0</v>
      </c>
      <c r="X53" s="23">
        <v>0</v>
      </c>
      <c r="Y53" s="23">
        <v>83</v>
      </c>
      <c r="Z53" s="23">
        <v>7</v>
      </c>
      <c r="AA53" s="24">
        <v>0</v>
      </c>
      <c r="AB53" s="24">
        <v>0</v>
      </c>
      <c r="AC53" s="24">
        <v>0</v>
      </c>
      <c r="AD53" s="24">
        <v>0</v>
      </c>
      <c r="AE53" s="24">
        <v>0</v>
      </c>
      <c r="AF53" s="24">
        <v>87.878787878787904</v>
      </c>
      <c r="AG53" s="5" t="s">
        <v>39</v>
      </c>
      <c r="AH53" s="7" t="s">
        <v>33</v>
      </c>
      <c r="AI53" s="7">
        <v>31.646999999999998</v>
      </c>
      <c r="AJ53" s="7">
        <v>161.51329999999999</v>
      </c>
      <c r="AK53" s="7">
        <v>135.5421</v>
      </c>
      <c r="AL53" s="7">
        <f>Table2[[#This Row],[Company Direct Land Through FY 11]]+Table2[[#This Row],[Company Direct Land FY 12 and After ]]</f>
        <v>297.05539999999996</v>
      </c>
      <c r="AM53" s="7">
        <v>13.132</v>
      </c>
      <c r="AN53" s="7">
        <v>286.55880000000002</v>
      </c>
      <c r="AO53" s="7">
        <v>56.243699999999997</v>
      </c>
      <c r="AP53" s="7">
        <f>Table2[[#This Row],[Company Direct Building Through FY 11]]+Table2[[#This Row],[Company Direct Building FY 12 and After  ]]</f>
        <v>342.80250000000001</v>
      </c>
      <c r="AQ53" s="7">
        <v>0</v>
      </c>
      <c r="AR53" s="7">
        <v>12.281499999999999</v>
      </c>
      <c r="AS53" s="7">
        <v>0</v>
      </c>
      <c r="AT53" s="7">
        <f>Table2[[#This Row],[Mortgage Recording Tax Through FY 11]]+Table2[[#This Row],[Mortgage Recording Tax FY 12 and After ]]</f>
        <v>12.281499999999999</v>
      </c>
      <c r="AU53" s="7">
        <v>25.382999999999999</v>
      </c>
      <c r="AV53" s="7">
        <v>139.9067</v>
      </c>
      <c r="AW53" s="7">
        <v>108.714</v>
      </c>
      <c r="AX53" s="7">
        <f>Table2[[#This Row],[Pilot Savings  Through FY 11]]+Table2[[#This Row],[Pilot Savings FY 12 and After ]]</f>
        <v>248.6207</v>
      </c>
      <c r="AY53" s="7">
        <v>0</v>
      </c>
      <c r="AZ53" s="7">
        <v>12.281499999999999</v>
      </c>
      <c r="BA53" s="7">
        <v>0</v>
      </c>
      <c r="BB53" s="7">
        <f>Table2[[#This Row],[Mortgage Recording Tax Exemption Through FY 11]]+Table2[[#This Row],[Mortgage Recording Tax Exemption FY 12 and After ]]</f>
        <v>12.281499999999999</v>
      </c>
      <c r="BC53" s="7">
        <v>148.5515</v>
      </c>
      <c r="BD53" s="7">
        <v>929.51840000000004</v>
      </c>
      <c r="BE53" s="7">
        <v>636.23879999999997</v>
      </c>
      <c r="BF53" s="7">
        <f>Table2[[#This Row],[Indirect and Induced Land Through FY 11]]+Table2[[#This Row],[Indirect and Induced Land FY 12 and After ]]</f>
        <v>1565.7572</v>
      </c>
      <c r="BG53" s="7">
        <v>275.88130000000001</v>
      </c>
      <c r="BH53" s="7">
        <v>1726.2487000000001</v>
      </c>
      <c r="BI53" s="7">
        <v>1181.5856000000001</v>
      </c>
      <c r="BJ53" s="7">
        <f>Table2[[#This Row],[Indirect and Induced Building Through FY 11]]+Table2[[#This Row],[Indirect and Induced Building FY 12 and After]]</f>
        <v>2907.8343000000004</v>
      </c>
      <c r="BK53" s="7">
        <v>443.8288</v>
      </c>
      <c r="BL53" s="7">
        <v>2963.9324999999999</v>
      </c>
      <c r="BM53" s="7">
        <v>1900.8961999999999</v>
      </c>
      <c r="BN53" s="7">
        <f>Table2[[#This Row],[TOTAL Real Property Related Taxes Through FY 11]]+Table2[[#This Row],[TOTAL Real Property Related Taxes FY 12 and After]]</f>
        <v>4864.8287</v>
      </c>
      <c r="BO53" s="7">
        <v>1106.127</v>
      </c>
      <c r="BP53" s="7">
        <v>7099.6678000000002</v>
      </c>
      <c r="BQ53" s="7">
        <v>4737.4859999999999</v>
      </c>
      <c r="BR53" s="7">
        <f>Table2[[#This Row],[Company Direct Through FY 11]]+Table2[[#This Row],[Company Direct FY 12 and After ]]</f>
        <v>11837.1538</v>
      </c>
      <c r="BS53" s="7">
        <v>0</v>
      </c>
      <c r="BT53" s="7">
        <v>0.82489999999999997</v>
      </c>
      <c r="BU53" s="7">
        <v>0</v>
      </c>
      <c r="BV53" s="7">
        <f>Table2[[#This Row],[Sales Tax Exemption Through FY 11]]+Table2[[#This Row],[Sales Tax Exemption FY 12 and After ]]</f>
        <v>0.82489999999999997</v>
      </c>
      <c r="BW53" s="7">
        <v>0</v>
      </c>
      <c r="BX53" s="7">
        <v>0</v>
      </c>
      <c r="BY53" s="7">
        <v>0</v>
      </c>
      <c r="BZ53" s="7">
        <f>Table2[[#This Row],[Energy Tax Savings Through FY 11]]+Table2[[#This Row],[Energy Tax Savings FY 12 and After ]]</f>
        <v>0</v>
      </c>
      <c r="CA53" s="7">
        <v>0</v>
      </c>
      <c r="CB53" s="7">
        <v>0</v>
      </c>
      <c r="CC53" s="7">
        <v>0</v>
      </c>
      <c r="CD53" s="7">
        <f>Table2[[#This Row],[Tax Exempt Bond Savings Through FY 11]]+Table2[[#This Row],[Tax Exempt Bond Savings FY12 and After ]]</f>
        <v>0</v>
      </c>
      <c r="CE53" s="7">
        <v>584.68449999999996</v>
      </c>
      <c r="CF53" s="7">
        <v>3938.2723999999998</v>
      </c>
      <c r="CG53" s="7">
        <v>2504.1749</v>
      </c>
      <c r="CH53" s="7">
        <f>Table2[[#This Row],[Indirect and Induced Through FY 11]]+Table2[[#This Row],[Indirect and Induced FY 12 and After  ]]</f>
        <v>6442.4472999999998</v>
      </c>
      <c r="CI53" s="7">
        <v>1690.8115</v>
      </c>
      <c r="CJ53" s="7">
        <v>11037.115299999999</v>
      </c>
      <c r="CK53" s="7">
        <v>7241.6608999999999</v>
      </c>
      <c r="CL53" s="7">
        <f>Table2[[#This Row],[TOTAL Income Consumption Use Taxes Through FY 11]]+Table2[[#This Row],[TOTAL Income Consumption Use Taxes FY 12 and After  ]]</f>
        <v>18278.7762</v>
      </c>
      <c r="CM53" s="7">
        <v>25.382999999999999</v>
      </c>
      <c r="CN53" s="7">
        <v>153.01310000000001</v>
      </c>
      <c r="CO53" s="7">
        <v>108.714</v>
      </c>
      <c r="CP53" s="7">
        <f>Table2[[#This Row],[Assistance Provided Through FY 11]]+Table2[[#This Row],[Assistance Provided FY 12 and After ]]</f>
        <v>261.72710000000001</v>
      </c>
      <c r="CQ53" s="7">
        <v>0</v>
      </c>
      <c r="CR53" s="7">
        <v>0</v>
      </c>
      <c r="CS53" s="7">
        <v>0</v>
      </c>
      <c r="CT53" s="7">
        <f>Table2[[#This Row],[Recapture Cancellation Reduction Amount Through FY 11]]+Table2[[#This Row],[Recapture Cancellation Reduction Amount FY 12 and After ]]</f>
        <v>0</v>
      </c>
      <c r="CU53" s="7">
        <v>0</v>
      </c>
      <c r="CV53" s="7">
        <v>0</v>
      </c>
      <c r="CW53" s="7">
        <v>0</v>
      </c>
      <c r="CX53" s="7">
        <f>Table2[[#This Row],[Penalty Paid Through FY 11]]+Table2[[#This Row],[Penalty Paid FY 12 and After]]</f>
        <v>0</v>
      </c>
      <c r="CY53" s="7">
        <v>25.382999999999999</v>
      </c>
      <c r="CZ53" s="7">
        <v>153.01310000000001</v>
      </c>
      <c r="DA53" s="7">
        <v>108.714</v>
      </c>
      <c r="DB53" s="7">
        <f>Table2[[#This Row],[TOTAL Assistance Net of recapture penalties Through FY 11]]+Table2[[#This Row],[TOTAL Assistance Net of recapture penalties FY 12 and After ]]</f>
        <v>261.72710000000001</v>
      </c>
      <c r="DC53" s="7">
        <v>1150.9059999999999</v>
      </c>
      <c r="DD53" s="7">
        <v>7560.0213999999996</v>
      </c>
      <c r="DE53" s="7">
        <v>4929.2718000000004</v>
      </c>
      <c r="DF53" s="7">
        <f>Table2[[#This Row],[Company Direct Tax Revenue Before Assistance FY 12 and After]]+Table2[[#This Row],[Company Direct Tax Revenue Before Assistance Through FY 11]]</f>
        <v>12489.2932</v>
      </c>
      <c r="DG53" s="7">
        <v>1009.1173</v>
      </c>
      <c r="DH53" s="7">
        <v>6594.0394999999999</v>
      </c>
      <c r="DI53" s="7">
        <v>4321.9993000000004</v>
      </c>
      <c r="DJ53" s="7">
        <f>Table2[[#This Row],[Indirect and Induced Tax Revenues FY 12 and After]]+Table2[[#This Row],[Indirect and Induced Tax Revenues Through FY 11]]</f>
        <v>10916.0388</v>
      </c>
      <c r="DK53" s="7">
        <v>2160.0232999999998</v>
      </c>
      <c r="DL53" s="7">
        <v>14154.0609</v>
      </c>
      <c r="DM53" s="7">
        <v>9251.2710999999999</v>
      </c>
      <c r="DN53" s="7">
        <f>Table2[[#This Row],[TOTAL Tax Revenues Before Assistance Through FY 11]]+Table2[[#This Row],[TOTAL Tax Revenues Before Assistance FY 12 and After]]</f>
        <v>23405.332000000002</v>
      </c>
      <c r="DO53" s="7">
        <v>2134.6403</v>
      </c>
      <c r="DP53" s="7">
        <v>14001.0478</v>
      </c>
      <c r="DQ53" s="7">
        <v>9142.5571</v>
      </c>
      <c r="DR53" s="7">
        <f>Table2[[#This Row],[TOTAL Tax Revenues Net of Assistance Recapture and Penalty FY 12 and After]]+Table2[[#This Row],[TOTAL Tax Revenues Net of Assistance Recapture and Penalty Through FY 11]]</f>
        <v>23143.604899999998</v>
      </c>
      <c r="DS53" s="7">
        <v>0</v>
      </c>
      <c r="DT53" s="7">
        <v>0</v>
      </c>
      <c r="DU53" s="7">
        <v>0</v>
      </c>
      <c r="DV53" s="7">
        <v>0</v>
      </c>
    </row>
    <row r="54" spans="1:126" x14ac:dyDescent="0.25">
      <c r="A54" s="5">
        <v>92275</v>
      </c>
      <c r="B54" s="5" t="s">
        <v>160</v>
      </c>
      <c r="C54" s="5" t="s">
        <v>161</v>
      </c>
      <c r="D54" s="5" t="s">
        <v>32</v>
      </c>
      <c r="E54" s="5">
        <v>22</v>
      </c>
      <c r="F54" s="5">
        <v>814</v>
      </c>
      <c r="G54" s="5">
        <v>1</v>
      </c>
      <c r="H54" s="23">
        <v>0</v>
      </c>
      <c r="I54" s="23">
        <v>0</v>
      </c>
      <c r="J54" s="5">
        <v>339992</v>
      </c>
      <c r="K54" s="6" t="s">
        <v>43</v>
      </c>
      <c r="L54" s="6">
        <v>36329</v>
      </c>
      <c r="M54" s="9">
        <v>45839</v>
      </c>
      <c r="N54" s="7">
        <v>1400</v>
      </c>
      <c r="O54" s="5" t="s">
        <v>115</v>
      </c>
      <c r="P54" s="23">
        <v>4</v>
      </c>
      <c r="Q54" s="23">
        <v>0</v>
      </c>
      <c r="R54" s="23">
        <v>342</v>
      </c>
      <c r="S54" s="23">
        <v>0</v>
      </c>
      <c r="T54" s="23">
        <v>0</v>
      </c>
      <c r="U54" s="23">
        <v>346</v>
      </c>
      <c r="V54" s="23">
        <v>344</v>
      </c>
      <c r="W54" s="23">
        <v>0</v>
      </c>
      <c r="X54" s="23">
        <v>0</v>
      </c>
      <c r="Y54" s="23">
        <v>616</v>
      </c>
      <c r="Z54" s="23">
        <v>89</v>
      </c>
      <c r="AA54" s="24">
        <v>20.8092485549133</v>
      </c>
      <c r="AB54" s="24">
        <v>1.44508670520231</v>
      </c>
      <c r="AC54" s="24">
        <v>20.231213872832399</v>
      </c>
      <c r="AD54" s="24">
        <v>32.369942196531802</v>
      </c>
      <c r="AE54" s="24">
        <v>25.144508670520199</v>
      </c>
      <c r="AF54" s="24">
        <v>77.745664739884404</v>
      </c>
      <c r="AG54" s="5" t="s">
        <v>39</v>
      </c>
      <c r="AH54" s="7" t="s">
        <v>33</v>
      </c>
      <c r="AI54" s="7">
        <v>358.238</v>
      </c>
      <c r="AJ54" s="7">
        <v>2658.8352</v>
      </c>
      <c r="AK54" s="7">
        <v>1614.3010999999999</v>
      </c>
      <c r="AL54" s="7">
        <f>Table2[[#This Row],[Company Direct Land Through FY 11]]+Table2[[#This Row],[Company Direct Land FY 12 and After ]]</f>
        <v>4273.1363000000001</v>
      </c>
      <c r="AM54" s="7">
        <v>164.27</v>
      </c>
      <c r="AN54" s="7">
        <v>3490.75</v>
      </c>
      <c r="AO54" s="7">
        <v>740.23749999999995</v>
      </c>
      <c r="AP54" s="7">
        <f>Table2[[#This Row],[Company Direct Building Through FY 11]]+Table2[[#This Row],[Company Direct Building FY 12 and After  ]]</f>
        <v>4230.9875000000002</v>
      </c>
      <c r="AQ54" s="7">
        <v>0</v>
      </c>
      <c r="AR54" s="7">
        <v>0</v>
      </c>
      <c r="AS54" s="7">
        <v>0</v>
      </c>
      <c r="AT54" s="7">
        <f>Table2[[#This Row],[Mortgage Recording Tax Through FY 11]]+Table2[[#This Row],[Mortgage Recording Tax FY 12 and After ]]</f>
        <v>0</v>
      </c>
      <c r="AU54" s="7">
        <v>262.24200000000002</v>
      </c>
      <c r="AV54" s="7">
        <v>3246.8896</v>
      </c>
      <c r="AW54" s="7">
        <v>1181.7212</v>
      </c>
      <c r="AX54" s="7">
        <f>Table2[[#This Row],[Pilot Savings  Through FY 11]]+Table2[[#This Row],[Pilot Savings FY 12 and After ]]</f>
        <v>4428.6108000000004</v>
      </c>
      <c r="AY54" s="7">
        <v>0</v>
      </c>
      <c r="AZ54" s="7">
        <v>0</v>
      </c>
      <c r="BA54" s="7">
        <v>0</v>
      </c>
      <c r="BB54" s="7">
        <f>Table2[[#This Row],[Mortgage Recording Tax Exemption Through FY 11]]+Table2[[#This Row],[Mortgage Recording Tax Exemption FY 12 and After ]]</f>
        <v>0</v>
      </c>
      <c r="BC54" s="7">
        <v>357.32760000000002</v>
      </c>
      <c r="BD54" s="7">
        <v>4918.9930999999997</v>
      </c>
      <c r="BE54" s="7">
        <v>1610.1981000000001</v>
      </c>
      <c r="BF54" s="7">
        <f>Table2[[#This Row],[Indirect and Induced Land Through FY 11]]+Table2[[#This Row],[Indirect and Induced Land FY 12 and After ]]</f>
        <v>6529.1911999999993</v>
      </c>
      <c r="BG54" s="7">
        <v>663.60839999999996</v>
      </c>
      <c r="BH54" s="7">
        <v>9135.2724999999991</v>
      </c>
      <c r="BI54" s="7">
        <v>2990.3681999999999</v>
      </c>
      <c r="BJ54" s="7">
        <f>Table2[[#This Row],[Indirect and Induced Building Through FY 11]]+Table2[[#This Row],[Indirect and Induced Building FY 12 and After]]</f>
        <v>12125.6407</v>
      </c>
      <c r="BK54" s="7">
        <v>1281.202</v>
      </c>
      <c r="BL54" s="7">
        <v>16956.961200000002</v>
      </c>
      <c r="BM54" s="7">
        <v>5773.3837000000003</v>
      </c>
      <c r="BN54" s="7">
        <f>Table2[[#This Row],[TOTAL Real Property Related Taxes Through FY 11]]+Table2[[#This Row],[TOTAL Real Property Related Taxes FY 12 and After]]</f>
        <v>22730.344900000004</v>
      </c>
      <c r="BO54" s="7">
        <v>2261.3384999999998</v>
      </c>
      <c r="BP54" s="7">
        <v>33274.235200000003</v>
      </c>
      <c r="BQ54" s="7">
        <v>10190.097900000001</v>
      </c>
      <c r="BR54" s="7">
        <f>Table2[[#This Row],[Company Direct Through FY 11]]+Table2[[#This Row],[Company Direct FY 12 and After ]]</f>
        <v>43464.333100000003</v>
      </c>
      <c r="BS54" s="7">
        <v>0</v>
      </c>
      <c r="BT54" s="7">
        <v>33.244300000000003</v>
      </c>
      <c r="BU54" s="7">
        <v>0</v>
      </c>
      <c r="BV54" s="7">
        <f>Table2[[#This Row],[Sales Tax Exemption Through FY 11]]+Table2[[#This Row],[Sales Tax Exemption FY 12 and After ]]</f>
        <v>33.244300000000003</v>
      </c>
      <c r="BW54" s="7">
        <v>10.99</v>
      </c>
      <c r="BX54" s="7">
        <v>32.747799999999998</v>
      </c>
      <c r="BY54" s="7">
        <v>0</v>
      </c>
      <c r="BZ54" s="7">
        <f>Table2[[#This Row],[Energy Tax Savings Through FY 11]]+Table2[[#This Row],[Energy Tax Savings FY 12 and After ]]</f>
        <v>32.747799999999998</v>
      </c>
      <c r="CA54" s="7">
        <v>0</v>
      </c>
      <c r="CB54" s="7">
        <v>0</v>
      </c>
      <c r="CC54" s="7">
        <v>0</v>
      </c>
      <c r="CD54" s="7">
        <f>Table2[[#This Row],[Tax Exempt Bond Savings Through FY 11]]+Table2[[#This Row],[Tax Exempt Bond Savings FY12 and After ]]</f>
        <v>0</v>
      </c>
      <c r="CE54" s="7">
        <v>1266.403</v>
      </c>
      <c r="CF54" s="7">
        <v>18607.931</v>
      </c>
      <c r="CG54" s="7">
        <v>5706.6950999999999</v>
      </c>
      <c r="CH54" s="7">
        <f>Table2[[#This Row],[Indirect and Induced Through FY 11]]+Table2[[#This Row],[Indirect and Induced FY 12 and After  ]]</f>
        <v>24314.626100000001</v>
      </c>
      <c r="CI54" s="7">
        <v>3516.7514999999999</v>
      </c>
      <c r="CJ54" s="7">
        <v>51816.174099999997</v>
      </c>
      <c r="CK54" s="7">
        <v>15896.793</v>
      </c>
      <c r="CL54" s="7">
        <f>Table2[[#This Row],[TOTAL Income Consumption Use Taxes Through FY 11]]+Table2[[#This Row],[TOTAL Income Consumption Use Taxes FY 12 and After  ]]</f>
        <v>67712.967099999994</v>
      </c>
      <c r="CM54" s="7">
        <v>273.23200000000003</v>
      </c>
      <c r="CN54" s="7">
        <v>3312.8816999999999</v>
      </c>
      <c r="CO54" s="7">
        <v>1181.7212</v>
      </c>
      <c r="CP54" s="7">
        <f>Table2[[#This Row],[Assistance Provided Through FY 11]]+Table2[[#This Row],[Assistance Provided FY 12 and After ]]</f>
        <v>4494.6028999999999</v>
      </c>
      <c r="CQ54" s="7">
        <v>0</v>
      </c>
      <c r="CR54" s="7">
        <v>0</v>
      </c>
      <c r="CS54" s="7">
        <v>0</v>
      </c>
      <c r="CT54" s="7">
        <f>Table2[[#This Row],[Recapture Cancellation Reduction Amount Through FY 11]]+Table2[[#This Row],[Recapture Cancellation Reduction Amount FY 12 and After ]]</f>
        <v>0</v>
      </c>
      <c r="CU54" s="7">
        <v>0</v>
      </c>
      <c r="CV54" s="7">
        <v>0</v>
      </c>
      <c r="CW54" s="7">
        <v>0</v>
      </c>
      <c r="CX54" s="7">
        <f>Table2[[#This Row],[Penalty Paid Through FY 11]]+Table2[[#This Row],[Penalty Paid FY 12 and After]]</f>
        <v>0</v>
      </c>
      <c r="CY54" s="7">
        <v>273.23200000000003</v>
      </c>
      <c r="CZ54" s="7">
        <v>3312.8816999999999</v>
      </c>
      <c r="DA54" s="7">
        <v>1181.7212</v>
      </c>
      <c r="DB54" s="7">
        <f>Table2[[#This Row],[TOTAL Assistance Net of recapture penalties Through FY 11]]+Table2[[#This Row],[TOTAL Assistance Net of recapture penalties FY 12 and After ]]</f>
        <v>4494.6028999999999</v>
      </c>
      <c r="DC54" s="7">
        <v>2783.8465000000001</v>
      </c>
      <c r="DD54" s="7">
        <v>39423.820399999997</v>
      </c>
      <c r="DE54" s="7">
        <v>12544.636500000001</v>
      </c>
      <c r="DF54" s="7">
        <f>Table2[[#This Row],[Company Direct Tax Revenue Before Assistance FY 12 and After]]+Table2[[#This Row],[Company Direct Tax Revenue Before Assistance Through FY 11]]</f>
        <v>51968.456899999997</v>
      </c>
      <c r="DG54" s="7">
        <v>2287.3389999999999</v>
      </c>
      <c r="DH54" s="7">
        <v>32662.196599999999</v>
      </c>
      <c r="DI54" s="7">
        <v>10307.261399999999</v>
      </c>
      <c r="DJ54" s="7">
        <f>Table2[[#This Row],[Indirect and Induced Tax Revenues FY 12 and After]]+Table2[[#This Row],[Indirect and Induced Tax Revenues Through FY 11]]</f>
        <v>42969.457999999999</v>
      </c>
      <c r="DK54" s="7">
        <v>5071.1854999999996</v>
      </c>
      <c r="DL54" s="7">
        <v>72086.017000000007</v>
      </c>
      <c r="DM54" s="7">
        <v>22851.8979</v>
      </c>
      <c r="DN54" s="7">
        <f>Table2[[#This Row],[TOTAL Tax Revenues Before Assistance Through FY 11]]+Table2[[#This Row],[TOTAL Tax Revenues Before Assistance FY 12 and After]]</f>
        <v>94937.914900000003</v>
      </c>
      <c r="DO54" s="7">
        <v>4797.9534999999996</v>
      </c>
      <c r="DP54" s="7">
        <v>68773.135299999994</v>
      </c>
      <c r="DQ54" s="7">
        <v>21670.1767</v>
      </c>
      <c r="DR54" s="7">
        <f>Table2[[#This Row],[TOTAL Tax Revenues Net of Assistance Recapture and Penalty FY 12 and After]]+Table2[[#This Row],[TOTAL Tax Revenues Net of Assistance Recapture and Penalty Through FY 11]]</f>
        <v>90443.311999999991</v>
      </c>
      <c r="DS54" s="7">
        <v>0</v>
      </c>
      <c r="DT54" s="7">
        <v>140</v>
      </c>
      <c r="DU54" s="7">
        <v>0</v>
      </c>
      <c r="DV54" s="7">
        <v>0</v>
      </c>
    </row>
    <row r="55" spans="1:126" x14ac:dyDescent="0.25">
      <c r="A55" s="5">
        <v>92277</v>
      </c>
      <c r="B55" s="5" t="s">
        <v>1182</v>
      </c>
      <c r="C55" s="5" t="s">
        <v>1183</v>
      </c>
      <c r="D55" s="5" t="s">
        <v>36</v>
      </c>
      <c r="E55" s="5">
        <v>17</v>
      </c>
      <c r="F55" s="5">
        <v>2772</v>
      </c>
      <c r="G55" s="5">
        <v>50</v>
      </c>
      <c r="H55" s="23"/>
      <c r="I55" s="23"/>
      <c r="J55" s="5">
        <v>236210</v>
      </c>
      <c r="K55" s="6" t="s">
        <v>43</v>
      </c>
      <c r="L55" s="6">
        <v>35976</v>
      </c>
      <c r="M55" s="9">
        <v>45474</v>
      </c>
      <c r="N55" s="7">
        <v>718</v>
      </c>
      <c r="O55" s="5" t="s">
        <v>29</v>
      </c>
      <c r="P55" s="23">
        <v>0</v>
      </c>
      <c r="Q55" s="23">
        <v>0</v>
      </c>
      <c r="R55" s="23">
        <v>1</v>
      </c>
      <c r="S55" s="23">
        <v>18</v>
      </c>
      <c r="T55" s="23">
        <v>0</v>
      </c>
      <c r="U55" s="23">
        <v>19</v>
      </c>
      <c r="V55" s="23">
        <v>19</v>
      </c>
      <c r="W55" s="23">
        <v>0</v>
      </c>
      <c r="X55" s="23">
        <v>0</v>
      </c>
      <c r="Y55" s="23">
        <v>0</v>
      </c>
      <c r="Z55" s="23">
        <v>10</v>
      </c>
      <c r="AA55" s="24">
        <v>0</v>
      </c>
      <c r="AB55" s="24">
        <v>0</v>
      </c>
      <c r="AC55" s="24">
        <v>0</v>
      </c>
      <c r="AD55" s="24">
        <v>0</v>
      </c>
      <c r="AE55" s="24">
        <v>0</v>
      </c>
      <c r="AF55" s="24">
        <v>63.157894736842103</v>
      </c>
      <c r="AG55" s="5" t="s">
        <v>39</v>
      </c>
      <c r="AH55" s="7" t="s">
        <v>33</v>
      </c>
      <c r="AI55" s="7">
        <v>6.96</v>
      </c>
      <c r="AJ55" s="7">
        <v>39.615400000000001</v>
      </c>
      <c r="AK55" s="7">
        <v>27.665299999999998</v>
      </c>
      <c r="AL55" s="7">
        <f>Table2[[#This Row],[Company Direct Land Through FY 11]]+Table2[[#This Row],[Company Direct Land FY 12 and After ]]</f>
        <v>67.280699999999996</v>
      </c>
      <c r="AM55" s="7">
        <v>10.430999999999999</v>
      </c>
      <c r="AN55" s="7">
        <v>77.447800000000001</v>
      </c>
      <c r="AO55" s="7">
        <v>41.462400000000002</v>
      </c>
      <c r="AP55" s="7">
        <f>Table2[[#This Row],[Company Direct Building Through FY 11]]+Table2[[#This Row],[Company Direct Building FY 12 and After  ]]</f>
        <v>118.9102</v>
      </c>
      <c r="AQ55" s="7">
        <v>0</v>
      </c>
      <c r="AR55" s="7">
        <v>3.8471000000000002</v>
      </c>
      <c r="AS55" s="7">
        <v>0</v>
      </c>
      <c r="AT55" s="7">
        <f>Table2[[#This Row],[Mortgage Recording Tax Through FY 11]]+Table2[[#This Row],[Mortgage Recording Tax FY 12 and After ]]</f>
        <v>3.8471000000000002</v>
      </c>
      <c r="AU55" s="7">
        <v>6.5750000000000002</v>
      </c>
      <c r="AV55" s="7">
        <v>42.954300000000003</v>
      </c>
      <c r="AW55" s="7">
        <v>26.134899999999998</v>
      </c>
      <c r="AX55" s="7">
        <f>Table2[[#This Row],[Pilot Savings  Through FY 11]]+Table2[[#This Row],[Pilot Savings FY 12 and After ]]</f>
        <v>69.089200000000005</v>
      </c>
      <c r="AY55" s="7">
        <v>0</v>
      </c>
      <c r="AZ55" s="7">
        <v>3.8471000000000002</v>
      </c>
      <c r="BA55" s="7">
        <v>0</v>
      </c>
      <c r="BB55" s="7">
        <f>Table2[[#This Row],[Mortgage Recording Tax Exemption Through FY 11]]+Table2[[#This Row],[Mortgage Recording Tax Exemption FY 12 and After ]]</f>
        <v>3.8471000000000002</v>
      </c>
      <c r="BC55" s="7">
        <v>15.9314</v>
      </c>
      <c r="BD55" s="7">
        <v>245.3158</v>
      </c>
      <c r="BE55" s="7">
        <v>63.325800000000001</v>
      </c>
      <c r="BF55" s="7">
        <f>Table2[[#This Row],[Indirect and Induced Land Through FY 11]]+Table2[[#This Row],[Indirect and Induced Land FY 12 and After ]]</f>
        <v>308.64159999999998</v>
      </c>
      <c r="BG55" s="7">
        <v>29.587</v>
      </c>
      <c r="BH55" s="7">
        <v>455.5865</v>
      </c>
      <c r="BI55" s="7">
        <v>117.6049</v>
      </c>
      <c r="BJ55" s="7">
        <f>Table2[[#This Row],[Indirect and Induced Building Through FY 11]]+Table2[[#This Row],[Indirect and Induced Building FY 12 and After]]</f>
        <v>573.19140000000004</v>
      </c>
      <c r="BK55" s="7">
        <v>56.334400000000002</v>
      </c>
      <c r="BL55" s="7">
        <v>775.01120000000003</v>
      </c>
      <c r="BM55" s="7">
        <v>223.92349999999999</v>
      </c>
      <c r="BN55" s="7">
        <f>Table2[[#This Row],[TOTAL Real Property Related Taxes Through FY 11]]+Table2[[#This Row],[TOTAL Real Property Related Taxes FY 12 and After]]</f>
        <v>998.93470000000002</v>
      </c>
      <c r="BO55" s="7">
        <v>114.8108</v>
      </c>
      <c r="BP55" s="7">
        <v>1760.3853999999999</v>
      </c>
      <c r="BQ55" s="7">
        <v>456.36079999999998</v>
      </c>
      <c r="BR55" s="7">
        <f>Table2[[#This Row],[Company Direct Through FY 11]]+Table2[[#This Row],[Company Direct FY 12 and After ]]</f>
        <v>2216.7462</v>
      </c>
      <c r="BS55" s="7">
        <v>0</v>
      </c>
      <c r="BT55" s="7">
        <v>0</v>
      </c>
      <c r="BU55" s="7">
        <v>0</v>
      </c>
      <c r="BV55" s="7">
        <f>Table2[[#This Row],[Sales Tax Exemption Through FY 11]]+Table2[[#This Row],[Sales Tax Exemption FY 12 and After ]]</f>
        <v>0</v>
      </c>
      <c r="BW55" s="7">
        <v>0</v>
      </c>
      <c r="BX55" s="7">
        <v>0</v>
      </c>
      <c r="BY55" s="7">
        <v>0</v>
      </c>
      <c r="BZ55" s="7">
        <f>Table2[[#This Row],[Energy Tax Savings Through FY 11]]+Table2[[#This Row],[Energy Tax Savings FY 12 and After ]]</f>
        <v>0</v>
      </c>
      <c r="CA55" s="7">
        <v>0</v>
      </c>
      <c r="CB55" s="7">
        <v>0</v>
      </c>
      <c r="CC55" s="7">
        <v>0</v>
      </c>
      <c r="CD55" s="7">
        <f>Table2[[#This Row],[Tax Exempt Bond Savings Through FY 11]]+Table2[[#This Row],[Tax Exempt Bond Savings FY12 and After ]]</f>
        <v>0</v>
      </c>
      <c r="CE55" s="7">
        <v>57.526499999999999</v>
      </c>
      <c r="CF55" s="7">
        <v>925.02139999999997</v>
      </c>
      <c r="CG55" s="7">
        <v>228.6617</v>
      </c>
      <c r="CH55" s="7">
        <f>Table2[[#This Row],[Indirect and Induced Through FY 11]]+Table2[[#This Row],[Indirect and Induced FY 12 and After  ]]</f>
        <v>1153.6831</v>
      </c>
      <c r="CI55" s="7">
        <v>172.3373</v>
      </c>
      <c r="CJ55" s="7">
        <v>2685.4068000000002</v>
      </c>
      <c r="CK55" s="7">
        <v>685.02250000000004</v>
      </c>
      <c r="CL55" s="7">
        <f>Table2[[#This Row],[TOTAL Income Consumption Use Taxes Through FY 11]]+Table2[[#This Row],[TOTAL Income Consumption Use Taxes FY 12 and After  ]]</f>
        <v>3370.4293000000002</v>
      </c>
      <c r="CM55" s="7">
        <v>6.5750000000000002</v>
      </c>
      <c r="CN55" s="7">
        <v>46.801400000000001</v>
      </c>
      <c r="CO55" s="7">
        <v>26.134899999999998</v>
      </c>
      <c r="CP55" s="7">
        <f>Table2[[#This Row],[Assistance Provided Through FY 11]]+Table2[[#This Row],[Assistance Provided FY 12 and After ]]</f>
        <v>72.936300000000003</v>
      </c>
      <c r="CQ55" s="7">
        <v>0</v>
      </c>
      <c r="CR55" s="7">
        <v>0</v>
      </c>
      <c r="CS55" s="7">
        <v>0</v>
      </c>
      <c r="CT55" s="7">
        <f>Table2[[#This Row],[Recapture Cancellation Reduction Amount Through FY 11]]+Table2[[#This Row],[Recapture Cancellation Reduction Amount FY 12 and After ]]</f>
        <v>0</v>
      </c>
      <c r="CU55" s="7">
        <v>0</v>
      </c>
      <c r="CV55" s="7">
        <v>0</v>
      </c>
      <c r="CW55" s="7">
        <v>0</v>
      </c>
      <c r="CX55" s="7">
        <f>Table2[[#This Row],[Penalty Paid Through FY 11]]+Table2[[#This Row],[Penalty Paid FY 12 and After]]</f>
        <v>0</v>
      </c>
      <c r="CY55" s="7">
        <v>6.5750000000000002</v>
      </c>
      <c r="CZ55" s="7">
        <v>46.801400000000001</v>
      </c>
      <c r="DA55" s="7">
        <v>26.134899999999998</v>
      </c>
      <c r="DB55" s="7">
        <f>Table2[[#This Row],[TOTAL Assistance Net of recapture penalties Through FY 11]]+Table2[[#This Row],[TOTAL Assistance Net of recapture penalties FY 12 and After ]]</f>
        <v>72.936300000000003</v>
      </c>
      <c r="DC55" s="7">
        <v>132.20179999999999</v>
      </c>
      <c r="DD55" s="7">
        <v>1881.2956999999999</v>
      </c>
      <c r="DE55" s="7">
        <v>525.48850000000004</v>
      </c>
      <c r="DF55" s="7">
        <f>Table2[[#This Row],[Company Direct Tax Revenue Before Assistance FY 12 and After]]+Table2[[#This Row],[Company Direct Tax Revenue Before Assistance Through FY 11]]</f>
        <v>2406.7842000000001</v>
      </c>
      <c r="DG55" s="7">
        <v>103.0449</v>
      </c>
      <c r="DH55" s="7">
        <v>1625.9237000000001</v>
      </c>
      <c r="DI55" s="7">
        <v>409.5924</v>
      </c>
      <c r="DJ55" s="7">
        <f>Table2[[#This Row],[Indirect and Induced Tax Revenues FY 12 and After]]+Table2[[#This Row],[Indirect and Induced Tax Revenues Through FY 11]]</f>
        <v>2035.5161000000001</v>
      </c>
      <c r="DK55" s="7">
        <v>235.2467</v>
      </c>
      <c r="DL55" s="7">
        <v>3507.2194</v>
      </c>
      <c r="DM55" s="7">
        <v>935.08090000000004</v>
      </c>
      <c r="DN55" s="7">
        <f>Table2[[#This Row],[TOTAL Tax Revenues Before Assistance Through FY 11]]+Table2[[#This Row],[TOTAL Tax Revenues Before Assistance FY 12 and After]]</f>
        <v>4442.3002999999999</v>
      </c>
      <c r="DO55" s="7">
        <v>228.67169999999999</v>
      </c>
      <c r="DP55" s="7">
        <v>3460.4180000000001</v>
      </c>
      <c r="DQ55" s="7">
        <v>908.94600000000003</v>
      </c>
      <c r="DR55" s="7">
        <f>Table2[[#This Row],[TOTAL Tax Revenues Net of Assistance Recapture and Penalty FY 12 and After]]+Table2[[#This Row],[TOTAL Tax Revenues Net of Assistance Recapture and Penalty Through FY 11]]</f>
        <v>4369.3640000000005</v>
      </c>
      <c r="DS55" s="7">
        <v>0</v>
      </c>
      <c r="DT55" s="7">
        <v>0</v>
      </c>
      <c r="DU55" s="7">
        <v>0</v>
      </c>
      <c r="DV55" s="7">
        <v>0</v>
      </c>
    </row>
    <row r="56" spans="1:126" x14ac:dyDescent="0.25">
      <c r="A56" s="5">
        <v>92279</v>
      </c>
      <c r="B56" s="5" t="s">
        <v>52</v>
      </c>
      <c r="C56" s="5" t="s">
        <v>53</v>
      </c>
      <c r="D56" s="5" t="s">
        <v>32</v>
      </c>
      <c r="E56" s="5">
        <v>26</v>
      </c>
      <c r="F56" s="5">
        <v>461</v>
      </c>
      <c r="G56" s="5">
        <v>16</v>
      </c>
      <c r="H56" s="23"/>
      <c r="I56" s="23"/>
      <c r="J56" s="5">
        <v>332710</v>
      </c>
      <c r="K56" s="6" t="s">
        <v>28</v>
      </c>
      <c r="L56" s="6">
        <v>35992</v>
      </c>
      <c r="M56" s="9">
        <v>45474</v>
      </c>
      <c r="N56" s="7">
        <v>2758</v>
      </c>
      <c r="O56" s="5" t="s">
        <v>56</v>
      </c>
      <c r="P56" s="23">
        <v>1</v>
      </c>
      <c r="Q56" s="23">
        <v>0</v>
      </c>
      <c r="R56" s="23">
        <v>29</v>
      </c>
      <c r="S56" s="23">
        <v>0</v>
      </c>
      <c r="T56" s="23">
        <v>0</v>
      </c>
      <c r="U56" s="23">
        <v>30</v>
      </c>
      <c r="V56" s="23">
        <v>29</v>
      </c>
      <c r="W56" s="23">
        <v>0</v>
      </c>
      <c r="X56" s="23">
        <v>0</v>
      </c>
      <c r="Y56" s="23">
        <v>0</v>
      </c>
      <c r="Z56" s="23">
        <v>4</v>
      </c>
      <c r="AA56" s="24">
        <v>0</v>
      </c>
      <c r="AB56" s="24">
        <v>0</v>
      </c>
      <c r="AC56" s="24">
        <v>0</v>
      </c>
      <c r="AD56" s="24">
        <v>0</v>
      </c>
      <c r="AE56" s="24">
        <v>0</v>
      </c>
      <c r="AF56" s="24">
        <v>73.3333333333333</v>
      </c>
      <c r="AG56" s="5" t="s">
        <v>39</v>
      </c>
      <c r="AH56" s="7" t="s">
        <v>33</v>
      </c>
      <c r="AI56" s="7">
        <v>103.202</v>
      </c>
      <c r="AJ56" s="7">
        <v>407.12880000000001</v>
      </c>
      <c r="AK56" s="7">
        <v>442.0093</v>
      </c>
      <c r="AL56" s="7">
        <f>Table2[[#This Row],[Company Direct Land Through FY 11]]+Table2[[#This Row],[Company Direct Land FY 12 and After ]]</f>
        <v>849.13810000000001</v>
      </c>
      <c r="AM56" s="7">
        <v>154.26900000000001</v>
      </c>
      <c r="AN56" s="7">
        <v>536.40750000000003</v>
      </c>
      <c r="AO56" s="7">
        <v>660.72659999999996</v>
      </c>
      <c r="AP56" s="7">
        <f>Table2[[#This Row],[Company Direct Building Through FY 11]]+Table2[[#This Row],[Company Direct Building FY 12 and After  ]]</f>
        <v>1197.1341</v>
      </c>
      <c r="AQ56" s="7">
        <v>0</v>
      </c>
      <c r="AR56" s="7">
        <v>18.4223</v>
      </c>
      <c r="AS56" s="7">
        <v>0</v>
      </c>
      <c r="AT56" s="7">
        <f>Table2[[#This Row],[Mortgage Recording Tax Through FY 11]]+Table2[[#This Row],[Mortgage Recording Tax FY 12 and After ]]</f>
        <v>18.4223</v>
      </c>
      <c r="AU56" s="7">
        <v>165.87299999999999</v>
      </c>
      <c r="AV56" s="7">
        <v>589.25319999999999</v>
      </c>
      <c r="AW56" s="7">
        <v>710.42619999999999</v>
      </c>
      <c r="AX56" s="7">
        <f>Table2[[#This Row],[Pilot Savings  Through FY 11]]+Table2[[#This Row],[Pilot Savings FY 12 and After ]]</f>
        <v>1299.6794</v>
      </c>
      <c r="AY56" s="7">
        <v>0</v>
      </c>
      <c r="AZ56" s="7">
        <v>18.4223</v>
      </c>
      <c r="BA56" s="7">
        <v>0</v>
      </c>
      <c r="BB56" s="7">
        <f>Table2[[#This Row],[Mortgage Recording Tax Exemption Through FY 11]]+Table2[[#This Row],[Mortgage Recording Tax Exemption FY 12 and After ]]</f>
        <v>18.4223</v>
      </c>
      <c r="BC56" s="7">
        <v>30.848199999999999</v>
      </c>
      <c r="BD56" s="7">
        <v>198.68960000000001</v>
      </c>
      <c r="BE56" s="7">
        <v>132.12139999999999</v>
      </c>
      <c r="BF56" s="7">
        <f>Table2[[#This Row],[Indirect and Induced Land Through FY 11]]+Table2[[#This Row],[Indirect and Induced Land FY 12 and After ]]</f>
        <v>330.81100000000004</v>
      </c>
      <c r="BG56" s="7">
        <v>57.289400000000001</v>
      </c>
      <c r="BH56" s="7">
        <v>368.99489999999997</v>
      </c>
      <c r="BI56" s="7">
        <v>245.3673</v>
      </c>
      <c r="BJ56" s="7">
        <f>Table2[[#This Row],[Indirect and Induced Building Through FY 11]]+Table2[[#This Row],[Indirect and Induced Building FY 12 and After]]</f>
        <v>614.36220000000003</v>
      </c>
      <c r="BK56" s="7">
        <v>179.73560000000001</v>
      </c>
      <c r="BL56" s="7">
        <v>921.96759999999995</v>
      </c>
      <c r="BM56" s="7">
        <v>769.79840000000002</v>
      </c>
      <c r="BN56" s="7">
        <f>Table2[[#This Row],[TOTAL Real Property Related Taxes Through FY 11]]+Table2[[#This Row],[TOTAL Real Property Related Taxes FY 12 and After]]</f>
        <v>1691.7660000000001</v>
      </c>
      <c r="BO56" s="7">
        <v>221.75239999999999</v>
      </c>
      <c r="BP56" s="7">
        <v>1741.1481000000001</v>
      </c>
      <c r="BQ56" s="7">
        <v>949.75409999999999</v>
      </c>
      <c r="BR56" s="7">
        <f>Table2[[#This Row],[Company Direct Through FY 11]]+Table2[[#This Row],[Company Direct FY 12 and After ]]</f>
        <v>2690.9022</v>
      </c>
      <c r="BS56" s="7">
        <v>0</v>
      </c>
      <c r="BT56" s="7">
        <v>0</v>
      </c>
      <c r="BU56" s="7">
        <v>0</v>
      </c>
      <c r="BV56" s="7">
        <f>Table2[[#This Row],[Sales Tax Exemption Through FY 11]]+Table2[[#This Row],[Sales Tax Exemption FY 12 and After ]]</f>
        <v>0</v>
      </c>
      <c r="BW56" s="7">
        <v>1.1974</v>
      </c>
      <c r="BX56" s="7">
        <v>3.6070000000000002</v>
      </c>
      <c r="BY56" s="7">
        <v>1.7702</v>
      </c>
      <c r="BZ56" s="7">
        <f>Table2[[#This Row],[Energy Tax Savings Through FY 11]]+Table2[[#This Row],[Energy Tax Savings FY 12 and After ]]</f>
        <v>5.3772000000000002</v>
      </c>
      <c r="CA56" s="7">
        <v>0</v>
      </c>
      <c r="CB56" s="7">
        <v>0</v>
      </c>
      <c r="CC56" s="7">
        <v>0</v>
      </c>
      <c r="CD56" s="7">
        <f>Table2[[#This Row],[Tax Exempt Bond Savings Through FY 11]]+Table2[[#This Row],[Tax Exempt Bond Savings FY12 and After ]]</f>
        <v>0</v>
      </c>
      <c r="CE56" s="7">
        <v>109.3288</v>
      </c>
      <c r="CF56" s="7">
        <v>755.62390000000005</v>
      </c>
      <c r="CG56" s="7">
        <v>468.24979999999999</v>
      </c>
      <c r="CH56" s="7">
        <f>Table2[[#This Row],[Indirect and Induced Through FY 11]]+Table2[[#This Row],[Indirect and Induced FY 12 and After  ]]</f>
        <v>1223.8737000000001</v>
      </c>
      <c r="CI56" s="7">
        <v>329.88380000000001</v>
      </c>
      <c r="CJ56" s="7">
        <v>2493.165</v>
      </c>
      <c r="CK56" s="7">
        <v>1416.2337</v>
      </c>
      <c r="CL56" s="7">
        <f>Table2[[#This Row],[TOTAL Income Consumption Use Taxes Through FY 11]]+Table2[[#This Row],[TOTAL Income Consumption Use Taxes FY 12 and After  ]]</f>
        <v>3909.3986999999997</v>
      </c>
      <c r="CM56" s="7">
        <v>167.07040000000001</v>
      </c>
      <c r="CN56" s="7">
        <v>611.28250000000003</v>
      </c>
      <c r="CO56" s="7">
        <v>712.19640000000004</v>
      </c>
      <c r="CP56" s="7">
        <f>Table2[[#This Row],[Assistance Provided Through FY 11]]+Table2[[#This Row],[Assistance Provided FY 12 and After ]]</f>
        <v>1323.4789000000001</v>
      </c>
      <c r="CQ56" s="7">
        <v>0</v>
      </c>
      <c r="CR56" s="7">
        <v>0</v>
      </c>
      <c r="CS56" s="7">
        <v>0</v>
      </c>
      <c r="CT56" s="7">
        <f>Table2[[#This Row],[Recapture Cancellation Reduction Amount Through FY 11]]+Table2[[#This Row],[Recapture Cancellation Reduction Amount FY 12 and After ]]</f>
        <v>0</v>
      </c>
      <c r="CU56" s="7">
        <v>0</v>
      </c>
      <c r="CV56" s="7">
        <v>0</v>
      </c>
      <c r="CW56" s="7">
        <v>0</v>
      </c>
      <c r="CX56" s="7">
        <f>Table2[[#This Row],[Penalty Paid Through FY 11]]+Table2[[#This Row],[Penalty Paid FY 12 and After]]</f>
        <v>0</v>
      </c>
      <c r="CY56" s="7">
        <v>167.07040000000001</v>
      </c>
      <c r="CZ56" s="7">
        <v>611.28250000000003</v>
      </c>
      <c r="DA56" s="7">
        <v>712.19640000000004</v>
      </c>
      <c r="DB56" s="7">
        <f>Table2[[#This Row],[TOTAL Assistance Net of recapture penalties Through FY 11]]+Table2[[#This Row],[TOTAL Assistance Net of recapture penalties FY 12 and After ]]</f>
        <v>1323.4789000000001</v>
      </c>
      <c r="DC56" s="7">
        <v>479.22340000000003</v>
      </c>
      <c r="DD56" s="7">
        <v>2703.1066999999998</v>
      </c>
      <c r="DE56" s="7">
        <v>2052.4899999999998</v>
      </c>
      <c r="DF56" s="7">
        <f>Table2[[#This Row],[Company Direct Tax Revenue Before Assistance FY 12 and After]]+Table2[[#This Row],[Company Direct Tax Revenue Before Assistance Through FY 11]]</f>
        <v>4755.5967000000001</v>
      </c>
      <c r="DG56" s="7">
        <v>197.46639999999999</v>
      </c>
      <c r="DH56" s="7">
        <v>1323.3083999999999</v>
      </c>
      <c r="DI56" s="7">
        <v>845.73850000000004</v>
      </c>
      <c r="DJ56" s="7">
        <f>Table2[[#This Row],[Indirect and Induced Tax Revenues FY 12 and After]]+Table2[[#This Row],[Indirect and Induced Tax Revenues Through FY 11]]</f>
        <v>2169.0468999999998</v>
      </c>
      <c r="DK56" s="7">
        <v>676.68979999999999</v>
      </c>
      <c r="DL56" s="7">
        <v>4026.4151000000002</v>
      </c>
      <c r="DM56" s="7">
        <v>2898.2285000000002</v>
      </c>
      <c r="DN56" s="7">
        <f>Table2[[#This Row],[TOTAL Tax Revenues Before Assistance Through FY 11]]+Table2[[#This Row],[TOTAL Tax Revenues Before Assistance FY 12 and After]]</f>
        <v>6924.6436000000003</v>
      </c>
      <c r="DO56" s="7">
        <v>509.61939999999998</v>
      </c>
      <c r="DP56" s="7">
        <v>3415.1325999999999</v>
      </c>
      <c r="DQ56" s="7">
        <v>2186.0320999999999</v>
      </c>
      <c r="DR56" s="7">
        <f>Table2[[#This Row],[TOTAL Tax Revenues Net of Assistance Recapture and Penalty FY 12 and After]]+Table2[[#This Row],[TOTAL Tax Revenues Net of Assistance Recapture and Penalty Through FY 11]]</f>
        <v>5601.1646999999994</v>
      </c>
      <c r="DS56" s="7">
        <v>0</v>
      </c>
      <c r="DT56" s="7">
        <v>15.2546</v>
      </c>
      <c r="DU56" s="7">
        <v>0</v>
      </c>
      <c r="DV56" s="7">
        <v>0</v>
      </c>
    </row>
    <row r="57" spans="1:126" x14ac:dyDescent="0.25">
      <c r="A57" s="5">
        <v>92281</v>
      </c>
      <c r="B57" s="5" t="s">
        <v>184</v>
      </c>
      <c r="C57" s="5" t="s">
        <v>185</v>
      </c>
      <c r="D57" s="5" t="s">
        <v>36</v>
      </c>
      <c r="E57" s="5">
        <v>17</v>
      </c>
      <c r="F57" s="5">
        <v>2727</v>
      </c>
      <c r="G57" s="5">
        <v>58</v>
      </c>
      <c r="H57" s="23">
        <v>10000</v>
      </c>
      <c r="I57" s="23">
        <v>38000</v>
      </c>
      <c r="J57" s="5">
        <v>621112</v>
      </c>
      <c r="K57" s="6" t="s">
        <v>47</v>
      </c>
      <c r="L57" s="6">
        <v>36341</v>
      </c>
      <c r="M57" s="9">
        <v>46281</v>
      </c>
      <c r="N57" s="7">
        <v>11550</v>
      </c>
      <c r="O57" s="5" t="s">
        <v>79</v>
      </c>
      <c r="P57" s="23">
        <v>64</v>
      </c>
      <c r="Q57" s="23">
        <v>8</v>
      </c>
      <c r="R57" s="23">
        <v>425</v>
      </c>
      <c r="S57" s="23">
        <v>3</v>
      </c>
      <c r="T57" s="23">
        <v>46</v>
      </c>
      <c r="U57" s="23">
        <v>546</v>
      </c>
      <c r="V57" s="23">
        <v>510</v>
      </c>
      <c r="W57" s="23">
        <v>0</v>
      </c>
      <c r="X57" s="23">
        <v>0</v>
      </c>
      <c r="Y57" s="23">
        <v>0</v>
      </c>
      <c r="Z57" s="23">
        <v>50</v>
      </c>
      <c r="AA57" s="24">
        <v>38.037865748709102</v>
      </c>
      <c r="AB57" s="24">
        <v>12.736660929432</v>
      </c>
      <c r="AC57" s="24">
        <v>40.447504302925999</v>
      </c>
      <c r="AD57" s="24">
        <v>8.7779690189328701</v>
      </c>
      <c r="AE57" s="24">
        <v>0</v>
      </c>
      <c r="AF57" s="24">
        <v>90.6</v>
      </c>
      <c r="AG57" s="5" t="s">
        <v>39</v>
      </c>
      <c r="AH57" s="7" t="s">
        <v>33</v>
      </c>
      <c r="AI57" s="7">
        <v>0</v>
      </c>
      <c r="AJ57" s="7">
        <v>0</v>
      </c>
      <c r="AK57" s="7">
        <v>0</v>
      </c>
      <c r="AL57" s="7">
        <f>Table2[[#This Row],[Company Direct Land Through FY 11]]+Table2[[#This Row],[Company Direct Land FY 12 and After ]]</f>
        <v>0</v>
      </c>
      <c r="AM57" s="7">
        <v>0</v>
      </c>
      <c r="AN57" s="7">
        <v>0</v>
      </c>
      <c r="AO57" s="7">
        <v>0</v>
      </c>
      <c r="AP57" s="7">
        <f>Table2[[#This Row],[Company Direct Building Through FY 11]]+Table2[[#This Row],[Company Direct Building FY 12 and After  ]]</f>
        <v>0</v>
      </c>
      <c r="AQ57" s="7">
        <v>0</v>
      </c>
      <c r="AR57" s="7">
        <v>202.6448</v>
      </c>
      <c r="AS57" s="7">
        <v>0</v>
      </c>
      <c r="AT57" s="7">
        <f>Table2[[#This Row],[Mortgage Recording Tax Through FY 11]]+Table2[[#This Row],[Mortgage Recording Tax FY 12 and After ]]</f>
        <v>202.6448</v>
      </c>
      <c r="AU57" s="7">
        <v>0</v>
      </c>
      <c r="AV57" s="7">
        <v>0</v>
      </c>
      <c r="AW57" s="7">
        <v>0</v>
      </c>
      <c r="AX57" s="7">
        <f>Table2[[#This Row],[Pilot Savings  Through FY 11]]+Table2[[#This Row],[Pilot Savings FY 12 and After ]]</f>
        <v>0</v>
      </c>
      <c r="AY57" s="7">
        <v>0</v>
      </c>
      <c r="AZ57" s="7">
        <v>202.6448</v>
      </c>
      <c r="BA57" s="7">
        <v>0</v>
      </c>
      <c r="BB57" s="7">
        <f>Table2[[#This Row],[Mortgage Recording Tax Exemption Through FY 11]]+Table2[[#This Row],[Mortgage Recording Tax Exemption FY 12 and After ]]</f>
        <v>202.6448</v>
      </c>
      <c r="BC57" s="7">
        <v>387.40879999999999</v>
      </c>
      <c r="BD57" s="7">
        <v>1415.5564999999999</v>
      </c>
      <c r="BE57" s="7">
        <v>0</v>
      </c>
      <c r="BF57" s="7">
        <f>Table2[[#This Row],[Indirect and Induced Land Through FY 11]]+Table2[[#This Row],[Indirect and Induced Land FY 12 and After ]]</f>
        <v>1415.5564999999999</v>
      </c>
      <c r="BG57" s="7">
        <v>719.47360000000003</v>
      </c>
      <c r="BH57" s="7">
        <v>2628.8906999999999</v>
      </c>
      <c r="BI57" s="7">
        <v>0</v>
      </c>
      <c r="BJ57" s="7">
        <f>Table2[[#This Row],[Indirect and Induced Building Through FY 11]]+Table2[[#This Row],[Indirect and Induced Building FY 12 and After]]</f>
        <v>2628.8906999999999</v>
      </c>
      <c r="BK57" s="7">
        <v>1106.8824</v>
      </c>
      <c r="BL57" s="7">
        <v>4044.4472000000001</v>
      </c>
      <c r="BM57" s="7">
        <v>0</v>
      </c>
      <c r="BN57" s="7">
        <f>Table2[[#This Row],[TOTAL Real Property Related Taxes Through FY 11]]+Table2[[#This Row],[TOTAL Real Property Related Taxes FY 12 and After]]</f>
        <v>4044.4472000000001</v>
      </c>
      <c r="BO57" s="7">
        <v>1347.6132</v>
      </c>
      <c r="BP57" s="7">
        <v>5235.6066000000001</v>
      </c>
      <c r="BQ57" s="7">
        <v>0</v>
      </c>
      <c r="BR57" s="7">
        <f>Table2[[#This Row],[Company Direct Through FY 11]]+Table2[[#This Row],[Company Direct FY 12 and After ]]</f>
        <v>5235.6066000000001</v>
      </c>
      <c r="BS57" s="7">
        <v>0</v>
      </c>
      <c r="BT57" s="7">
        <v>0</v>
      </c>
      <c r="BU57" s="7">
        <v>0</v>
      </c>
      <c r="BV57" s="7">
        <f>Table2[[#This Row],[Sales Tax Exemption Through FY 11]]+Table2[[#This Row],[Sales Tax Exemption FY 12 and After ]]</f>
        <v>0</v>
      </c>
      <c r="BW57" s="7">
        <v>0</v>
      </c>
      <c r="BX57" s="7">
        <v>0</v>
      </c>
      <c r="BY57" s="7">
        <v>0</v>
      </c>
      <c r="BZ57" s="7">
        <f>Table2[[#This Row],[Energy Tax Savings Through FY 11]]+Table2[[#This Row],[Energy Tax Savings FY 12 and After ]]</f>
        <v>0</v>
      </c>
      <c r="CA57" s="7">
        <v>5.7518000000000002</v>
      </c>
      <c r="CB57" s="7">
        <v>97.717699999999994</v>
      </c>
      <c r="CC57" s="7">
        <v>0</v>
      </c>
      <c r="CD57" s="7">
        <f>Table2[[#This Row],[Tax Exempt Bond Savings Through FY 11]]+Table2[[#This Row],[Tax Exempt Bond Savings FY12 and After ]]</f>
        <v>97.717699999999994</v>
      </c>
      <c r="CE57" s="7">
        <v>1398.8871999999999</v>
      </c>
      <c r="CF57" s="7">
        <v>5356.5306</v>
      </c>
      <c r="CG57" s="7">
        <v>0</v>
      </c>
      <c r="CH57" s="7">
        <f>Table2[[#This Row],[Indirect and Induced Through FY 11]]+Table2[[#This Row],[Indirect and Induced FY 12 and After  ]]</f>
        <v>5356.5306</v>
      </c>
      <c r="CI57" s="7">
        <v>2740.7485999999999</v>
      </c>
      <c r="CJ57" s="7">
        <v>10494.4195</v>
      </c>
      <c r="CK57" s="7">
        <v>0</v>
      </c>
      <c r="CL57" s="7">
        <f>Table2[[#This Row],[TOTAL Income Consumption Use Taxes Through FY 11]]+Table2[[#This Row],[TOTAL Income Consumption Use Taxes FY 12 and After  ]]</f>
        <v>10494.4195</v>
      </c>
      <c r="CM57" s="7">
        <v>5.7518000000000002</v>
      </c>
      <c r="CN57" s="7">
        <v>300.36250000000001</v>
      </c>
      <c r="CO57" s="7">
        <v>0</v>
      </c>
      <c r="CP57" s="7">
        <f>Table2[[#This Row],[Assistance Provided Through FY 11]]+Table2[[#This Row],[Assistance Provided FY 12 and After ]]</f>
        <v>300.36250000000001</v>
      </c>
      <c r="CQ57" s="7">
        <v>0</v>
      </c>
      <c r="CR57" s="7">
        <v>0</v>
      </c>
      <c r="CS57" s="7">
        <v>0</v>
      </c>
      <c r="CT57" s="7">
        <f>Table2[[#This Row],[Recapture Cancellation Reduction Amount Through FY 11]]+Table2[[#This Row],[Recapture Cancellation Reduction Amount FY 12 and After ]]</f>
        <v>0</v>
      </c>
      <c r="CU57" s="7">
        <v>0</v>
      </c>
      <c r="CV57" s="7">
        <v>0</v>
      </c>
      <c r="CW57" s="7">
        <v>0</v>
      </c>
      <c r="CX57" s="7">
        <f>Table2[[#This Row],[Penalty Paid Through FY 11]]+Table2[[#This Row],[Penalty Paid FY 12 and After]]</f>
        <v>0</v>
      </c>
      <c r="CY57" s="7">
        <v>5.7518000000000002</v>
      </c>
      <c r="CZ57" s="7">
        <v>300.36250000000001</v>
      </c>
      <c r="DA57" s="7">
        <v>0</v>
      </c>
      <c r="DB57" s="7">
        <f>Table2[[#This Row],[TOTAL Assistance Net of recapture penalties Through FY 11]]+Table2[[#This Row],[TOTAL Assistance Net of recapture penalties FY 12 and After ]]</f>
        <v>300.36250000000001</v>
      </c>
      <c r="DC57" s="7">
        <v>1347.6132</v>
      </c>
      <c r="DD57" s="7">
        <v>5438.2514000000001</v>
      </c>
      <c r="DE57" s="7">
        <v>0</v>
      </c>
      <c r="DF57" s="7">
        <f>Table2[[#This Row],[Company Direct Tax Revenue Before Assistance FY 12 and After]]+Table2[[#This Row],[Company Direct Tax Revenue Before Assistance Through FY 11]]</f>
        <v>5438.2514000000001</v>
      </c>
      <c r="DG57" s="7">
        <v>2505.7696000000001</v>
      </c>
      <c r="DH57" s="7">
        <v>9400.9778000000006</v>
      </c>
      <c r="DI57" s="7">
        <v>0</v>
      </c>
      <c r="DJ57" s="7">
        <f>Table2[[#This Row],[Indirect and Induced Tax Revenues FY 12 and After]]+Table2[[#This Row],[Indirect and Induced Tax Revenues Through FY 11]]</f>
        <v>9400.9778000000006</v>
      </c>
      <c r="DK57" s="7">
        <v>3853.3827999999999</v>
      </c>
      <c r="DL57" s="7">
        <v>14839.2292</v>
      </c>
      <c r="DM57" s="7">
        <v>0</v>
      </c>
      <c r="DN57" s="7">
        <f>Table2[[#This Row],[TOTAL Tax Revenues Before Assistance Through FY 11]]+Table2[[#This Row],[TOTAL Tax Revenues Before Assistance FY 12 and After]]</f>
        <v>14839.2292</v>
      </c>
      <c r="DO57" s="7">
        <v>3847.6309999999999</v>
      </c>
      <c r="DP57" s="7">
        <v>14538.8667</v>
      </c>
      <c r="DQ57" s="7">
        <v>0</v>
      </c>
      <c r="DR57" s="7">
        <f>Table2[[#This Row],[TOTAL Tax Revenues Net of Assistance Recapture and Penalty FY 12 and After]]+Table2[[#This Row],[TOTAL Tax Revenues Net of Assistance Recapture and Penalty Through FY 11]]</f>
        <v>14538.8667</v>
      </c>
      <c r="DS57" s="7">
        <v>0</v>
      </c>
      <c r="DT57" s="7">
        <v>0</v>
      </c>
      <c r="DU57" s="7">
        <v>0</v>
      </c>
      <c r="DV57" s="7">
        <v>0</v>
      </c>
    </row>
    <row r="58" spans="1:126" x14ac:dyDescent="0.25">
      <c r="A58" s="5">
        <v>92282</v>
      </c>
      <c r="B58" s="5" t="s">
        <v>85</v>
      </c>
      <c r="C58" s="5" t="s">
        <v>86</v>
      </c>
      <c r="D58" s="5" t="s">
        <v>32</v>
      </c>
      <c r="E58" s="5">
        <v>22</v>
      </c>
      <c r="F58" s="5">
        <v>1137</v>
      </c>
      <c r="G58" s="5">
        <v>8</v>
      </c>
      <c r="H58" s="23"/>
      <c r="I58" s="23"/>
      <c r="J58" s="5">
        <v>339999</v>
      </c>
      <c r="K58" s="6" t="s">
        <v>37</v>
      </c>
      <c r="L58" s="6">
        <v>36119</v>
      </c>
      <c r="M58" s="9">
        <v>45231</v>
      </c>
      <c r="N58" s="7">
        <v>1880</v>
      </c>
      <c r="O58" s="5" t="s">
        <v>62</v>
      </c>
      <c r="P58" s="23">
        <v>1</v>
      </c>
      <c r="Q58" s="23">
        <v>0</v>
      </c>
      <c r="R58" s="23">
        <v>40</v>
      </c>
      <c r="S58" s="23">
        <v>0</v>
      </c>
      <c r="T58" s="23">
        <v>0</v>
      </c>
      <c r="U58" s="23">
        <v>41</v>
      </c>
      <c r="V58" s="23">
        <v>40</v>
      </c>
      <c r="W58" s="23">
        <v>0</v>
      </c>
      <c r="X58" s="23">
        <v>0</v>
      </c>
      <c r="Y58" s="23">
        <v>0</v>
      </c>
      <c r="Z58" s="23">
        <v>5</v>
      </c>
      <c r="AA58" s="24">
        <v>0</v>
      </c>
      <c r="AB58" s="24">
        <v>0</v>
      </c>
      <c r="AC58" s="24">
        <v>0</v>
      </c>
      <c r="AD58" s="24">
        <v>0</v>
      </c>
      <c r="AE58" s="24">
        <v>0</v>
      </c>
      <c r="AF58" s="24">
        <v>2.4390243902439002</v>
      </c>
      <c r="AG58" s="5" t="s">
        <v>39</v>
      </c>
      <c r="AH58" s="7" t="s">
        <v>33</v>
      </c>
      <c r="AI58" s="7">
        <v>16.518999999999998</v>
      </c>
      <c r="AJ58" s="7">
        <v>107.4312</v>
      </c>
      <c r="AK58" s="7">
        <v>66.910300000000007</v>
      </c>
      <c r="AL58" s="7">
        <f>Table2[[#This Row],[Company Direct Land Through FY 11]]+Table2[[#This Row],[Company Direct Land FY 12 and After ]]</f>
        <v>174.3415</v>
      </c>
      <c r="AM58" s="7">
        <v>31.276</v>
      </c>
      <c r="AN58" s="7">
        <v>245.10210000000001</v>
      </c>
      <c r="AO58" s="7">
        <v>126.684</v>
      </c>
      <c r="AP58" s="7">
        <f>Table2[[#This Row],[Company Direct Building Through FY 11]]+Table2[[#This Row],[Company Direct Building FY 12 and After  ]]</f>
        <v>371.78610000000003</v>
      </c>
      <c r="AQ58" s="7">
        <v>0</v>
      </c>
      <c r="AR58" s="7">
        <v>21.949100000000001</v>
      </c>
      <c r="AS58" s="7">
        <v>0</v>
      </c>
      <c r="AT58" s="7">
        <f>Table2[[#This Row],[Mortgage Recording Tax Through FY 11]]+Table2[[#This Row],[Mortgage Recording Tax FY 12 and After ]]</f>
        <v>21.949100000000001</v>
      </c>
      <c r="AU58" s="7">
        <v>23.291</v>
      </c>
      <c r="AV58" s="7">
        <v>122.22069999999999</v>
      </c>
      <c r="AW58" s="7">
        <v>94.340100000000007</v>
      </c>
      <c r="AX58" s="7">
        <f>Table2[[#This Row],[Pilot Savings  Through FY 11]]+Table2[[#This Row],[Pilot Savings FY 12 and After ]]</f>
        <v>216.5608</v>
      </c>
      <c r="AY58" s="7">
        <v>0</v>
      </c>
      <c r="AZ58" s="7">
        <v>21.949100000000001</v>
      </c>
      <c r="BA58" s="7">
        <v>0</v>
      </c>
      <c r="BB58" s="7">
        <f>Table2[[#This Row],[Mortgage Recording Tax Exemption Through FY 11]]+Table2[[#This Row],[Mortgage Recording Tax Exemption FY 12 and After ]]</f>
        <v>21.949100000000001</v>
      </c>
      <c r="BC58" s="7">
        <v>41.549799999999998</v>
      </c>
      <c r="BD58" s="7">
        <v>363.99790000000002</v>
      </c>
      <c r="BE58" s="7">
        <v>168.29750000000001</v>
      </c>
      <c r="BF58" s="7">
        <f>Table2[[#This Row],[Indirect and Induced Land Through FY 11]]+Table2[[#This Row],[Indirect and Induced Land FY 12 and After ]]</f>
        <v>532.29539999999997</v>
      </c>
      <c r="BG58" s="7">
        <v>77.163799999999995</v>
      </c>
      <c r="BH58" s="7">
        <v>675.99599999999998</v>
      </c>
      <c r="BI58" s="7">
        <v>312.55279999999999</v>
      </c>
      <c r="BJ58" s="7">
        <f>Table2[[#This Row],[Indirect and Induced Building Through FY 11]]+Table2[[#This Row],[Indirect and Induced Building FY 12 and After]]</f>
        <v>988.54880000000003</v>
      </c>
      <c r="BK58" s="7">
        <v>143.2176</v>
      </c>
      <c r="BL58" s="7">
        <v>1270.3064999999999</v>
      </c>
      <c r="BM58" s="7">
        <v>580.10450000000003</v>
      </c>
      <c r="BN58" s="7">
        <f>Table2[[#This Row],[TOTAL Real Property Related Taxes Through FY 11]]+Table2[[#This Row],[TOTAL Real Property Related Taxes FY 12 and After]]</f>
        <v>1850.4110000000001</v>
      </c>
      <c r="BO58" s="7">
        <v>262.94630000000001</v>
      </c>
      <c r="BP58" s="7">
        <v>2445.9063999999998</v>
      </c>
      <c r="BQ58" s="7">
        <v>1065.066</v>
      </c>
      <c r="BR58" s="7">
        <f>Table2[[#This Row],[Company Direct Through FY 11]]+Table2[[#This Row],[Company Direct FY 12 and After ]]</f>
        <v>3510.9723999999997</v>
      </c>
      <c r="BS58" s="7">
        <v>0</v>
      </c>
      <c r="BT58" s="7">
        <v>0</v>
      </c>
      <c r="BU58" s="7">
        <v>0</v>
      </c>
      <c r="BV58" s="7">
        <f>Table2[[#This Row],[Sales Tax Exemption Through FY 11]]+Table2[[#This Row],[Sales Tax Exemption FY 12 and After ]]</f>
        <v>0</v>
      </c>
      <c r="BW58" s="7">
        <v>0</v>
      </c>
      <c r="BX58" s="7">
        <v>0</v>
      </c>
      <c r="BY58" s="7">
        <v>0</v>
      </c>
      <c r="BZ58" s="7">
        <f>Table2[[#This Row],[Energy Tax Savings Through FY 11]]+Table2[[#This Row],[Energy Tax Savings FY 12 and After ]]</f>
        <v>0</v>
      </c>
      <c r="CA58" s="7">
        <v>1.4592000000000001</v>
      </c>
      <c r="CB58" s="7">
        <v>14.539199999999999</v>
      </c>
      <c r="CC58" s="7">
        <v>3.7608999999999999</v>
      </c>
      <c r="CD58" s="7">
        <f>Table2[[#This Row],[Tax Exempt Bond Savings Through FY 11]]+Table2[[#This Row],[Tax Exempt Bond Savings FY12 and After ]]</f>
        <v>18.3001</v>
      </c>
      <c r="CE58" s="7">
        <v>147.25630000000001</v>
      </c>
      <c r="CF58" s="7">
        <v>1373.5125</v>
      </c>
      <c r="CG58" s="7">
        <v>596.46299999999997</v>
      </c>
      <c r="CH58" s="7">
        <f>Table2[[#This Row],[Indirect and Induced Through FY 11]]+Table2[[#This Row],[Indirect and Induced FY 12 and After  ]]</f>
        <v>1969.9755</v>
      </c>
      <c r="CI58" s="7">
        <v>408.74340000000001</v>
      </c>
      <c r="CJ58" s="7">
        <v>3804.8797</v>
      </c>
      <c r="CK58" s="7">
        <v>1657.7681</v>
      </c>
      <c r="CL58" s="7">
        <f>Table2[[#This Row],[TOTAL Income Consumption Use Taxes Through FY 11]]+Table2[[#This Row],[TOTAL Income Consumption Use Taxes FY 12 and After  ]]</f>
        <v>5462.6477999999997</v>
      </c>
      <c r="CM58" s="7">
        <v>24.7502</v>
      </c>
      <c r="CN58" s="7">
        <v>158.709</v>
      </c>
      <c r="CO58" s="7">
        <v>98.100999999999999</v>
      </c>
      <c r="CP58" s="7">
        <f>Table2[[#This Row],[Assistance Provided Through FY 11]]+Table2[[#This Row],[Assistance Provided FY 12 and After ]]</f>
        <v>256.81</v>
      </c>
      <c r="CQ58" s="7">
        <v>0</v>
      </c>
      <c r="CR58" s="7">
        <v>0</v>
      </c>
      <c r="CS58" s="7">
        <v>0</v>
      </c>
      <c r="CT58" s="7">
        <f>Table2[[#This Row],[Recapture Cancellation Reduction Amount Through FY 11]]+Table2[[#This Row],[Recapture Cancellation Reduction Amount FY 12 and After ]]</f>
        <v>0</v>
      </c>
      <c r="CU58" s="7">
        <v>0</v>
      </c>
      <c r="CV58" s="7">
        <v>0</v>
      </c>
      <c r="CW58" s="7">
        <v>0</v>
      </c>
      <c r="CX58" s="7">
        <f>Table2[[#This Row],[Penalty Paid Through FY 11]]+Table2[[#This Row],[Penalty Paid FY 12 and After]]</f>
        <v>0</v>
      </c>
      <c r="CY58" s="7">
        <v>24.7502</v>
      </c>
      <c r="CZ58" s="7">
        <v>158.709</v>
      </c>
      <c r="DA58" s="7">
        <v>98.100999999999999</v>
      </c>
      <c r="DB58" s="7">
        <f>Table2[[#This Row],[TOTAL Assistance Net of recapture penalties Through FY 11]]+Table2[[#This Row],[TOTAL Assistance Net of recapture penalties FY 12 and After ]]</f>
        <v>256.81</v>
      </c>
      <c r="DC58" s="7">
        <v>310.74130000000002</v>
      </c>
      <c r="DD58" s="7">
        <v>2820.3888000000002</v>
      </c>
      <c r="DE58" s="7">
        <v>1258.6603</v>
      </c>
      <c r="DF58" s="7">
        <f>Table2[[#This Row],[Company Direct Tax Revenue Before Assistance FY 12 and After]]+Table2[[#This Row],[Company Direct Tax Revenue Before Assistance Through FY 11]]</f>
        <v>4079.0491000000002</v>
      </c>
      <c r="DG58" s="7">
        <v>265.9699</v>
      </c>
      <c r="DH58" s="7">
        <v>2413.5064000000002</v>
      </c>
      <c r="DI58" s="7">
        <v>1077.3133</v>
      </c>
      <c r="DJ58" s="7">
        <f>Table2[[#This Row],[Indirect and Induced Tax Revenues FY 12 and After]]+Table2[[#This Row],[Indirect and Induced Tax Revenues Through FY 11]]</f>
        <v>3490.8197</v>
      </c>
      <c r="DK58" s="7">
        <v>576.71119999999996</v>
      </c>
      <c r="DL58" s="7">
        <v>5233.8951999999999</v>
      </c>
      <c r="DM58" s="7">
        <v>2335.9735999999998</v>
      </c>
      <c r="DN58" s="7">
        <f>Table2[[#This Row],[TOTAL Tax Revenues Before Assistance Through FY 11]]+Table2[[#This Row],[TOTAL Tax Revenues Before Assistance FY 12 and After]]</f>
        <v>7569.8688000000002</v>
      </c>
      <c r="DO58" s="7">
        <v>551.96100000000001</v>
      </c>
      <c r="DP58" s="7">
        <v>5075.1862000000001</v>
      </c>
      <c r="DQ58" s="7">
        <v>2237.8726000000001</v>
      </c>
      <c r="DR58" s="7">
        <f>Table2[[#This Row],[TOTAL Tax Revenues Net of Assistance Recapture and Penalty FY 12 and After]]+Table2[[#This Row],[TOTAL Tax Revenues Net of Assistance Recapture and Penalty Through FY 11]]</f>
        <v>7313.0588000000007</v>
      </c>
      <c r="DS58" s="7">
        <v>0</v>
      </c>
      <c r="DT58" s="7">
        <v>0</v>
      </c>
      <c r="DU58" s="7">
        <v>0</v>
      </c>
      <c r="DV58" s="7">
        <v>0</v>
      </c>
    </row>
    <row r="59" spans="1:126" x14ac:dyDescent="0.25">
      <c r="A59" s="5">
        <v>92283</v>
      </c>
      <c r="B59" s="5" t="s">
        <v>76</v>
      </c>
      <c r="C59" s="5" t="s">
        <v>794</v>
      </c>
      <c r="D59" s="5" t="s">
        <v>42</v>
      </c>
      <c r="E59" s="5">
        <v>42</v>
      </c>
      <c r="F59" s="5">
        <v>3881</v>
      </c>
      <c r="G59" s="5">
        <v>1</v>
      </c>
      <c r="H59" s="23"/>
      <c r="I59" s="23"/>
      <c r="J59" s="5">
        <v>531120</v>
      </c>
      <c r="K59" s="6" t="s">
        <v>28</v>
      </c>
      <c r="L59" s="6">
        <v>36164</v>
      </c>
      <c r="M59" s="9">
        <v>45474</v>
      </c>
      <c r="N59" s="7">
        <v>1250</v>
      </c>
      <c r="O59" s="5" t="s">
        <v>56</v>
      </c>
      <c r="P59" s="23">
        <v>0</v>
      </c>
      <c r="Q59" s="23">
        <v>0</v>
      </c>
      <c r="R59" s="23">
        <v>2</v>
      </c>
      <c r="S59" s="23">
        <v>0</v>
      </c>
      <c r="T59" s="23">
        <v>0</v>
      </c>
      <c r="U59" s="23">
        <v>2</v>
      </c>
      <c r="V59" s="23">
        <v>2</v>
      </c>
      <c r="W59" s="23">
        <v>0</v>
      </c>
      <c r="X59" s="23">
        <v>0</v>
      </c>
      <c r="Y59" s="23">
        <v>0</v>
      </c>
      <c r="Z59" s="23">
        <v>15</v>
      </c>
      <c r="AA59" s="24">
        <v>0</v>
      </c>
      <c r="AB59" s="24">
        <v>0</v>
      </c>
      <c r="AC59" s="24">
        <v>0</v>
      </c>
      <c r="AD59" s="24">
        <v>0</v>
      </c>
      <c r="AE59" s="24">
        <v>0</v>
      </c>
      <c r="AF59" s="24">
        <v>100</v>
      </c>
      <c r="AG59" s="5" t="s">
        <v>33</v>
      </c>
      <c r="AH59" s="7" t="s">
        <v>33</v>
      </c>
      <c r="AI59" s="7">
        <v>21.837</v>
      </c>
      <c r="AJ59" s="7">
        <v>192.44120000000001</v>
      </c>
      <c r="AK59" s="7">
        <v>8.5646000000000004</v>
      </c>
      <c r="AL59" s="7">
        <f>Table2[[#This Row],[Company Direct Land Through FY 11]]+Table2[[#This Row],[Company Direct Land FY 12 and After ]]</f>
        <v>201.00580000000002</v>
      </c>
      <c r="AM59" s="7">
        <v>55.158000000000001</v>
      </c>
      <c r="AN59" s="7">
        <v>461.64150000000001</v>
      </c>
      <c r="AO59" s="7">
        <v>21.633400000000002</v>
      </c>
      <c r="AP59" s="7">
        <f>Table2[[#This Row],[Company Direct Building Through FY 11]]+Table2[[#This Row],[Company Direct Building FY 12 and After  ]]</f>
        <v>483.2749</v>
      </c>
      <c r="AQ59" s="7">
        <v>0</v>
      </c>
      <c r="AR59" s="7">
        <v>18.948599999999999</v>
      </c>
      <c r="AS59" s="7">
        <v>0</v>
      </c>
      <c r="AT59" s="7">
        <f>Table2[[#This Row],[Mortgage Recording Tax Through FY 11]]+Table2[[#This Row],[Mortgage Recording Tax FY 12 and After ]]</f>
        <v>18.948599999999999</v>
      </c>
      <c r="AU59" s="7">
        <v>40.222999999999999</v>
      </c>
      <c r="AV59" s="7">
        <v>158.86070000000001</v>
      </c>
      <c r="AW59" s="7">
        <v>15.7758</v>
      </c>
      <c r="AX59" s="7">
        <f>Table2[[#This Row],[Pilot Savings  Through FY 11]]+Table2[[#This Row],[Pilot Savings FY 12 and After ]]</f>
        <v>174.63650000000001</v>
      </c>
      <c r="AY59" s="7">
        <v>0</v>
      </c>
      <c r="AZ59" s="7">
        <v>18.948599999999999</v>
      </c>
      <c r="BA59" s="7">
        <v>0</v>
      </c>
      <c r="BB59" s="7">
        <f>Table2[[#This Row],[Mortgage Recording Tax Exemption Through FY 11]]+Table2[[#This Row],[Mortgage Recording Tax Exemption FY 12 and After ]]</f>
        <v>18.948599999999999</v>
      </c>
      <c r="BC59" s="7">
        <v>1.6918</v>
      </c>
      <c r="BD59" s="7">
        <v>620.79340000000002</v>
      </c>
      <c r="BE59" s="7">
        <v>0.66349999999999998</v>
      </c>
      <c r="BF59" s="7">
        <f>Table2[[#This Row],[Indirect and Induced Land Through FY 11]]+Table2[[#This Row],[Indirect and Induced Land FY 12 and After ]]</f>
        <v>621.45690000000002</v>
      </c>
      <c r="BG59" s="7">
        <v>3.1417999999999999</v>
      </c>
      <c r="BH59" s="7">
        <v>1152.9016999999999</v>
      </c>
      <c r="BI59" s="7">
        <v>1.2323</v>
      </c>
      <c r="BJ59" s="7">
        <f>Table2[[#This Row],[Indirect and Induced Building Through FY 11]]+Table2[[#This Row],[Indirect and Induced Building FY 12 and After]]</f>
        <v>1154.1339999999998</v>
      </c>
      <c r="BK59" s="7">
        <v>41.605600000000003</v>
      </c>
      <c r="BL59" s="7">
        <v>2268.9171000000001</v>
      </c>
      <c r="BM59" s="7">
        <v>16.318000000000001</v>
      </c>
      <c r="BN59" s="7">
        <f>Table2[[#This Row],[TOTAL Real Property Related Taxes Through FY 11]]+Table2[[#This Row],[TOTAL Real Property Related Taxes FY 12 and After]]</f>
        <v>2285.2351000000003</v>
      </c>
      <c r="BO59" s="7">
        <v>17.715299999999999</v>
      </c>
      <c r="BP59" s="7">
        <v>7327.2785999999996</v>
      </c>
      <c r="BQ59" s="7">
        <v>6.9481000000000002</v>
      </c>
      <c r="BR59" s="7">
        <f>Table2[[#This Row],[Company Direct Through FY 11]]+Table2[[#This Row],[Company Direct FY 12 and After ]]</f>
        <v>7334.2266999999993</v>
      </c>
      <c r="BS59" s="7">
        <v>0</v>
      </c>
      <c r="BT59" s="7">
        <v>0</v>
      </c>
      <c r="BU59" s="7">
        <v>0</v>
      </c>
      <c r="BV59" s="7">
        <f>Table2[[#This Row],[Sales Tax Exemption Through FY 11]]+Table2[[#This Row],[Sales Tax Exemption FY 12 and After ]]</f>
        <v>0</v>
      </c>
      <c r="BW59" s="7">
        <v>1.4915</v>
      </c>
      <c r="BX59" s="7">
        <v>3.6004999999999998</v>
      </c>
      <c r="BY59" s="7">
        <v>0.58499999999999996</v>
      </c>
      <c r="BZ59" s="7">
        <f>Table2[[#This Row],[Energy Tax Savings Through FY 11]]+Table2[[#This Row],[Energy Tax Savings FY 12 and After ]]</f>
        <v>4.1854999999999993</v>
      </c>
      <c r="CA59" s="7">
        <v>0</v>
      </c>
      <c r="CB59" s="7">
        <v>0</v>
      </c>
      <c r="CC59" s="7">
        <v>0</v>
      </c>
      <c r="CD59" s="7">
        <f>Table2[[#This Row],[Tax Exempt Bond Savings Through FY 11]]+Table2[[#This Row],[Tax Exempt Bond Savings FY12 and After ]]</f>
        <v>0</v>
      </c>
      <c r="CE59" s="7">
        <v>6.6585999999999999</v>
      </c>
      <c r="CF59" s="7">
        <v>2640.1111000000001</v>
      </c>
      <c r="CG59" s="7">
        <v>2.6116000000000001</v>
      </c>
      <c r="CH59" s="7">
        <f>Table2[[#This Row],[Indirect and Induced Through FY 11]]+Table2[[#This Row],[Indirect and Induced FY 12 and After  ]]</f>
        <v>2642.7227000000003</v>
      </c>
      <c r="CI59" s="7">
        <v>22.882400000000001</v>
      </c>
      <c r="CJ59" s="7">
        <v>9963.7891999999993</v>
      </c>
      <c r="CK59" s="7">
        <v>8.9747000000000003</v>
      </c>
      <c r="CL59" s="7">
        <f>Table2[[#This Row],[TOTAL Income Consumption Use Taxes Through FY 11]]+Table2[[#This Row],[TOTAL Income Consumption Use Taxes FY 12 and After  ]]</f>
        <v>9972.7638999999999</v>
      </c>
      <c r="CM59" s="7">
        <v>41.714500000000001</v>
      </c>
      <c r="CN59" s="7">
        <v>181.40979999999999</v>
      </c>
      <c r="CO59" s="7">
        <v>16.360800000000001</v>
      </c>
      <c r="CP59" s="7">
        <f>Table2[[#This Row],[Assistance Provided Through FY 11]]+Table2[[#This Row],[Assistance Provided FY 12 and After ]]</f>
        <v>197.7706</v>
      </c>
      <c r="CQ59" s="7">
        <v>0</v>
      </c>
      <c r="CR59" s="7">
        <v>0</v>
      </c>
      <c r="CS59" s="7">
        <v>0</v>
      </c>
      <c r="CT59" s="7">
        <f>Table2[[#This Row],[Recapture Cancellation Reduction Amount Through FY 11]]+Table2[[#This Row],[Recapture Cancellation Reduction Amount FY 12 and After ]]</f>
        <v>0</v>
      </c>
      <c r="CU59" s="7">
        <v>0</v>
      </c>
      <c r="CV59" s="7">
        <v>0</v>
      </c>
      <c r="CW59" s="7">
        <v>0</v>
      </c>
      <c r="CX59" s="7">
        <f>Table2[[#This Row],[Penalty Paid Through FY 11]]+Table2[[#This Row],[Penalty Paid FY 12 and After]]</f>
        <v>0</v>
      </c>
      <c r="CY59" s="7">
        <v>41.714500000000001</v>
      </c>
      <c r="CZ59" s="7">
        <v>181.40979999999999</v>
      </c>
      <c r="DA59" s="7">
        <v>16.360800000000001</v>
      </c>
      <c r="DB59" s="7">
        <f>Table2[[#This Row],[TOTAL Assistance Net of recapture penalties Through FY 11]]+Table2[[#This Row],[TOTAL Assistance Net of recapture penalties FY 12 and After ]]</f>
        <v>197.7706</v>
      </c>
      <c r="DC59" s="7">
        <v>94.710300000000004</v>
      </c>
      <c r="DD59" s="7">
        <v>8000.3099000000002</v>
      </c>
      <c r="DE59" s="7">
        <v>37.146099999999997</v>
      </c>
      <c r="DF59" s="7">
        <f>Table2[[#This Row],[Company Direct Tax Revenue Before Assistance FY 12 and After]]+Table2[[#This Row],[Company Direct Tax Revenue Before Assistance Through FY 11]]</f>
        <v>8037.4560000000001</v>
      </c>
      <c r="DG59" s="7">
        <v>11.4922</v>
      </c>
      <c r="DH59" s="7">
        <v>4413.8062</v>
      </c>
      <c r="DI59" s="7">
        <v>4.5073999999999996</v>
      </c>
      <c r="DJ59" s="7">
        <f>Table2[[#This Row],[Indirect and Induced Tax Revenues FY 12 and After]]+Table2[[#This Row],[Indirect and Induced Tax Revenues Through FY 11]]</f>
        <v>4418.3136000000004</v>
      </c>
      <c r="DK59" s="7">
        <v>106.2025</v>
      </c>
      <c r="DL59" s="7">
        <v>12414.116099999999</v>
      </c>
      <c r="DM59" s="7">
        <v>41.653500000000001</v>
      </c>
      <c r="DN59" s="7">
        <f>Table2[[#This Row],[TOTAL Tax Revenues Before Assistance Through FY 11]]+Table2[[#This Row],[TOTAL Tax Revenues Before Assistance FY 12 and After]]</f>
        <v>12455.7696</v>
      </c>
      <c r="DO59" s="7">
        <v>64.488</v>
      </c>
      <c r="DP59" s="7">
        <v>12232.7063</v>
      </c>
      <c r="DQ59" s="7">
        <v>25.2927</v>
      </c>
      <c r="DR59" s="7">
        <f>Table2[[#This Row],[TOTAL Tax Revenues Net of Assistance Recapture and Penalty FY 12 and After]]+Table2[[#This Row],[TOTAL Tax Revenues Net of Assistance Recapture and Penalty Through FY 11]]</f>
        <v>12257.999</v>
      </c>
      <c r="DS59" s="7">
        <v>0</v>
      </c>
      <c r="DT59" s="7">
        <v>19</v>
      </c>
      <c r="DU59" s="7">
        <v>0</v>
      </c>
      <c r="DV59" s="7">
        <v>0</v>
      </c>
    </row>
    <row r="60" spans="1:126" x14ac:dyDescent="0.25">
      <c r="A60" s="5">
        <v>92287</v>
      </c>
      <c r="B60" s="5" t="s">
        <v>130</v>
      </c>
      <c r="C60" s="5" t="s">
        <v>131</v>
      </c>
      <c r="D60" s="5" t="s">
        <v>42</v>
      </c>
      <c r="E60" s="5">
        <v>43</v>
      </c>
      <c r="F60" s="5">
        <v>6143</v>
      </c>
      <c r="G60" s="5">
        <v>1</v>
      </c>
      <c r="H60" s="23">
        <v>1005035</v>
      </c>
      <c r="I60" s="23">
        <v>14300</v>
      </c>
      <c r="J60" s="5">
        <v>611110</v>
      </c>
      <c r="K60" s="6" t="s">
        <v>47</v>
      </c>
      <c r="L60" s="6">
        <v>36340</v>
      </c>
      <c r="M60" s="9">
        <v>47239</v>
      </c>
      <c r="N60" s="7">
        <v>5745</v>
      </c>
      <c r="O60" s="5" t="s">
        <v>79</v>
      </c>
      <c r="P60" s="23">
        <v>24</v>
      </c>
      <c r="Q60" s="23">
        <v>39</v>
      </c>
      <c r="R60" s="23">
        <v>208</v>
      </c>
      <c r="S60" s="23">
        <v>0</v>
      </c>
      <c r="T60" s="23">
        <v>0</v>
      </c>
      <c r="U60" s="23">
        <v>271</v>
      </c>
      <c r="V60" s="23">
        <v>239</v>
      </c>
      <c r="W60" s="23">
        <v>0</v>
      </c>
      <c r="X60" s="23">
        <v>0</v>
      </c>
      <c r="Y60" s="23">
        <v>167</v>
      </c>
      <c r="Z60" s="23">
        <v>2</v>
      </c>
      <c r="AA60" s="24">
        <v>87.822878228782301</v>
      </c>
      <c r="AB60" s="24">
        <v>7.7490774907749103</v>
      </c>
      <c r="AC60" s="24">
        <v>3.3210332103321001</v>
      </c>
      <c r="AD60" s="24">
        <v>1.1070110701107001</v>
      </c>
      <c r="AE60" s="24">
        <v>0</v>
      </c>
      <c r="AF60" s="24">
        <v>94.464944649446494</v>
      </c>
      <c r="AG60" s="5" t="s">
        <v>39</v>
      </c>
      <c r="AH60" s="7" t="s">
        <v>33</v>
      </c>
      <c r="AI60" s="7">
        <v>0</v>
      </c>
      <c r="AJ60" s="7">
        <v>0</v>
      </c>
      <c r="AK60" s="7">
        <v>0</v>
      </c>
      <c r="AL60" s="7">
        <f>Table2[[#This Row],[Company Direct Land Through FY 11]]+Table2[[#This Row],[Company Direct Land FY 12 and After ]]</f>
        <v>0</v>
      </c>
      <c r="AM60" s="7">
        <v>0</v>
      </c>
      <c r="AN60" s="7">
        <v>0</v>
      </c>
      <c r="AO60" s="7">
        <v>0</v>
      </c>
      <c r="AP60" s="7">
        <f>Table2[[#This Row],[Company Direct Building Through FY 11]]+Table2[[#This Row],[Company Direct Building FY 12 and After  ]]</f>
        <v>0</v>
      </c>
      <c r="AQ60" s="7">
        <v>0</v>
      </c>
      <c r="AR60" s="7">
        <v>100.7963</v>
      </c>
      <c r="AS60" s="7">
        <v>0</v>
      </c>
      <c r="AT60" s="7">
        <f>Table2[[#This Row],[Mortgage Recording Tax Through FY 11]]+Table2[[#This Row],[Mortgage Recording Tax FY 12 and After ]]</f>
        <v>100.7963</v>
      </c>
      <c r="AU60" s="7">
        <v>0</v>
      </c>
      <c r="AV60" s="7">
        <v>0</v>
      </c>
      <c r="AW60" s="7">
        <v>0</v>
      </c>
      <c r="AX60" s="7">
        <f>Table2[[#This Row],[Pilot Savings  Through FY 11]]+Table2[[#This Row],[Pilot Savings FY 12 and After ]]</f>
        <v>0</v>
      </c>
      <c r="AY60" s="7">
        <v>0</v>
      </c>
      <c r="AZ60" s="7">
        <v>100.7963</v>
      </c>
      <c r="BA60" s="7">
        <v>0</v>
      </c>
      <c r="BB60" s="7">
        <f>Table2[[#This Row],[Mortgage Recording Tax Exemption Through FY 11]]+Table2[[#This Row],[Mortgage Recording Tax Exemption FY 12 and After ]]</f>
        <v>100.7963</v>
      </c>
      <c r="BC60" s="7">
        <v>164.89449999999999</v>
      </c>
      <c r="BD60" s="7">
        <v>877.37950000000001</v>
      </c>
      <c r="BE60" s="7">
        <v>845.01559999999995</v>
      </c>
      <c r="BF60" s="7">
        <f>Table2[[#This Row],[Indirect and Induced Land Through FY 11]]+Table2[[#This Row],[Indirect and Induced Land FY 12 and After ]]</f>
        <v>1722.3951</v>
      </c>
      <c r="BG60" s="7">
        <v>306.23270000000002</v>
      </c>
      <c r="BH60" s="7">
        <v>1629.4186999999999</v>
      </c>
      <c r="BI60" s="7">
        <v>1569.3145</v>
      </c>
      <c r="BJ60" s="7">
        <f>Table2[[#This Row],[Indirect and Induced Building Through FY 11]]+Table2[[#This Row],[Indirect and Induced Building FY 12 and After]]</f>
        <v>3198.7331999999997</v>
      </c>
      <c r="BK60" s="7">
        <v>471.12720000000002</v>
      </c>
      <c r="BL60" s="7">
        <v>2506.7982000000002</v>
      </c>
      <c r="BM60" s="7">
        <v>2414.3301000000001</v>
      </c>
      <c r="BN60" s="7">
        <f>Table2[[#This Row],[TOTAL Real Property Related Taxes Through FY 11]]+Table2[[#This Row],[TOTAL Real Property Related Taxes FY 12 and After]]</f>
        <v>4921.1283000000003</v>
      </c>
      <c r="BO60" s="7">
        <v>586.85860000000002</v>
      </c>
      <c r="BP60" s="7">
        <v>3189.4717000000001</v>
      </c>
      <c r="BQ60" s="7">
        <v>3007.4059000000002</v>
      </c>
      <c r="BR60" s="7">
        <f>Table2[[#This Row],[Company Direct Through FY 11]]+Table2[[#This Row],[Company Direct FY 12 and After ]]</f>
        <v>6196.8775999999998</v>
      </c>
      <c r="BS60" s="7">
        <v>0</v>
      </c>
      <c r="BT60" s="7">
        <v>0</v>
      </c>
      <c r="BU60" s="7">
        <v>0</v>
      </c>
      <c r="BV60" s="7">
        <f>Table2[[#This Row],[Sales Tax Exemption Through FY 11]]+Table2[[#This Row],[Sales Tax Exemption FY 12 and After ]]</f>
        <v>0</v>
      </c>
      <c r="BW60" s="7">
        <v>0</v>
      </c>
      <c r="BX60" s="7">
        <v>0</v>
      </c>
      <c r="BY60" s="7">
        <v>0</v>
      </c>
      <c r="BZ60" s="7">
        <f>Table2[[#This Row],[Energy Tax Savings Through FY 11]]+Table2[[#This Row],[Energy Tax Savings FY 12 and After ]]</f>
        <v>0</v>
      </c>
      <c r="CA60" s="7">
        <v>2.3980999999999999</v>
      </c>
      <c r="CB60" s="7">
        <v>29.735700000000001</v>
      </c>
      <c r="CC60" s="7">
        <v>6.1809000000000003</v>
      </c>
      <c r="CD60" s="7">
        <f>Table2[[#This Row],[Tax Exempt Bond Savings Through FY 11]]+Table2[[#This Row],[Tax Exempt Bond Savings FY12 and After ]]</f>
        <v>35.916600000000003</v>
      </c>
      <c r="CE60" s="7">
        <v>649.00909999999999</v>
      </c>
      <c r="CF60" s="7">
        <v>3721.1541000000002</v>
      </c>
      <c r="CG60" s="7">
        <v>3325.9011999999998</v>
      </c>
      <c r="CH60" s="7">
        <f>Table2[[#This Row],[Indirect and Induced Through FY 11]]+Table2[[#This Row],[Indirect and Induced FY 12 and After  ]]</f>
        <v>7047.0553</v>
      </c>
      <c r="CI60" s="7">
        <v>1233.4695999999999</v>
      </c>
      <c r="CJ60" s="7">
        <v>6880.8900999999996</v>
      </c>
      <c r="CK60" s="7">
        <v>6327.1261999999997</v>
      </c>
      <c r="CL60" s="7">
        <f>Table2[[#This Row],[TOTAL Income Consumption Use Taxes Through FY 11]]+Table2[[#This Row],[TOTAL Income Consumption Use Taxes FY 12 and After  ]]</f>
        <v>13208.016299999999</v>
      </c>
      <c r="CM60" s="7">
        <v>2.3980999999999999</v>
      </c>
      <c r="CN60" s="7">
        <v>130.53200000000001</v>
      </c>
      <c r="CO60" s="7">
        <v>6.1809000000000003</v>
      </c>
      <c r="CP60" s="7">
        <f>Table2[[#This Row],[Assistance Provided Through FY 11]]+Table2[[#This Row],[Assistance Provided FY 12 and After ]]</f>
        <v>136.71290000000002</v>
      </c>
      <c r="CQ60" s="7">
        <v>0</v>
      </c>
      <c r="CR60" s="7">
        <v>0</v>
      </c>
      <c r="CS60" s="7">
        <v>0</v>
      </c>
      <c r="CT60" s="7">
        <f>Table2[[#This Row],[Recapture Cancellation Reduction Amount Through FY 11]]+Table2[[#This Row],[Recapture Cancellation Reduction Amount FY 12 and After ]]</f>
        <v>0</v>
      </c>
      <c r="CU60" s="7">
        <v>0</v>
      </c>
      <c r="CV60" s="7">
        <v>0</v>
      </c>
      <c r="CW60" s="7">
        <v>0</v>
      </c>
      <c r="CX60" s="7">
        <f>Table2[[#This Row],[Penalty Paid Through FY 11]]+Table2[[#This Row],[Penalty Paid FY 12 and After]]</f>
        <v>0</v>
      </c>
      <c r="CY60" s="7">
        <v>2.3980999999999999</v>
      </c>
      <c r="CZ60" s="7">
        <v>130.53200000000001</v>
      </c>
      <c r="DA60" s="7">
        <v>6.1809000000000003</v>
      </c>
      <c r="DB60" s="7">
        <f>Table2[[#This Row],[TOTAL Assistance Net of recapture penalties Through FY 11]]+Table2[[#This Row],[TOTAL Assistance Net of recapture penalties FY 12 and After ]]</f>
        <v>136.71290000000002</v>
      </c>
      <c r="DC60" s="7">
        <v>586.85860000000002</v>
      </c>
      <c r="DD60" s="7">
        <v>3290.268</v>
      </c>
      <c r="DE60" s="7">
        <v>3007.4059000000002</v>
      </c>
      <c r="DF60" s="7">
        <f>Table2[[#This Row],[Company Direct Tax Revenue Before Assistance FY 12 and After]]+Table2[[#This Row],[Company Direct Tax Revenue Before Assistance Through FY 11]]</f>
        <v>6297.6738999999998</v>
      </c>
      <c r="DG60" s="7">
        <v>1120.1362999999999</v>
      </c>
      <c r="DH60" s="7">
        <v>6227.9522999999999</v>
      </c>
      <c r="DI60" s="7">
        <v>5740.2313000000004</v>
      </c>
      <c r="DJ60" s="7">
        <f>Table2[[#This Row],[Indirect and Induced Tax Revenues FY 12 and After]]+Table2[[#This Row],[Indirect and Induced Tax Revenues Through FY 11]]</f>
        <v>11968.1836</v>
      </c>
      <c r="DK60" s="7">
        <v>1706.9948999999999</v>
      </c>
      <c r="DL60" s="7">
        <v>9518.2203000000009</v>
      </c>
      <c r="DM60" s="7">
        <v>8747.6371999999992</v>
      </c>
      <c r="DN60" s="7">
        <f>Table2[[#This Row],[TOTAL Tax Revenues Before Assistance Through FY 11]]+Table2[[#This Row],[TOTAL Tax Revenues Before Assistance FY 12 and After]]</f>
        <v>18265.857499999998</v>
      </c>
      <c r="DO60" s="7">
        <v>1704.5968</v>
      </c>
      <c r="DP60" s="7">
        <v>9387.6882999999998</v>
      </c>
      <c r="DQ60" s="7">
        <v>8741.4562999999998</v>
      </c>
      <c r="DR60" s="7">
        <f>Table2[[#This Row],[TOTAL Tax Revenues Net of Assistance Recapture and Penalty FY 12 and After]]+Table2[[#This Row],[TOTAL Tax Revenues Net of Assistance Recapture and Penalty Through FY 11]]</f>
        <v>18129.1446</v>
      </c>
      <c r="DS60" s="7">
        <v>0</v>
      </c>
      <c r="DT60" s="7">
        <v>0</v>
      </c>
      <c r="DU60" s="7">
        <v>0</v>
      </c>
      <c r="DV60" s="7">
        <v>0</v>
      </c>
    </row>
    <row r="61" spans="1:126" x14ac:dyDescent="0.25">
      <c r="A61" s="5">
        <v>92288</v>
      </c>
      <c r="B61" s="5" t="s">
        <v>122</v>
      </c>
      <c r="C61" s="5" t="s">
        <v>123</v>
      </c>
      <c r="D61" s="5" t="s">
        <v>32</v>
      </c>
      <c r="E61" s="5">
        <v>22</v>
      </c>
      <c r="F61" s="5">
        <v>811</v>
      </c>
      <c r="G61" s="5">
        <v>32</v>
      </c>
      <c r="H61" s="23"/>
      <c r="I61" s="23"/>
      <c r="J61" s="5">
        <v>335121</v>
      </c>
      <c r="K61" s="6" t="s">
        <v>43</v>
      </c>
      <c r="L61" s="6">
        <v>36151</v>
      </c>
      <c r="M61" s="9">
        <v>45473</v>
      </c>
      <c r="N61" s="7">
        <v>15000</v>
      </c>
      <c r="O61" s="5" t="s">
        <v>51</v>
      </c>
      <c r="P61" s="23">
        <v>0</v>
      </c>
      <c r="Q61" s="23">
        <v>0</v>
      </c>
      <c r="R61" s="23">
        <v>0</v>
      </c>
      <c r="S61" s="23">
        <v>0</v>
      </c>
      <c r="T61" s="23">
        <v>0</v>
      </c>
      <c r="U61" s="23">
        <v>0</v>
      </c>
      <c r="V61" s="23">
        <v>101</v>
      </c>
      <c r="W61" s="23">
        <v>0</v>
      </c>
      <c r="X61" s="23">
        <v>0</v>
      </c>
      <c r="Y61" s="23">
        <v>100</v>
      </c>
      <c r="Z61" s="23">
        <v>30</v>
      </c>
      <c r="AA61" s="24">
        <v>0</v>
      </c>
      <c r="AB61" s="24">
        <v>0</v>
      </c>
      <c r="AC61" s="24">
        <v>0</v>
      </c>
      <c r="AD61" s="24">
        <v>0</v>
      </c>
      <c r="AE61" s="24">
        <v>0</v>
      </c>
      <c r="AF61" s="24">
        <v>0</v>
      </c>
      <c r="AG61" s="5"/>
      <c r="AH61" s="7"/>
      <c r="AI61" s="7">
        <v>38.607999999999997</v>
      </c>
      <c r="AJ61" s="7">
        <v>307.95870000000002</v>
      </c>
      <c r="AK61" s="7">
        <v>156.38220000000001</v>
      </c>
      <c r="AL61" s="7">
        <f>Table2[[#This Row],[Company Direct Land Through FY 11]]+Table2[[#This Row],[Company Direct Land FY 12 and After ]]</f>
        <v>464.34090000000003</v>
      </c>
      <c r="AM61" s="7">
        <v>50.177999999999997</v>
      </c>
      <c r="AN61" s="7">
        <v>431.6782</v>
      </c>
      <c r="AO61" s="7">
        <v>203.24629999999999</v>
      </c>
      <c r="AP61" s="7">
        <f>Table2[[#This Row],[Company Direct Building Through FY 11]]+Table2[[#This Row],[Company Direct Building FY 12 and After  ]]</f>
        <v>634.92449999999997</v>
      </c>
      <c r="AQ61" s="7">
        <v>0</v>
      </c>
      <c r="AR61" s="7">
        <v>25.895099999999999</v>
      </c>
      <c r="AS61" s="7">
        <v>0</v>
      </c>
      <c r="AT61" s="7">
        <f>Table2[[#This Row],[Mortgage Recording Tax Through FY 11]]+Table2[[#This Row],[Mortgage Recording Tax FY 12 and After ]]</f>
        <v>25.895099999999999</v>
      </c>
      <c r="AU61" s="7">
        <v>31.657</v>
      </c>
      <c r="AV61" s="7">
        <v>280.47199999999998</v>
      </c>
      <c r="AW61" s="7">
        <v>128.22720000000001</v>
      </c>
      <c r="AX61" s="7">
        <f>Table2[[#This Row],[Pilot Savings  Through FY 11]]+Table2[[#This Row],[Pilot Savings FY 12 and After ]]</f>
        <v>408.69920000000002</v>
      </c>
      <c r="AY61" s="7">
        <v>0</v>
      </c>
      <c r="AZ61" s="7">
        <v>25.895099999999999</v>
      </c>
      <c r="BA61" s="7">
        <v>0</v>
      </c>
      <c r="BB61" s="7">
        <f>Table2[[#This Row],[Mortgage Recording Tax Exemption Through FY 11]]+Table2[[#This Row],[Mortgage Recording Tax Exemption FY 12 and After ]]</f>
        <v>25.895099999999999</v>
      </c>
      <c r="BC61" s="7">
        <v>130.5352</v>
      </c>
      <c r="BD61" s="7">
        <v>1066.3421000000001</v>
      </c>
      <c r="BE61" s="7">
        <v>528.73320000000001</v>
      </c>
      <c r="BF61" s="7">
        <f>Table2[[#This Row],[Indirect and Induced Land Through FY 11]]+Table2[[#This Row],[Indirect and Induced Land FY 12 and After ]]</f>
        <v>1595.0753</v>
      </c>
      <c r="BG61" s="7">
        <v>242.42240000000001</v>
      </c>
      <c r="BH61" s="7">
        <v>1980.3498999999999</v>
      </c>
      <c r="BI61" s="7">
        <v>981.93370000000004</v>
      </c>
      <c r="BJ61" s="7">
        <f>Table2[[#This Row],[Indirect and Induced Building Through FY 11]]+Table2[[#This Row],[Indirect and Induced Building FY 12 and After]]</f>
        <v>2962.2835999999998</v>
      </c>
      <c r="BK61" s="7">
        <v>430.08659999999998</v>
      </c>
      <c r="BL61" s="7">
        <v>3505.8569000000002</v>
      </c>
      <c r="BM61" s="7">
        <v>1742.0681999999999</v>
      </c>
      <c r="BN61" s="7">
        <f>Table2[[#This Row],[TOTAL Real Property Related Taxes Through FY 11]]+Table2[[#This Row],[TOTAL Real Property Related Taxes FY 12 and After]]</f>
        <v>5247.9251000000004</v>
      </c>
      <c r="BO61" s="7">
        <v>1091.7315000000001</v>
      </c>
      <c r="BP61" s="7">
        <v>9191.6939000000002</v>
      </c>
      <c r="BQ61" s="7">
        <v>4422.0667000000003</v>
      </c>
      <c r="BR61" s="7">
        <f>Table2[[#This Row],[Company Direct Through FY 11]]+Table2[[#This Row],[Company Direct FY 12 and After ]]</f>
        <v>13613.760600000001</v>
      </c>
      <c r="BS61" s="7">
        <v>0</v>
      </c>
      <c r="BT61" s="7">
        <v>5.6973000000000003</v>
      </c>
      <c r="BU61" s="7">
        <v>0</v>
      </c>
      <c r="BV61" s="7">
        <f>Table2[[#This Row],[Sales Tax Exemption Through FY 11]]+Table2[[#This Row],[Sales Tax Exemption FY 12 and After ]]</f>
        <v>5.6973000000000003</v>
      </c>
      <c r="BW61" s="7">
        <v>0</v>
      </c>
      <c r="BX61" s="7">
        <v>0</v>
      </c>
      <c r="BY61" s="7">
        <v>0</v>
      </c>
      <c r="BZ61" s="7">
        <f>Table2[[#This Row],[Energy Tax Savings Through FY 11]]+Table2[[#This Row],[Energy Tax Savings FY 12 and After ]]</f>
        <v>0</v>
      </c>
      <c r="CA61" s="7">
        <v>0</v>
      </c>
      <c r="CB61" s="7">
        <v>6.2007000000000003</v>
      </c>
      <c r="CC61" s="7">
        <v>0</v>
      </c>
      <c r="CD61" s="7">
        <f>Table2[[#This Row],[Tax Exempt Bond Savings Through FY 11]]+Table2[[#This Row],[Tax Exempt Bond Savings FY12 and After ]]</f>
        <v>6.2007000000000003</v>
      </c>
      <c r="CE61" s="7">
        <v>462.62900000000002</v>
      </c>
      <c r="CF61" s="7">
        <v>4051.4506000000001</v>
      </c>
      <c r="CG61" s="7">
        <v>1873.8820000000001</v>
      </c>
      <c r="CH61" s="7">
        <f>Table2[[#This Row],[Indirect and Induced Through FY 11]]+Table2[[#This Row],[Indirect and Induced FY 12 and After  ]]</f>
        <v>5925.3325999999997</v>
      </c>
      <c r="CI61" s="7">
        <v>1554.3605</v>
      </c>
      <c r="CJ61" s="7">
        <v>13231.246499999999</v>
      </c>
      <c r="CK61" s="7">
        <v>6295.9486999999999</v>
      </c>
      <c r="CL61" s="7">
        <f>Table2[[#This Row],[TOTAL Income Consumption Use Taxes Through FY 11]]+Table2[[#This Row],[TOTAL Income Consumption Use Taxes FY 12 and After  ]]</f>
        <v>19527.195199999998</v>
      </c>
      <c r="CM61" s="7">
        <v>31.657</v>
      </c>
      <c r="CN61" s="7">
        <v>318.26510000000002</v>
      </c>
      <c r="CO61" s="7">
        <v>128.22720000000001</v>
      </c>
      <c r="CP61" s="7">
        <f>Table2[[#This Row],[Assistance Provided Through FY 11]]+Table2[[#This Row],[Assistance Provided FY 12 and After ]]</f>
        <v>446.4923</v>
      </c>
      <c r="CQ61" s="7">
        <v>0</v>
      </c>
      <c r="CR61" s="7">
        <v>0</v>
      </c>
      <c r="CS61" s="7">
        <v>0</v>
      </c>
      <c r="CT61" s="7">
        <f>Table2[[#This Row],[Recapture Cancellation Reduction Amount Through FY 11]]+Table2[[#This Row],[Recapture Cancellation Reduction Amount FY 12 and After ]]</f>
        <v>0</v>
      </c>
      <c r="CU61" s="7">
        <v>0</v>
      </c>
      <c r="CV61" s="7">
        <v>0</v>
      </c>
      <c r="CW61" s="7">
        <v>0</v>
      </c>
      <c r="CX61" s="7">
        <f>Table2[[#This Row],[Penalty Paid Through FY 11]]+Table2[[#This Row],[Penalty Paid FY 12 and After]]</f>
        <v>0</v>
      </c>
      <c r="CY61" s="7">
        <v>31.657</v>
      </c>
      <c r="CZ61" s="7">
        <v>318.26510000000002</v>
      </c>
      <c r="DA61" s="7">
        <v>128.22720000000001</v>
      </c>
      <c r="DB61" s="7">
        <f>Table2[[#This Row],[TOTAL Assistance Net of recapture penalties Through FY 11]]+Table2[[#This Row],[TOTAL Assistance Net of recapture penalties FY 12 and After ]]</f>
        <v>446.4923</v>
      </c>
      <c r="DC61" s="7">
        <v>1180.5174999999999</v>
      </c>
      <c r="DD61" s="7">
        <v>9957.2258999999995</v>
      </c>
      <c r="DE61" s="7">
        <v>4781.6952000000001</v>
      </c>
      <c r="DF61" s="7">
        <f>Table2[[#This Row],[Company Direct Tax Revenue Before Assistance FY 12 and After]]+Table2[[#This Row],[Company Direct Tax Revenue Before Assistance Through FY 11]]</f>
        <v>14738.9211</v>
      </c>
      <c r="DG61" s="7">
        <v>835.58659999999998</v>
      </c>
      <c r="DH61" s="7">
        <v>7098.1426000000001</v>
      </c>
      <c r="DI61" s="7">
        <v>3384.5488999999998</v>
      </c>
      <c r="DJ61" s="7">
        <f>Table2[[#This Row],[Indirect and Induced Tax Revenues FY 12 and After]]+Table2[[#This Row],[Indirect and Induced Tax Revenues Through FY 11]]</f>
        <v>10482.691500000001</v>
      </c>
      <c r="DK61" s="7">
        <v>2016.1041</v>
      </c>
      <c r="DL61" s="7">
        <v>17055.3685</v>
      </c>
      <c r="DM61" s="7">
        <v>8166.2440999999999</v>
      </c>
      <c r="DN61" s="7">
        <f>Table2[[#This Row],[TOTAL Tax Revenues Before Assistance Through FY 11]]+Table2[[#This Row],[TOTAL Tax Revenues Before Assistance FY 12 and After]]</f>
        <v>25221.6126</v>
      </c>
      <c r="DO61" s="7">
        <v>1984.4471000000001</v>
      </c>
      <c r="DP61" s="7">
        <v>16737.1034</v>
      </c>
      <c r="DQ61" s="7">
        <v>8038.0168999999996</v>
      </c>
      <c r="DR61" s="7">
        <f>Table2[[#This Row],[TOTAL Tax Revenues Net of Assistance Recapture and Penalty FY 12 and After]]+Table2[[#This Row],[TOTAL Tax Revenues Net of Assistance Recapture and Penalty Through FY 11]]</f>
        <v>24775.120299999999</v>
      </c>
      <c r="DS61" s="7">
        <v>0</v>
      </c>
      <c r="DT61" s="7">
        <v>0</v>
      </c>
      <c r="DU61" s="7">
        <v>0</v>
      </c>
      <c r="DV61" s="7">
        <v>0</v>
      </c>
    </row>
    <row r="62" spans="1:126" x14ac:dyDescent="0.25">
      <c r="A62" s="5">
        <v>92292</v>
      </c>
      <c r="B62" s="5" t="s">
        <v>164</v>
      </c>
      <c r="C62" s="5" t="s">
        <v>165</v>
      </c>
      <c r="D62" s="5" t="s">
        <v>42</v>
      </c>
      <c r="E62" s="5">
        <v>33</v>
      </c>
      <c r="F62" s="5">
        <v>938</v>
      </c>
      <c r="G62" s="5">
        <v>48</v>
      </c>
      <c r="H62" s="23">
        <v>4000</v>
      </c>
      <c r="I62" s="23">
        <v>5554</v>
      </c>
      <c r="J62" s="5">
        <v>623990</v>
      </c>
      <c r="K62" s="6" t="s">
        <v>166</v>
      </c>
      <c r="L62" s="6">
        <v>36161</v>
      </c>
      <c r="M62" s="9">
        <v>45108</v>
      </c>
      <c r="N62" s="7">
        <v>565</v>
      </c>
      <c r="O62" s="5" t="s">
        <v>48</v>
      </c>
      <c r="P62" s="23">
        <v>11</v>
      </c>
      <c r="Q62" s="23">
        <v>0</v>
      </c>
      <c r="R62" s="23">
        <v>9</v>
      </c>
      <c r="S62" s="23">
        <v>0</v>
      </c>
      <c r="T62" s="23">
        <v>0</v>
      </c>
      <c r="U62" s="23">
        <v>20</v>
      </c>
      <c r="V62" s="23">
        <v>14</v>
      </c>
      <c r="W62" s="23">
        <v>0</v>
      </c>
      <c r="X62" s="23">
        <v>0</v>
      </c>
      <c r="Y62" s="23">
        <v>0</v>
      </c>
      <c r="Z62" s="23">
        <v>1</v>
      </c>
      <c r="AA62" s="24">
        <v>0</v>
      </c>
      <c r="AB62" s="24">
        <v>0</v>
      </c>
      <c r="AC62" s="24">
        <v>0</v>
      </c>
      <c r="AD62" s="24">
        <v>0</v>
      </c>
      <c r="AE62" s="24">
        <v>0</v>
      </c>
      <c r="AF62" s="24">
        <v>5</v>
      </c>
      <c r="AG62" s="5" t="s">
        <v>39</v>
      </c>
      <c r="AH62" s="7" t="s">
        <v>39</v>
      </c>
      <c r="AI62" s="7">
        <v>0</v>
      </c>
      <c r="AJ62" s="7">
        <v>0</v>
      </c>
      <c r="AK62" s="7">
        <v>0</v>
      </c>
      <c r="AL62" s="7">
        <f>Table2[[#This Row],[Company Direct Land Through FY 11]]+Table2[[#This Row],[Company Direct Land FY 12 and After ]]</f>
        <v>0</v>
      </c>
      <c r="AM62" s="7">
        <v>0</v>
      </c>
      <c r="AN62" s="7">
        <v>0</v>
      </c>
      <c r="AO62" s="7">
        <v>0</v>
      </c>
      <c r="AP62" s="7">
        <f>Table2[[#This Row],[Company Direct Building Through FY 11]]+Table2[[#This Row],[Company Direct Building FY 12 and After  ]]</f>
        <v>0</v>
      </c>
      <c r="AQ62" s="7">
        <v>0</v>
      </c>
      <c r="AR62" s="7">
        <v>8.7750000000000004</v>
      </c>
      <c r="AS62" s="7">
        <v>0</v>
      </c>
      <c r="AT62" s="7">
        <f>Table2[[#This Row],[Mortgage Recording Tax Through FY 11]]+Table2[[#This Row],[Mortgage Recording Tax FY 12 and After ]]</f>
        <v>8.7750000000000004</v>
      </c>
      <c r="AU62" s="7">
        <v>0</v>
      </c>
      <c r="AV62" s="7">
        <v>0</v>
      </c>
      <c r="AW62" s="7">
        <v>0</v>
      </c>
      <c r="AX62" s="7">
        <f>Table2[[#This Row],[Pilot Savings  Through FY 11]]+Table2[[#This Row],[Pilot Savings FY 12 and After ]]</f>
        <v>0</v>
      </c>
      <c r="AY62" s="7">
        <v>0</v>
      </c>
      <c r="AZ62" s="7">
        <v>0</v>
      </c>
      <c r="BA62" s="7">
        <v>0</v>
      </c>
      <c r="BB62" s="7">
        <f>Table2[[#This Row],[Mortgage Recording Tax Exemption Through FY 11]]+Table2[[#This Row],[Mortgage Recording Tax Exemption FY 12 and After ]]</f>
        <v>0</v>
      </c>
      <c r="BC62" s="7">
        <v>6.2596999999999996</v>
      </c>
      <c r="BD62" s="7">
        <v>75.447500000000005</v>
      </c>
      <c r="BE62" s="7">
        <v>25.3551</v>
      </c>
      <c r="BF62" s="7">
        <f>Table2[[#This Row],[Indirect and Induced Land Through FY 11]]+Table2[[#This Row],[Indirect and Induced Land FY 12 and After ]]</f>
        <v>100.80260000000001</v>
      </c>
      <c r="BG62" s="7">
        <v>11.6251</v>
      </c>
      <c r="BH62" s="7">
        <v>140.11709999999999</v>
      </c>
      <c r="BI62" s="7">
        <v>47.087600000000002</v>
      </c>
      <c r="BJ62" s="7">
        <f>Table2[[#This Row],[Indirect and Induced Building Through FY 11]]+Table2[[#This Row],[Indirect and Induced Building FY 12 and After]]</f>
        <v>187.2047</v>
      </c>
      <c r="BK62" s="7">
        <v>17.884799999999998</v>
      </c>
      <c r="BL62" s="7">
        <v>224.33959999999999</v>
      </c>
      <c r="BM62" s="7">
        <v>72.442700000000002</v>
      </c>
      <c r="BN62" s="7">
        <f>Table2[[#This Row],[TOTAL Real Property Related Taxes Through FY 11]]+Table2[[#This Row],[TOTAL Real Property Related Taxes FY 12 and After]]</f>
        <v>296.78229999999996</v>
      </c>
      <c r="BO62" s="7">
        <v>23.124099999999999</v>
      </c>
      <c r="BP62" s="7">
        <v>290.72980000000001</v>
      </c>
      <c r="BQ62" s="7">
        <v>93.664000000000001</v>
      </c>
      <c r="BR62" s="7">
        <f>Table2[[#This Row],[Company Direct Through FY 11]]+Table2[[#This Row],[Company Direct FY 12 and After ]]</f>
        <v>384.3938</v>
      </c>
      <c r="BS62" s="7">
        <v>0</v>
      </c>
      <c r="BT62" s="7">
        <v>0</v>
      </c>
      <c r="BU62" s="7">
        <v>0</v>
      </c>
      <c r="BV62" s="7">
        <f>Table2[[#This Row],[Sales Tax Exemption Through FY 11]]+Table2[[#This Row],[Sales Tax Exemption FY 12 and After ]]</f>
        <v>0</v>
      </c>
      <c r="BW62" s="7">
        <v>0</v>
      </c>
      <c r="BX62" s="7">
        <v>0</v>
      </c>
      <c r="BY62" s="7">
        <v>0</v>
      </c>
      <c r="BZ62" s="7">
        <f>Table2[[#This Row],[Energy Tax Savings Through FY 11]]+Table2[[#This Row],[Energy Tax Savings FY 12 and After ]]</f>
        <v>0</v>
      </c>
      <c r="CA62" s="7">
        <v>0.33589999999999998</v>
      </c>
      <c r="CB62" s="7">
        <v>4.2337999999999996</v>
      </c>
      <c r="CC62" s="7">
        <v>0.86560000000000004</v>
      </c>
      <c r="CD62" s="7">
        <f>Table2[[#This Row],[Tax Exempt Bond Savings Through FY 11]]+Table2[[#This Row],[Tax Exempt Bond Savings FY12 and After ]]</f>
        <v>5.0993999999999993</v>
      </c>
      <c r="CE62" s="7">
        <v>24.637499999999999</v>
      </c>
      <c r="CF62" s="7">
        <v>320.0693</v>
      </c>
      <c r="CG62" s="7">
        <v>99.794499999999999</v>
      </c>
      <c r="CH62" s="7">
        <f>Table2[[#This Row],[Indirect and Induced Through FY 11]]+Table2[[#This Row],[Indirect and Induced FY 12 and After  ]]</f>
        <v>419.86379999999997</v>
      </c>
      <c r="CI62" s="7">
        <v>47.425699999999999</v>
      </c>
      <c r="CJ62" s="7">
        <v>606.56529999999998</v>
      </c>
      <c r="CK62" s="7">
        <v>192.59289999999999</v>
      </c>
      <c r="CL62" s="7">
        <f>Table2[[#This Row],[TOTAL Income Consumption Use Taxes Through FY 11]]+Table2[[#This Row],[TOTAL Income Consumption Use Taxes FY 12 and After  ]]</f>
        <v>799.15819999999997</v>
      </c>
      <c r="CM62" s="7">
        <v>0.33589999999999998</v>
      </c>
      <c r="CN62" s="7">
        <v>4.2337999999999996</v>
      </c>
      <c r="CO62" s="7">
        <v>0.86560000000000004</v>
      </c>
      <c r="CP62" s="7">
        <f>Table2[[#This Row],[Assistance Provided Through FY 11]]+Table2[[#This Row],[Assistance Provided FY 12 and After ]]</f>
        <v>5.0993999999999993</v>
      </c>
      <c r="CQ62" s="7">
        <v>0</v>
      </c>
      <c r="CR62" s="7">
        <v>0</v>
      </c>
      <c r="CS62" s="7">
        <v>0</v>
      </c>
      <c r="CT62" s="7">
        <f>Table2[[#This Row],[Recapture Cancellation Reduction Amount Through FY 11]]+Table2[[#This Row],[Recapture Cancellation Reduction Amount FY 12 and After ]]</f>
        <v>0</v>
      </c>
      <c r="CU62" s="7">
        <v>0</v>
      </c>
      <c r="CV62" s="7">
        <v>0</v>
      </c>
      <c r="CW62" s="7">
        <v>0</v>
      </c>
      <c r="CX62" s="7">
        <f>Table2[[#This Row],[Penalty Paid Through FY 11]]+Table2[[#This Row],[Penalty Paid FY 12 and After]]</f>
        <v>0</v>
      </c>
      <c r="CY62" s="7">
        <v>0.33589999999999998</v>
      </c>
      <c r="CZ62" s="7">
        <v>4.2337999999999996</v>
      </c>
      <c r="DA62" s="7">
        <v>0.86560000000000004</v>
      </c>
      <c r="DB62" s="7">
        <f>Table2[[#This Row],[TOTAL Assistance Net of recapture penalties Through FY 11]]+Table2[[#This Row],[TOTAL Assistance Net of recapture penalties FY 12 and After ]]</f>
        <v>5.0993999999999993</v>
      </c>
      <c r="DC62" s="7">
        <v>23.124099999999999</v>
      </c>
      <c r="DD62" s="7">
        <v>299.50479999999999</v>
      </c>
      <c r="DE62" s="7">
        <v>93.664000000000001</v>
      </c>
      <c r="DF62" s="7">
        <f>Table2[[#This Row],[Company Direct Tax Revenue Before Assistance FY 12 and After]]+Table2[[#This Row],[Company Direct Tax Revenue Before Assistance Through FY 11]]</f>
        <v>393.16879999999998</v>
      </c>
      <c r="DG62" s="7">
        <v>42.522300000000001</v>
      </c>
      <c r="DH62" s="7">
        <v>535.63390000000004</v>
      </c>
      <c r="DI62" s="7">
        <v>172.2372</v>
      </c>
      <c r="DJ62" s="7">
        <f>Table2[[#This Row],[Indirect and Induced Tax Revenues FY 12 and After]]+Table2[[#This Row],[Indirect and Induced Tax Revenues Through FY 11]]</f>
        <v>707.87110000000007</v>
      </c>
      <c r="DK62" s="7">
        <v>65.6464</v>
      </c>
      <c r="DL62" s="7">
        <v>835.13869999999997</v>
      </c>
      <c r="DM62" s="7">
        <v>265.90120000000002</v>
      </c>
      <c r="DN62" s="7">
        <f>Table2[[#This Row],[TOTAL Tax Revenues Before Assistance Through FY 11]]+Table2[[#This Row],[TOTAL Tax Revenues Before Assistance FY 12 and After]]</f>
        <v>1101.0399</v>
      </c>
      <c r="DO62" s="7">
        <v>65.310500000000005</v>
      </c>
      <c r="DP62" s="7">
        <v>830.9049</v>
      </c>
      <c r="DQ62" s="7">
        <v>265.03559999999999</v>
      </c>
      <c r="DR62" s="7">
        <f>Table2[[#This Row],[TOTAL Tax Revenues Net of Assistance Recapture and Penalty FY 12 and After]]+Table2[[#This Row],[TOTAL Tax Revenues Net of Assistance Recapture and Penalty Through FY 11]]</f>
        <v>1095.9404999999999</v>
      </c>
      <c r="DS62" s="7">
        <v>0</v>
      </c>
      <c r="DT62" s="7">
        <v>0</v>
      </c>
      <c r="DU62" s="7">
        <v>0</v>
      </c>
      <c r="DV62" s="7">
        <v>0</v>
      </c>
    </row>
    <row r="63" spans="1:126" x14ac:dyDescent="0.25">
      <c r="A63" s="5">
        <v>92295</v>
      </c>
      <c r="B63" s="5" t="s">
        <v>60</v>
      </c>
      <c r="C63" s="5" t="s">
        <v>61</v>
      </c>
      <c r="D63" s="5" t="s">
        <v>32</v>
      </c>
      <c r="E63" s="5">
        <v>26</v>
      </c>
      <c r="F63" s="5">
        <v>2575</v>
      </c>
      <c r="G63" s="5">
        <v>280</v>
      </c>
      <c r="H63" s="23"/>
      <c r="I63" s="23"/>
      <c r="J63" s="5">
        <v>311812</v>
      </c>
      <c r="K63" s="6" t="s">
        <v>37</v>
      </c>
      <c r="L63" s="6">
        <v>36266</v>
      </c>
      <c r="M63" s="9">
        <v>45838</v>
      </c>
      <c r="N63" s="7">
        <v>3100</v>
      </c>
      <c r="O63" s="5" t="s">
        <v>62</v>
      </c>
      <c r="P63" s="23">
        <v>0</v>
      </c>
      <c r="Q63" s="23">
        <v>0</v>
      </c>
      <c r="R63" s="23">
        <v>62</v>
      </c>
      <c r="S63" s="23">
        <v>0</v>
      </c>
      <c r="T63" s="23">
        <v>1</v>
      </c>
      <c r="U63" s="23">
        <v>63</v>
      </c>
      <c r="V63" s="23">
        <v>63</v>
      </c>
      <c r="W63" s="23">
        <v>0</v>
      </c>
      <c r="X63" s="23">
        <v>0</v>
      </c>
      <c r="Y63" s="23">
        <v>0</v>
      </c>
      <c r="Z63" s="23">
        <v>13</v>
      </c>
      <c r="AA63" s="24">
        <v>0</v>
      </c>
      <c r="AB63" s="24">
        <v>0</v>
      </c>
      <c r="AC63" s="24">
        <v>0</v>
      </c>
      <c r="AD63" s="24">
        <v>0</v>
      </c>
      <c r="AE63" s="24">
        <v>0</v>
      </c>
      <c r="AF63" s="24">
        <v>80.645161290322605</v>
      </c>
      <c r="AG63" s="5" t="s">
        <v>33</v>
      </c>
      <c r="AH63" s="7" t="s">
        <v>33</v>
      </c>
      <c r="AI63" s="7">
        <v>30.533000000000001</v>
      </c>
      <c r="AJ63" s="7">
        <v>316.58010000000002</v>
      </c>
      <c r="AK63" s="7">
        <v>130.77170000000001</v>
      </c>
      <c r="AL63" s="7">
        <f>Table2[[#This Row],[Company Direct Land Through FY 11]]+Table2[[#This Row],[Company Direct Land FY 12 and After ]]</f>
        <v>447.35180000000003</v>
      </c>
      <c r="AM63" s="7">
        <v>44.64</v>
      </c>
      <c r="AN63" s="7">
        <v>363.87630000000001</v>
      </c>
      <c r="AO63" s="7">
        <v>191.1909</v>
      </c>
      <c r="AP63" s="7">
        <f>Table2[[#This Row],[Company Direct Building Through FY 11]]+Table2[[#This Row],[Company Direct Building FY 12 and After  ]]</f>
        <v>555.06719999999996</v>
      </c>
      <c r="AQ63" s="7">
        <v>0</v>
      </c>
      <c r="AR63" s="7">
        <v>50.875700000000002</v>
      </c>
      <c r="AS63" s="7">
        <v>0</v>
      </c>
      <c r="AT63" s="7">
        <f>Table2[[#This Row],[Mortgage Recording Tax Through FY 11]]+Table2[[#This Row],[Mortgage Recording Tax FY 12 and After ]]</f>
        <v>50.875700000000002</v>
      </c>
      <c r="AU63" s="7">
        <v>57.283999999999999</v>
      </c>
      <c r="AV63" s="7">
        <v>291.35500000000002</v>
      </c>
      <c r="AW63" s="7">
        <v>245.3441</v>
      </c>
      <c r="AX63" s="7">
        <f>Table2[[#This Row],[Pilot Savings  Through FY 11]]+Table2[[#This Row],[Pilot Savings FY 12 and After ]]</f>
        <v>536.69910000000004</v>
      </c>
      <c r="AY63" s="7">
        <v>0</v>
      </c>
      <c r="AZ63" s="7">
        <v>50.875700000000002</v>
      </c>
      <c r="BA63" s="7">
        <v>0</v>
      </c>
      <c r="BB63" s="7">
        <f>Table2[[#This Row],[Mortgage Recording Tax Exemption Through FY 11]]+Table2[[#This Row],[Mortgage Recording Tax Exemption FY 12 and After ]]</f>
        <v>50.875700000000002</v>
      </c>
      <c r="BC63" s="7">
        <v>72.530600000000007</v>
      </c>
      <c r="BD63" s="7">
        <v>723.83029999999997</v>
      </c>
      <c r="BE63" s="7">
        <v>310.64499999999998</v>
      </c>
      <c r="BF63" s="7">
        <f>Table2[[#This Row],[Indirect and Induced Land Through FY 11]]+Table2[[#This Row],[Indirect and Induced Land FY 12 and After ]]</f>
        <v>1034.4753000000001</v>
      </c>
      <c r="BG63" s="7">
        <v>134.69980000000001</v>
      </c>
      <c r="BH63" s="7">
        <v>1344.2566999999999</v>
      </c>
      <c r="BI63" s="7">
        <v>576.9126</v>
      </c>
      <c r="BJ63" s="7">
        <f>Table2[[#This Row],[Indirect and Induced Building Through FY 11]]+Table2[[#This Row],[Indirect and Induced Building FY 12 and After]]</f>
        <v>1921.1693</v>
      </c>
      <c r="BK63" s="7">
        <v>225.11940000000001</v>
      </c>
      <c r="BL63" s="7">
        <v>2457.1884</v>
      </c>
      <c r="BM63" s="7">
        <v>964.17610000000002</v>
      </c>
      <c r="BN63" s="7">
        <f>Table2[[#This Row],[TOTAL Real Property Related Taxes Through FY 11]]+Table2[[#This Row],[TOTAL Real Property Related Taxes FY 12 and After]]</f>
        <v>3421.3645000000001</v>
      </c>
      <c r="BO63" s="7">
        <v>794.91639999999995</v>
      </c>
      <c r="BP63" s="7">
        <v>6878.4767000000002</v>
      </c>
      <c r="BQ63" s="7">
        <v>3404.587</v>
      </c>
      <c r="BR63" s="7">
        <f>Table2[[#This Row],[Company Direct Through FY 11]]+Table2[[#This Row],[Company Direct FY 12 and After ]]</f>
        <v>10283.063700000001</v>
      </c>
      <c r="BS63" s="7">
        <v>0</v>
      </c>
      <c r="BT63" s="7">
        <v>3.9401999999999999</v>
      </c>
      <c r="BU63" s="7">
        <v>0</v>
      </c>
      <c r="BV63" s="7">
        <f>Table2[[#This Row],[Sales Tax Exemption Through FY 11]]+Table2[[#This Row],[Sales Tax Exemption FY 12 and After ]]</f>
        <v>3.9401999999999999</v>
      </c>
      <c r="BW63" s="7">
        <v>0</v>
      </c>
      <c r="BX63" s="7">
        <v>0</v>
      </c>
      <c r="BY63" s="7">
        <v>0</v>
      </c>
      <c r="BZ63" s="7">
        <f>Table2[[#This Row],[Energy Tax Savings Through FY 11]]+Table2[[#This Row],[Energy Tax Savings FY 12 and After ]]</f>
        <v>0</v>
      </c>
      <c r="CA63" s="7">
        <v>2.1124999999999998</v>
      </c>
      <c r="CB63" s="7">
        <v>24.0961</v>
      </c>
      <c r="CC63" s="7">
        <v>5.4447000000000001</v>
      </c>
      <c r="CD63" s="7">
        <f>Table2[[#This Row],[Tax Exempt Bond Savings Through FY 11]]+Table2[[#This Row],[Tax Exempt Bond Savings FY12 and After ]]</f>
        <v>29.540800000000001</v>
      </c>
      <c r="CE63" s="7">
        <v>257.05549999999999</v>
      </c>
      <c r="CF63" s="7">
        <v>2744.9585999999999</v>
      </c>
      <c r="CG63" s="7">
        <v>1100.9550999999999</v>
      </c>
      <c r="CH63" s="7">
        <f>Table2[[#This Row],[Indirect and Induced Through FY 11]]+Table2[[#This Row],[Indirect and Induced FY 12 and After  ]]</f>
        <v>3845.9137000000001</v>
      </c>
      <c r="CI63" s="7">
        <v>1049.8594000000001</v>
      </c>
      <c r="CJ63" s="7">
        <v>9595.3989999999994</v>
      </c>
      <c r="CK63" s="7">
        <v>4500.0973999999997</v>
      </c>
      <c r="CL63" s="7">
        <f>Table2[[#This Row],[TOTAL Income Consumption Use Taxes Through FY 11]]+Table2[[#This Row],[TOTAL Income Consumption Use Taxes FY 12 and After  ]]</f>
        <v>14095.4964</v>
      </c>
      <c r="CM63" s="7">
        <v>59.396500000000003</v>
      </c>
      <c r="CN63" s="7">
        <v>370.267</v>
      </c>
      <c r="CO63" s="7">
        <v>250.78880000000001</v>
      </c>
      <c r="CP63" s="7">
        <f>Table2[[#This Row],[Assistance Provided Through FY 11]]+Table2[[#This Row],[Assistance Provided FY 12 and After ]]</f>
        <v>621.05579999999998</v>
      </c>
      <c r="CQ63" s="7">
        <v>0</v>
      </c>
      <c r="CR63" s="7">
        <v>0</v>
      </c>
      <c r="CS63" s="7">
        <v>0</v>
      </c>
      <c r="CT63" s="7">
        <f>Table2[[#This Row],[Recapture Cancellation Reduction Amount Through FY 11]]+Table2[[#This Row],[Recapture Cancellation Reduction Amount FY 12 and After ]]</f>
        <v>0</v>
      </c>
      <c r="CU63" s="7">
        <v>0</v>
      </c>
      <c r="CV63" s="7">
        <v>0</v>
      </c>
      <c r="CW63" s="7">
        <v>0</v>
      </c>
      <c r="CX63" s="7">
        <f>Table2[[#This Row],[Penalty Paid Through FY 11]]+Table2[[#This Row],[Penalty Paid FY 12 and After]]</f>
        <v>0</v>
      </c>
      <c r="CY63" s="7">
        <v>59.396500000000003</v>
      </c>
      <c r="CZ63" s="7">
        <v>370.267</v>
      </c>
      <c r="DA63" s="7">
        <v>250.78880000000001</v>
      </c>
      <c r="DB63" s="7">
        <f>Table2[[#This Row],[TOTAL Assistance Net of recapture penalties Through FY 11]]+Table2[[#This Row],[TOTAL Assistance Net of recapture penalties FY 12 and After ]]</f>
        <v>621.05579999999998</v>
      </c>
      <c r="DC63" s="7">
        <v>870.08939999999996</v>
      </c>
      <c r="DD63" s="7">
        <v>7609.8087999999998</v>
      </c>
      <c r="DE63" s="7">
        <v>3726.5495999999998</v>
      </c>
      <c r="DF63" s="7">
        <f>Table2[[#This Row],[Company Direct Tax Revenue Before Assistance FY 12 and After]]+Table2[[#This Row],[Company Direct Tax Revenue Before Assistance Through FY 11]]</f>
        <v>11336.358399999999</v>
      </c>
      <c r="DG63" s="7">
        <v>464.28590000000003</v>
      </c>
      <c r="DH63" s="7">
        <v>4813.0456000000004</v>
      </c>
      <c r="DI63" s="7">
        <v>1988.5127</v>
      </c>
      <c r="DJ63" s="7">
        <f>Table2[[#This Row],[Indirect and Induced Tax Revenues FY 12 and After]]+Table2[[#This Row],[Indirect and Induced Tax Revenues Through FY 11]]</f>
        <v>6801.5583000000006</v>
      </c>
      <c r="DK63" s="7">
        <v>1334.3752999999999</v>
      </c>
      <c r="DL63" s="7">
        <v>12422.8544</v>
      </c>
      <c r="DM63" s="7">
        <v>5715.0622999999996</v>
      </c>
      <c r="DN63" s="7">
        <f>Table2[[#This Row],[TOTAL Tax Revenues Before Assistance Through FY 11]]+Table2[[#This Row],[TOTAL Tax Revenues Before Assistance FY 12 and After]]</f>
        <v>18137.916700000002</v>
      </c>
      <c r="DO63" s="7">
        <v>1274.9788000000001</v>
      </c>
      <c r="DP63" s="7">
        <v>12052.5874</v>
      </c>
      <c r="DQ63" s="7">
        <v>5464.2735000000002</v>
      </c>
      <c r="DR63" s="7">
        <f>Table2[[#This Row],[TOTAL Tax Revenues Net of Assistance Recapture and Penalty FY 12 and After]]+Table2[[#This Row],[TOTAL Tax Revenues Net of Assistance Recapture and Penalty Through FY 11]]</f>
        <v>17516.8609</v>
      </c>
      <c r="DS63" s="7">
        <v>0</v>
      </c>
      <c r="DT63" s="7">
        <v>0</v>
      </c>
      <c r="DU63" s="7">
        <v>0</v>
      </c>
      <c r="DV63" s="7">
        <v>0</v>
      </c>
    </row>
    <row r="64" spans="1:126" x14ac:dyDescent="0.25">
      <c r="A64" s="5">
        <v>92298</v>
      </c>
      <c r="B64" s="5" t="s">
        <v>102</v>
      </c>
      <c r="C64" s="5" t="s">
        <v>103</v>
      </c>
      <c r="D64" s="5" t="s">
        <v>32</v>
      </c>
      <c r="E64" s="5">
        <v>31</v>
      </c>
      <c r="F64" s="5">
        <v>15843</v>
      </c>
      <c r="G64" s="5">
        <v>1</v>
      </c>
      <c r="H64" s="23">
        <v>309500</v>
      </c>
      <c r="I64" s="23">
        <v>185768</v>
      </c>
      <c r="J64" s="5">
        <v>622110</v>
      </c>
      <c r="K64" s="6" t="s">
        <v>47</v>
      </c>
      <c r="L64" s="6">
        <v>36140</v>
      </c>
      <c r="M64" s="9">
        <v>41609</v>
      </c>
      <c r="N64" s="7">
        <v>5725</v>
      </c>
      <c r="O64" s="5" t="s">
        <v>48</v>
      </c>
      <c r="P64" s="23">
        <v>0</v>
      </c>
      <c r="Q64" s="23">
        <v>0</v>
      </c>
      <c r="R64" s="23">
        <v>0</v>
      </c>
      <c r="S64" s="23">
        <v>0</v>
      </c>
      <c r="T64" s="23">
        <v>0</v>
      </c>
      <c r="U64" s="23">
        <v>0</v>
      </c>
      <c r="V64" s="23">
        <v>720</v>
      </c>
      <c r="W64" s="23">
        <v>0</v>
      </c>
      <c r="X64" s="23">
        <v>0</v>
      </c>
      <c r="Y64" s="23">
        <v>888</v>
      </c>
      <c r="Z64" s="23">
        <v>0</v>
      </c>
      <c r="AA64" s="24">
        <v>0</v>
      </c>
      <c r="AB64" s="24">
        <v>0</v>
      </c>
      <c r="AC64" s="24">
        <v>0</v>
      </c>
      <c r="AD64" s="24">
        <v>0</v>
      </c>
      <c r="AE64" s="24">
        <v>0</v>
      </c>
      <c r="AF64" s="24">
        <v>0</v>
      </c>
      <c r="AG64" s="5"/>
      <c r="AH64" s="7"/>
      <c r="AI64" s="7">
        <v>0</v>
      </c>
      <c r="AJ64" s="7">
        <v>0</v>
      </c>
      <c r="AK64" s="7">
        <v>0</v>
      </c>
      <c r="AL64" s="7">
        <f>Table2[[#This Row],[Company Direct Land Through FY 11]]+Table2[[#This Row],[Company Direct Land FY 12 and After ]]</f>
        <v>0</v>
      </c>
      <c r="AM64" s="7">
        <v>0</v>
      </c>
      <c r="AN64" s="7">
        <v>0</v>
      </c>
      <c r="AO64" s="7">
        <v>0</v>
      </c>
      <c r="AP64" s="7">
        <f>Table2[[#This Row],[Company Direct Building Through FY 11]]+Table2[[#This Row],[Company Direct Building FY 12 and After  ]]</f>
        <v>0</v>
      </c>
      <c r="AQ64" s="7">
        <v>0</v>
      </c>
      <c r="AR64" s="7">
        <v>89.114999999999995</v>
      </c>
      <c r="AS64" s="7">
        <v>0</v>
      </c>
      <c r="AT64" s="7">
        <f>Table2[[#This Row],[Mortgage Recording Tax Through FY 11]]+Table2[[#This Row],[Mortgage Recording Tax FY 12 and After ]]</f>
        <v>89.114999999999995</v>
      </c>
      <c r="AU64" s="7">
        <v>0</v>
      </c>
      <c r="AV64" s="7">
        <v>0</v>
      </c>
      <c r="AW64" s="7">
        <v>0</v>
      </c>
      <c r="AX64" s="7">
        <f>Table2[[#This Row],[Pilot Savings  Through FY 11]]+Table2[[#This Row],[Pilot Savings FY 12 and After ]]</f>
        <v>0</v>
      </c>
      <c r="AY64" s="7">
        <v>0</v>
      </c>
      <c r="AZ64" s="7">
        <v>0</v>
      </c>
      <c r="BA64" s="7">
        <v>0</v>
      </c>
      <c r="BB64" s="7">
        <f>Table2[[#This Row],[Mortgage Recording Tax Exemption Through FY 11]]+Table2[[#This Row],[Mortgage Recording Tax Exemption FY 12 and After ]]</f>
        <v>0</v>
      </c>
      <c r="BC64" s="7">
        <v>765.37440000000004</v>
      </c>
      <c r="BD64" s="7">
        <v>4626.8953000000001</v>
      </c>
      <c r="BE64" s="7">
        <v>865.5027</v>
      </c>
      <c r="BF64" s="7">
        <f>Table2[[#This Row],[Indirect and Induced Land Through FY 11]]+Table2[[#This Row],[Indirect and Induced Land FY 12 and After ]]</f>
        <v>5492.3980000000001</v>
      </c>
      <c r="BG64" s="7">
        <v>1421.4096</v>
      </c>
      <c r="BH64" s="7">
        <v>8592.8058000000001</v>
      </c>
      <c r="BI64" s="7">
        <v>1607.3620000000001</v>
      </c>
      <c r="BJ64" s="7">
        <f>Table2[[#This Row],[Indirect and Induced Building Through FY 11]]+Table2[[#This Row],[Indirect and Induced Building FY 12 and After]]</f>
        <v>10200.167799999999</v>
      </c>
      <c r="BK64" s="7">
        <v>2186.7840000000001</v>
      </c>
      <c r="BL64" s="7">
        <v>13308.8161</v>
      </c>
      <c r="BM64" s="7">
        <v>2472.8647000000001</v>
      </c>
      <c r="BN64" s="7">
        <f>Table2[[#This Row],[TOTAL Real Property Related Taxes Through FY 11]]+Table2[[#This Row],[TOTAL Real Property Related Taxes FY 12 and After]]</f>
        <v>15781.6808</v>
      </c>
      <c r="BO64" s="7">
        <v>2545.7968999999998</v>
      </c>
      <c r="BP64" s="7">
        <v>16100.348</v>
      </c>
      <c r="BQ64" s="7">
        <v>2878.8445000000002</v>
      </c>
      <c r="BR64" s="7">
        <f>Table2[[#This Row],[Company Direct Through FY 11]]+Table2[[#This Row],[Company Direct FY 12 and After ]]</f>
        <v>18979.192500000001</v>
      </c>
      <c r="BS64" s="7">
        <v>0</v>
      </c>
      <c r="BT64" s="7">
        <v>0</v>
      </c>
      <c r="BU64" s="7">
        <v>0</v>
      </c>
      <c r="BV64" s="7">
        <f>Table2[[#This Row],[Sales Tax Exemption Through FY 11]]+Table2[[#This Row],[Sales Tax Exemption FY 12 and After ]]</f>
        <v>0</v>
      </c>
      <c r="BW64" s="7">
        <v>0</v>
      </c>
      <c r="BX64" s="7">
        <v>0</v>
      </c>
      <c r="BY64" s="7">
        <v>0</v>
      </c>
      <c r="BZ64" s="7">
        <f>Table2[[#This Row],[Energy Tax Savings Through FY 11]]+Table2[[#This Row],[Energy Tax Savings FY 12 and After ]]</f>
        <v>0</v>
      </c>
      <c r="CA64" s="7">
        <v>4.1200000000000001E-2</v>
      </c>
      <c r="CB64" s="7">
        <v>16.441700000000001</v>
      </c>
      <c r="CC64" s="7">
        <v>4.3499999999999997E-2</v>
      </c>
      <c r="CD64" s="7">
        <f>Table2[[#This Row],[Tax Exempt Bond Savings Through FY 11]]+Table2[[#This Row],[Tax Exempt Bond Savings FY12 and After ]]</f>
        <v>16.485200000000003</v>
      </c>
      <c r="CE64" s="7">
        <v>2712.5598</v>
      </c>
      <c r="CF64" s="7">
        <v>17608.127</v>
      </c>
      <c r="CG64" s="7">
        <v>3067.4238</v>
      </c>
      <c r="CH64" s="7">
        <f>Table2[[#This Row],[Indirect and Induced Through FY 11]]+Table2[[#This Row],[Indirect and Induced FY 12 and After  ]]</f>
        <v>20675.550800000001</v>
      </c>
      <c r="CI64" s="7">
        <v>5258.3154999999997</v>
      </c>
      <c r="CJ64" s="7">
        <v>33692.033300000003</v>
      </c>
      <c r="CK64" s="7">
        <v>5946.2248</v>
      </c>
      <c r="CL64" s="7">
        <f>Table2[[#This Row],[TOTAL Income Consumption Use Taxes Through FY 11]]+Table2[[#This Row],[TOTAL Income Consumption Use Taxes FY 12 and After  ]]</f>
        <v>39638.258100000006</v>
      </c>
      <c r="CM64" s="7">
        <v>4.1200000000000001E-2</v>
      </c>
      <c r="CN64" s="7">
        <v>16.441700000000001</v>
      </c>
      <c r="CO64" s="7">
        <v>4.3499999999999997E-2</v>
      </c>
      <c r="CP64" s="7">
        <f>Table2[[#This Row],[Assistance Provided Through FY 11]]+Table2[[#This Row],[Assistance Provided FY 12 and After ]]</f>
        <v>16.485200000000003</v>
      </c>
      <c r="CQ64" s="7">
        <v>0</v>
      </c>
      <c r="CR64" s="7">
        <v>0</v>
      </c>
      <c r="CS64" s="7">
        <v>0</v>
      </c>
      <c r="CT64" s="7">
        <f>Table2[[#This Row],[Recapture Cancellation Reduction Amount Through FY 11]]+Table2[[#This Row],[Recapture Cancellation Reduction Amount FY 12 and After ]]</f>
        <v>0</v>
      </c>
      <c r="CU64" s="7">
        <v>0</v>
      </c>
      <c r="CV64" s="7">
        <v>0</v>
      </c>
      <c r="CW64" s="7">
        <v>0</v>
      </c>
      <c r="CX64" s="7">
        <f>Table2[[#This Row],[Penalty Paid Through FY 11]]+Table2[[#This Row],[Penalty Paid FY 12 and After]]</f>
        <v>0</v>
      </c>
      <c r="CY64" s="7">
        <v>4.1200000000000001E-2</v>
      </c>
      <c r="CZ64" s="7">
        <v>16.441700000000001</v>
      </c>
      <c r="DA64" s="7">
        <v>4.3499999999999997E-2</v>
      </c>
      <c r="DB64" s="7">
        <f>Table2[[#This Row],[TOTAL Assistance Net of recapture penalties Through FY 11]]+Table2[[#This Row],[TOTAL Assistance Net of recapture penalties FY 12 and After ]]</f>
        <v>16.485200000000003</v>
      </c>
      <c r="DC64" s="7">
        <v>2545.7968999999998</v>
      </c>
      <c r="DD64" s="7">
        <v>16189.463</v>
      </c>
      <c r="DE64" s="7">
        <v>2878.8445000000002</v>
      </c>
      <c r="DF64" s="7">
        <f>Table2[[#This Row],[Company Direct Tax Revenue Before Assistance FY 12 and After]]+Table2[[#This Row],[Company Direct Tax Revenue Before Assistance Through FY 11]]</f>
        <v>19068.307499999999</v>
      </c>
      <c r="DG64" s="7">
        <v>4899.3437999999996</v>
      </c>
      <c r="DH64" s="7">
        <v>30827.828099999999</v>
      </c>
      <c r="DI64" s="7">
        <v>5540.2884999999997</v>
      </c>
      <c r="DJ64" s="7">
        <f>Table2[[#This Row],[Indirect and Induced Tax Revenues FY 12 and After]]+Table2[[#This Row],[Indirect and Induced Tax Revenues Through FY 11]]</f>
        <v>36368.116600000001</v>
      </c>
      <c r="DK64" s="7">
        <v>7445.1406999999999</v>
      </c>
      <c r="DL64" s="7">
        <v>47017.291100000002</v>
      </c>
      <c r="DM64" s="7">
        <v>8419.1329999999998</v>
      </c>
      <c r="DN64" s="7">
        <f>Table2[[#This Row],[TOTAL Tax Revenues Before Assistance Through FY 11]]+Table2[[#This Row],[TOTAL Tax Revenues Before Assistance FY 12 and After]]</f>
        <v>55436.424100000004</v>
      </c>
      <c r="DO64" s="7">
        <v>7445.0995000000003</v>
      </c>
      <c r="DP64" s="7">
        <v>47000.849399999999</v>
      </c>
      <c r="DQ64" s="7">
        <v>8419.0895</v>
      </c>
      <c r="DR64" s="7">
        <f>Table2[[#This Row],[TOTAL Tax Revenues Net of Assistance Recapture and Penalty FY 12 and After]]+Table2[[#This Row],[TOTAL Tax Revenues Net of Assistance Recapture and Penalty Through FY 11]]</f>
        <v>55419.938900000001</v>
      </c>
      <c r="DS64" s="7">
        <v>0</v>
      </c>
      <c r="DT64" s="7">
        <v>0</v>
      </c>
      <c r="DU64" s="7">
        <v>0</v>
      </c>
      <c r="DV64" s="7">
        <v>0</v>
      </c>
    </row>
    <row r="65" spans="1:126" x14ac:dyDescent="0.25">
      <c r="A65" s="5">
        <v>92309</v>
      </c>
      <c r="B65" s="5" t="s">
        <v>66</v>
      </c>
      <c r="C65" s="5" t="s">
        <v>67</v>
      </c>
      <c r="D65" s="5" t="s">
        <v>42</v>
      </c>
      <c r="E65" s="5">
        <v>34</v>
      </c>
      <c r="F65" s="5">
        <v>2819</v>
      </c>
      <c r="G65" s="5">
        <v>25</v>
      </c>
      <c r="H65" s="23"/>
      <c r="I65" s="23"/>
      <c r="J65" s="5">
        <v>332321</v>
      </c>
      <c r="K65" s="6" t="s">
        <v>37</v>
      </c>
      <c r="L65" s="6">
        <v>36159</v>
      </c>
      <c r="M65" s="9">
        <v>43771</v>
      </c>
      <c r="N65" s="7">
        <v>5585</v>
      </c>
      <c r="O65" s="5" t="s">
        <v>62</v>
      </c>
      <c r="P65" s="23">
        <v>0</v>
      </c>
      <c r="Q65" s="23">
        <v>0</v>
      </c>
      <c r="R65" s="23">
        <v>3</v>
      </c>
      <c r="S65" s="23">
        <v>0</v>
      </c>
      <c r="T65" s="23">
        <v>3</v>
      </c>
      <c r="U65" s="23">
        <v>6</v>
      </c>
      <c r="V65" s="23">
        <v>6</v>
      </c>
      <c r="W65" s="23">
        <v>0</v>
      </c>
      <c r="X65" s="23">
        <v>0</v>
      </c>
      <c r="Y65" s="23">
        <v>490</v>
      </c>
      <c r="Z65" s="23">
        <v>145</v>
      </c>
      <c r="AA65" s="24">
        <v>0</v>
      </c>
      <c r="AB65" s="24">
        <v>0</v>
      </c>
      <c r="AC65" s="24">
        <v>0</v>
      </c>
      <c r="AD65" s="24">
        <v>0</v>
      </c>
      <c r="AE65" s="24">
        <v>0</v>
      </c>
      <c r="AF65" s="24">
        <v>100</v>
      </c>
      <c r="AG65" s="5" t="s">
        <v>39</v>
      </c>
      <c r="AH65" s="7" t="s">
        <v>39</v>
      </c>
      <c r="AI65" s="7">
        <v>251.036</v>
      </c>
      <c r="AJ65" s="7">
        <v>1431.2559000000001</v>
      </c>
      <c r="AK65" s="7">
        <v>98.458200000000005</v>
      </c>
      <c r="AL65" s="7">
        <f>Table2[[#This Row],[Company Direct Land Through FY 11]]+Table2[[#This Row],[Company Direct Land FY 12 and After ]]</f>
        <v>1529.7141000000001</v>
      </c>
      <c r="AM65" s="7">
        <v>191.16499999999999</v>
      </c>
      <c r="AN65" s="7">
        <v>2051.9659000000001</v>
      </c>
      <c r="AO65" s="7">
        <v>74.976299999999995</v>
      </c>
      <c r="AP65" s="7">
        <f>Table2[[#This Row],[Company Direct Building Through FY 11]]+Table2[[#This Row],[Company Direct Building FY 12 and After  ]]</f>
        <v>2126.9422</v>
      </c>
      <c r="AQ65" s="7">
        <v>0</v>
      </c>
      <c r="AR65" s="7">
        <v>97.988500000000002</v>
      </c>
      <c r="AS65" s="7">
        <v>0</v>
      </c>
      <c r="AT65" s="7">
        <f>Table2[[#This Row],[Mortgage Recording Tax Through FY 11]]+Table2[[#This Row],[Mortgage Recording Tax FY 12 and After ]]</f>
        <v>97.988500000000002</v>
      </c>
      <c r="AU65" s="7">
        <v>213.21700000000001</v>
      </c>
      <c r="AV65" s="7">
        <v>1662.2154</v>
      </c>
      <c r="AW65" s="7">
        <v>83.625299999999996</v>
      </c>
      <c r="AX65" s="7">
        <f>Table2[[#This Row],[Pilot Savings  Through FY 11]]+Table2[[#This Row],[Pilot Savings FY 12 and After ]]</f>
        <v>1745.8407</v>
      </c>
      <c r="AY65" s="7">
        <v>0</v>
      </c>
      <c r="AZ65" s="7">
        <v>97.988500000000002</v>
      </c>
      <c r="BA65" s="7">
        <v>0</v>
      </c>
      <c r="BB65" s="7">
        <f>Table2[[#This Row],[Mortgage Recording Tax Exemption Through FY 11]]+Table2[[#This Row],[Mortgage Recording Tax Exemption FY 12 and After ]]</f>
        <v>97.988500000000002</v>
      </c>
      <c r="BC65" s="7">
        <v>6.3822999999999999</v>
      </c>
      <c r="BD65" s="7">
        <v>2681.7136</v>
      </c>
      <c r="BE65" s="7">
        <v>2.5032000000000001</v>
      </c>
      <c r="BF65" s="7">
        <f>Table2[[#This Row],[Indirect and Induced Land Through FY 11]]+Table2[[#This Row],[Indirect and Induced Land FY 12 and After ]]</f>
        <v>2684.2168000000001</v>
      </c>
      <c r="BG65" s="7">
        <v>11.8529</v>
      </c>
      <c r="BH65" s="7">
        <v>4980.3257999999996</v>
      </c>
      <c r="BI65" s="7">
        <v>4.6487999999999996</v>
      </c>
      <c r="BJ65" s="7">
        <f>Table2[[#This Row],[Indirect and Induced Building Through FY 11]]+Table2[[#This Row],[Indirect and Induced Building FY 12 and After]]</f>
        <v>4984.9745999999996</v>
      </c>
      <c r="BK65" s="7">
        <v>247.2192</v>
      </c>
      <c r="BL65" s="7">
        <v>9483.0457999999999</v>
      </c>
      <c r="BM65" s="7">
        <v>96.961200000000005</v>
      </c>
      <c r="BN65" s="7">
        <f>Table2[[#This Row],[TOTAL Real Property Related Taxes Through FY 11]]+Table2[[#This Row],[TOTAL Real Property Related Taxes FY 12 and After]]</f>
        <v>9580.0069999999996</v>
      </c>
      <c r="BO65" s="7">
        <v>50.951900000000002</v>
      </c>
      <c r="BP65" s="7">
        <v>26471.313699999999</v>
      </c>
      <c r="BQ65" s="7">
        <v>19.983699999999999</v>
      </c>
      <c r="BR65" s="7">
        <f>Table2[[#This Row],[Company Direct Through FY 11]]+Table2[[#This Row],[Company Direct FY 12 and After ]]</f>
        <v>26491.297399999999</v>
      </c>
      <c r="BS65" s="7">
        <v>0</v>
      </c>
      <c r="BT65" s="7">
        <v>4.4598000000000004</v>
      </c>
      <c r="BU65" s="7">
        <v>0</v>
      </c>
      <c r="BV65" s="7">
        <f>Table2[[#This Row],[Sales Tax Exemption Through FY 11]]+Table2[[#This Row],[Sales Tax Exemption FY 12 and After ]]</f>
        <v>4.4598000000000004</v>
      </c>
      <c r="BW65" s="7">
        <v>0</v>
      </c>
      <c r="BX65" s="7">
        <v>0</v>
      </c>
      <c r="BY65" s="7">
        <v>0</v>
      </c>
      <c r="BZ65" s="7">
        <f>Table2[[#This Row],[Energy Tax Savings Through FY 11]]+Table2[[#This Row],[Energy Tax Savings FY 12 and After ]]</f>
        <v>0</v>
      </c>
      <c r="CA65" s="7">
        <v>3.5935000000000001</v>
      </c>
      <c r="CB65" s="7">
        <v>36.368699999999997</v>
      </c>
      <c r="CC65" s="7">
        <v>1.3616999999999999</v>
      </c>
      <c r="CD65" s="7">
        <f>Table2[[#This Row],[Tax Exempt Bond Savings Through FY 11]]+Table2[[#This Row],[Tax Exempt Bond Savings FY12 and After ]]</f>
        <v>37.730399999999996</v>
      </c>
      <c r="CE65" s="7">
        <v>25.120200000000001</v>
      </c>
      <c r="CF65" s="7">
        <v>11410.6121</v>
      </c>
      <c r="CG65" s="7">
        <v>9.8522999999999996</v>
      </c>
      <c r="CH65" s="7">
        <f>Table2[[#This Row],[Indirect and Induced Through FY 11]]+Table2[[#This Row],[Indirect and Induced FY 12 and After  ]]</f>
        <v>11420.464400000001</v>
      </c>
      <c r="CI65" s="7">
        <v>72.4786</v>
      </c>
      <c r="CJ65" s="7">
        <v>37841.097300000001</v>
      </c>
      <c r="CK65" s="7">
        <v>28.474299999999999</v>
      </c>
      <c r="CL65" s="7">
        <f>Table2[[#This Row],[TOTAL Income Consumption Use Taxes Through FY 11]]+Table2[[#This Row],[TOTAL Income Consumption Use Taxes FY 12 and After  ]]</f>
        <v>37869.571600000003</v>
      </c>
      <c r="CM65" s="7">
        <v>216.81049999999999</v>
      </c>
      <c r="CN65" s="7">
        <v>1801.0324000000001</v>
      </c>
      <c r="CO65" s="7">
        <v>84.986999999999995</v>
      </c>
      <c r="CP65" s="7">
        <f>Table2[[#This Row],[Assistance Provided Through FY 11]]+Table2[[#This Row],[Assistance Provided FY 12 and After ]]</f>
        <v>1886.0194000000001</v>
      </c>
      <c r="CQ65" s="7">
        <v>0</v>
      </c>
      <c r="CR65" s="7">
        <v>182.13229999999999</v>
      </c>
      <c r="CS65" s="7">
        <v>0</v>
      </c>
      <c r="CT65" s="7">
        <f>Table2[[#This Row],[Recapture Cancellation Reduction Amount Through FY 11]]+Table2[[#This Row],[Recapture Cancellation Reduction Amount FY 12 and After ]]</f>
        <v>182.13229999999999</v>
      </c>
      <c r="CU65" s="7">
        <v>0</v>
      </c>
      <c r="CV65" s="7">
        <v>0</v>
      </c>
      <c r="CW65" s="7">
        <v>0</v>
      </c>
      <c r="CX65" s="7">
        <f>Table2[[#This Row],[Penalty Paid Through FY 11]]+Table2[[#This Row],[Penalty Paid FY 12 and After]]</f>
        <v>0</v>
      </c>
      <c r="CY65" s="7">
        <v>216.81049999999999</v>
      </c>
      <c r="CZ65" s="7">
        <v>1618.9001000000001</v>
      </c>
      <c r="DA65" s="7">
        <v>84.986999999999995</v>
      </c>
      <c r="DB65" s="7">
        <f>Table2[[#This Row],[TOTAL Assistance Net of recapture penalties Through FY 11]]+Table2[[#This Row],[TOTAL Assistance Net of recapture penalties FY 12 and After ]]</f>
        <v>1703.8871000000001</v>
      </c>
      <c r="DC65" s="7">
        <v>493.15289999999999</v>
      </c>
      <c r="DD65" s="7">
        <v>30052.524000000001</v>
      </c>
      <c r="DE65" s="7">
        <v>193.41820000000001</v>
      </c>
      <c r="DF65" s="7">
        <f>Table2[[#This Row],[Company Direct Tax Revenue Before Assistance FY 12 and After]]+Table2[[#This Row],[Company Direct Tax Revenue Before Assistance Through FY 11]]</f>
        <v>30245.942200000001</v>
      </c>
      <c r="DG65" s="7">
        <v>43.355400000000003</v>
      </c>
      <c r="DH65" s="7">
        <v>19072.6515</v>
      </c>
      <c r="DI65" s="7">
        <v>17.004300000000001</v>
      </c>
      <c r="DJ65" s="7">
        <f>Table2[[#This Row],[Indirect and Induced Tax Revenues FY 12 and After]]+Table2[[#This Row],[Indirect and Induced Tax Revenues Through FY 11]]</f>
        <v>19089.6558</v>
      </c>
      <c r="DK65" s="7">
        <v>536.50829999999996</v>
      </c>
      <c r="DL65" s="7">
        <v>49125.175499999998</v>
      </c>
      <c r="DM65" s="7">
        <v>210.42250000000001</v>
      </c>
      <c r="DN65" s="7">
        <f>Table2[[#This Row],[TOTAL Tax Revenues Before Assistance Through FY 11]]+Table2[[#This Row],[TOTAL Tax Revenues Before Assistance FY 12 and After]]</f>
        <v>49335.597999999998</v>
      </c>
      <c r="DO65" s="7">
        <v>319.69779999999997</v>
      </c>
      <c r="DP65" s="7">
        <v>47506.275399999999</v>
      </c>
      <c r="DQ65" s="7">
        <v>125.4355</v>
      </c>
      <c r="DR65" s="7">
        <f>Table2[[#This Row],[TOTAL Tax Revenues Net of Assistance Recapture and Penalty FY 12 and After]]+Table2[[#This Row],[TOTAL Tax Revenues Net of Assistance Recapture and Penalty Through FY 11]]</f>
        <v>47631.710899999998</v>
      </c>
      <c r="DS65" s="7">
        <v>0</v>
      </c>
      <c r="DT65" s="7">
        <v>0</v>
      </c>
      <c r="DU65" s="7">
        <v>0</v>
      </c>
      <c r="DV65" s="7">
        <v>0</v>
      </c>
    </row>
    <row r="66" spans="1:126" x14ac:dyDescent="0.25">
      <c r="A66" s="5">
        <v>92312</v>
      </c>
      <c r="B66" s="5" t="s">
        <v>136</v>
      </c>
      <c r="C66" s="5" t="s">
        <v>137</v>
      </c>
      <c r="D66" s="5" t="s">
        <v>32</v>
      </c>
      <c r="E66" s="5">
        <v>26</v>
      </c>
      <c r="F66" s="5">
        <v>409</v>
      </c>
      <c r="G66" s="5">
        <v>11</v>
      </c>
      <c r="H66" s="23"/>
      <c r="I66" s="23"/>
      <c r="J66" s="5">
        <v>493190</v>
      </c>
      <c r="K66" s="6" t="s">
        <v>43</v>
      </c>
      <c r="L66" s="6">
        <v>36321</v>
      </c>
      <c r="M66" s="9">
        <v>45838</v>
      </c>
      <c r="N66" s="7">
        <v>2645</v>
      </c>
      <c r="O66" s="5" t="s">
        <v>51</v>
      </c>
      <c r="P66" s="23">
        <v>0</v>
      </c>
      <c r="Q66" s="23">
        <v>0</v>
      </c>
      <c r="R66" s="23">
        <v>77</v>
      </c>
      <c r="S66" s="23">
        <v>0</v>
      </c>
      <c r="T66" s="23">
        <v>0</v>
      </c>
      <c r="U66" s="23">
        <v>77</v>
      </c>
      <c r="V66" s="23">
        <v>77</v>
      </c>
      <c r="W66" s="23">
        <v>0</v>
      </c>
      <c r="X66" s="23">
        <v>0</v>
      </c>
      <c r="Y66" s="23">
        <v>0</v>
      </c>
      <c r="Z66" s="23">
        <v>10</v>
      </c>
      <c r="AA66" s="24">
        <v>0</v>
      </c>
      <c r="AB66" s="24">
        <v>0</v>
      </c>
      <c r="AC66" s="24">
        <v>0</v>
      </c>
      <c r="AD66" s="24">
        <v>0</v>
      </c>
      <c r="AE66" s="24">
        <v>0</v>
      </c>
      <c r="AF66" s="24">
        <v>97.402597402597394</v>
      </c>
      <c r="AG66" s="5" t="s">
        <v>39</v>
      </c>
      <c r="AH66" s="7" t="s">
        <v>33</v>
      </c>
      <c r="AI66" s="7">
        <v>36.704999999999998</v>
      </c>
      <c r="AJ66" s="7">
        <v>167.78039999999999</v>
      </c>
      <c r="AK66" s="7">
        <v>157.20580000000001</v>
      </c>
      <c r="AL66" s="7">
        <f>Table2[[#This Row],[Company Direct Land Through FY 11]]+Table2[[#This Row],[Company Direct Land FY 12 and After ]]</f>
        <v>324.9862</v>
      </c>
      <c r="AM66" s="7">
        <v>47.564</v>
      </c>
      <c r="AN66" s="7">
        <v>440.3272</v>
      </c>
      <c r="AO66" s="7">
        <v>203.7139</v>
      </c>
      <c r="AP66" s="7">
        <f>Table2[[#This Row],[Company Direct Building Through FY 11]]+Table2[[#This Row],[Company Direct Building FY 12 and After  ]]</f>
        <v>644.04110000000003</v>
      </c>
      <c r="AQ66" s="7">
        <v>0</v>
      </c>
      <c r="AR66" s="7">
        <v>35.592700000000001</v>
      </c>
      <c r="AS66" s="7">
        <v>0</v>
      </c>
      <c r="AT66" s="7">
        <f>Table2[[#This Row],[Mortgage Recording Tax Through FY 11]]+Table2[[#This Row],[Mortgage Recording Tax FY 12 and After ]]</f>
        <v>35.592700000000001</v>
      </c>
      <c r="AU66" s="7">
        <v>7.6980000000000004</v>
      </c>
      <c r="AV66" s="7">
        <v>157.81460000000001</v>
      </c>
      <c r="AW66" s="7">
        <v>32.97</v>
      </c>
      <c r="AX66" s="7">
        <f>Table2[[#This Row],[Pilot Savings  Through FY 11]]+Table2[[#This Row],[Pilot Savings FY 12 and After ]]</f>
        <v>190.78460000000001</v>
      </c>
      <c r="AY66" s="7">
        <v>0</v>
      </c>
      <c r="AZ66" s="7">
        <v>35.592700000000001</v>
      </c>
      <c r="BA66" s="7">
        <v>0</v>
      </c>
      <c r="BB66" s="7">
        <f>Table2[[#This Row],[Mortgage Recording Tax Exemption Through FY 11]]+Table2[[#This Row],[Mortgage Recording Tax Exemption FY 12 and After ]]</f>
        <v>35.592700000000001</v>
      </c>
      <c r="BC66" s="7">
        <v>43.495199999999997</v>
      </c>
      <c r="BD66" s="7">
        <v>187.8965</v>
      </c>
      <c r="BE66" s="7">
        <v>186.2876</v>
      </c>
      <c r="BF66" s="7">
        <f>Table2[[#This Row],[Indirect and Induced Land Through FY 11]]+Table2[[#This Row],[Indirect and Induced Land FY 12 and After ]]</f>
        <v>374.1841</v>
      </c>
      <c r="BG66" s="7">
        <v>80.776799999999994</v>
      </c>
      <c r="BH66" s="7">
        <v>348.95089999999999</v>
      </c>
      <c r="BI66" s="7">
        <v>345.96319999999997</v>
      </c>
      <c r="BJ66" s="7">
        <f>Table2[[#This Row],[Indirect and Induced Building Through FY 11]]+Table2[[#This Row],[Indirect and Induced Building FY 12 and After]]</f>
        <v>694.91409999999996</v>
      </c>
      <c r="BK66" s="7">
        <v>200.84299999999999</v>
      </c>
      <c r="BL66" s="7">
        <v>987.1404</v>
      </c>
      <c r="BM66" s="7">
        <v>860.20050000000003</v>
      </c>
      <c r="BN66" s="7">
        <f>Table2[[#This Row],[TOTAL Real Property Related Taxes Through FY 11]]+Table2[[#This Row],[TOTAL Real Property Related Taxes FY 12 and After]]</f>
        <v>1847.3409000000001</v>
      </c>
      <c r="BO66" s="7">
        <v>229.90819999999999</v>
      </c>
      <c r="BP66" s="7">
        <v>1044.3703</v>
      </c>
      <c r="BQ66" s="7">
        <v>984.68529999999998</v>
      </c>
      <c r="BR66" s="7">
        <f>Table2[[#This Row],[Company Direct Through FY 11]]+Table2[[#This Row],[Company Direct FY 12 and After ]]</f>
        <v>2029.0556000000001</v>
      </c>
      <c r="BS66" s="7">
        <v>0</v>
      </c>
      <c r="BT66" s="7">
        <v>0</v>
      </c>
      <c r="BU66" s="7">
        <v>0</v>
      </c>
      <c r="BV66" s="7">
        <f>Table2[[#This Row],[Sales Tax Exemption Through FY 11]]+Table2[[#This Row],[Sales Tax Exemption FY 12 and After ]]</f>
        <v>0</v>
      </c>
      <c r="BW66" s="7">
        <v>0</v>
      </c>
      <c r="BX66" s="7">
        <v>0</v>
      </c>
      <c r="BY66" s="7">
        <v>0</v>
      </c>
      <c r="BZ66" s="7">
        <f>Table2[[#This Row],[Energy Tax Savings Through FY 11]]+Table2[[#This Row],[Energy Tax Savings FY 12 and After ]]</f>
        <v>0</v>
      </c>
      <c r="CA66" s="7">
        <v>0</v>
      </c>
      <c r="CB66" s="7">
        <v>0</v>
      </c>
      <c r="CC66" s="7">
        <v>0</v>
      </c>
      <c r="CD66" s="7">
        <f>Table2[[#This Row],[Tax Exempt Bond Savings Through FY 11]]+Table2[[#This Row],[Tax Exempt Bond Savings FY12 and After ]]</f>
        <v>0</v>
      </c>
      <c r="CE66" s="7">
        <v>154.15110000000001</v>
      </c>
      <c r="CF66" s="7">
        <v>709.42899999999997</v>
      </c>
      <c r="CG66" s="7">
        <v>660.22159999999997</v>
      </c>
      <c r="CH66" s="7">
        <f>Table2[[#This Row],[Indirect and Induced Through FY 11]]+Table2[[#This Row],[Indirect and Induced FY 12 and After  ]]</f>
        <v>1369.6505999999999</v>
      </c>
      <c r="CI66" s="7">
        <v>384.05930000000001</v>
      </c>
      <c r="CJ66" s="7">
        <v>1753.7992999999999</v>
      </c>
      <c r="CK66" s="7">
        <v>1644.9069</v>
      </c>
      <c r="CL66" s="7">
        <f>Table2[[#This Row],[TOTAL Income Consumption Use Taxes Through FY 11]]+Table2[[#This Row],[TOTAL Income Consumption Use Taxes FY 12 and After  ]]</f>
        <v>3398.7061999999996</v>
      </c>
      <c r="CM66" s="7">
        <v>7.6980000000000004</v>
      </c>
      <c r="CN66" s="7">
        <v>193.40729999999999</v>
      </c>
      <c r="CO66" s="7">
        <v>32.97</v>
      </c>
      <c r="CP66" s="7">
        <f>Table2[[#This Row],[Assistance Provided Through FY 11]]+Table2[[#This Row],[Assistance Provided FY 12 and After ]]</f>
        <v>226.37729999999999</v>
      </c>
      <c r="CQ66" s="7">
        <v>0</v>
      </c>
      <c r="CR66" s="7">
        <v>0</v>
      </c>
      <c r="CS66" s="7">
        <v>0</v>
      </c>
      <c r="CT66" s="7">
        <f>Table2[[#This Row],[Recapture Cancellation Reduction Amount Through FY 11]]+Table2[[#This Row],[Recapture Cancellation Reduction Amount FY 12 and After ]]</f>
        <v>0</v>
      </c>
      <c r="CU66" s="7">
        <v>0</v>
      </c>
      <c r="CV66" s="7">
        <v>0</v>
      </c>
      <c r="CW66" s="7">
        <v>0</v>
      </c>
      <c r="CX66" s="7">
        <f>Table2[[#This Row],[Penalty Paid Through FY 11]]+Table2[[#This Row],[Penalty Paid FY 12 and After]]</f>
        <v>0</v>
      </c>
      <c r="CY66" s="7">
        <v>7.6980000000000004</v>
      </c>
      <c r="CZ66" s="7">
        <v>193.40729999999999</v>
      </c>
      <c r="DA66" s="7">
        <v>32.97</v>
      </c>
      <c r="DB66" s="7">
        <f>Table2[[#This Row],[TOTAL Assistance Net of recapture penalties Through FY 11]]+Table2[[#This Row],[TOTAL Assistance Net of recapture penalties FY 12 and After ]]</f>
        <v>226.37729999999999</v>
      </c>
      <c r="DC66" s="7">
        <v>314.17720000000003</v>
      </c>
      <c r="DD66" s="7">
        <v>1688.0706</v>
      </c>
      <c r="DE66" s="7">
        <v>1345.605</v>
      </c>
      <c r="DF66" s="7">
        <f>Table2[[#This Row],[Company Direct Tax Revenue Before Assistance FY 12 and After]]+Table2[[#This Row],[Company Direct Tax Revenue Before Assistance Through FY 11]]</f>
        <v>3033.6756</v>
      </c>
      <c r="DG66" s="7">
        <v>278.42309999999998</v>
      </c>
      <c r="DH66" s="7">
        <v>1246.2764</v>
      </c>
      <c r="DI66" s="7">
        <v>1192.4724000000001</v>
      </c>
      <c r="DJ66" s="7">
        <f>Table2[[#This Row],[Indirect and Induced Tax Revenues FY 12 and After]]+Table2[[#This Row],[Indirect and Induced Tax Revenues Through FY 11]]</f>
        <v>2438.7488000000003</v>
      </c>
      <c r="DK66" s="7">
        <v>592.60029999999995</v>
      </c>
      <c r="DL66" s="7">
        <v>2934.3470000000002</v>
      </c>
      <c r="DM66" s="7">
        <v>2538.0774000000001</v>
      </c>
      <c r="DN66" s="7">
        <f>Table2[[#This Row],[TOTAL Tax Revenues Before Assistance Through FY 11]]+Table2[[#This Row],[TOTAL Tax Revenues Before Assistance FY 12 and After]]</f>
        <v>5472.4243999999999</v>
      </c>
      <c r="DO66" s="7">
        <v>584.90229999999997</v>
      </c>
      <c r="DP66" s="7">
        <v>2740.9396999999999</v>
      </c>
      <c r="DQ66" s="7">
        <v>2505.1073999999999</v>
      </c>
      <c r="DR66" s="7">
        <f>Table2[[#This Row],[TOTAL Tax Revenues Net of Assistance Recapture and Penalty FY 12 and After]]+Table2[[#This Row],[TOTAL Tax Revenues Net of Assistance Recapture and Penalty Through FY 11]]</f>
        <v>5246.0470999999998</v>
      </c>
      <c r="DS66" s="7">
        <v>0</v>
      </c>
      <c r="DT66" s="7">
        <v>0</v>
      </c>
      <c r="DU66" s="7">
        <v>0</v>
      </c>
      <c r="DV66" s="7">
        <v>0</v>
      </c>
    </row>
    <row r="67" spans="1:126" x14ac:dyDescent="0.25">
      <c r="A67" s="5">
        <v>92313</v>
      </c>
      <c r="B67" s="5" t="s">
        <v>138</v>
      </c>
      <c r="C67" s="5" t="s">
        <v>139</v>
      </c>
      <c r="D67" s="5" t="s">
        <v>32</v>
      </c>
      <c r="E67" s="5">
        <v>26</v>
      </c>
      <c r="F67" s="5">
        <v>439</v>
      </c>
      <c r="G67" s="5">
        <v>27</v>
      </c>
      <c r="H67" s="23"/>
      <c r="I67" s="23"/>
      <c r="J67" s="5">
        <v>339999</v>
      </c>
      <c r="K67" s="6" t="s">
        <v>37</v>
      </c>
      <c r="L67" s="6">
        <v>36280</v>
      </c>
      <c r="M67" s="9">
        <v>45838</v>
      </c>
      <c r="N67" s="7">
        <v>2025</v>
      </c>
      <c r="O67" s="5" t="s">
        <v>62</v>
      </c>
      <c r="P67" s="23">
        <v>0</v>
      </c>
      <c r="Q67" s="23">
        <v>0</v>
      </c>
      <c r="R67" s="23">
        <v>45</v>
      </c>
      <c r="S67" s="23">
        <v>0</v>
      </c>
      <c r="T67" s="23">
        <v>0</v>
      </c>
      <c r="U67" s="23">
        <v>45</v>
      </c>
      <c r="V67" s="23">
        <v>45</v>
      </c>
      <c r="W67" s="23">
        <v>0</v>
      </c>
      <c r="X67" s="23">
        <v>0</v>
      </c>
      <c r="Y67" s="23">
        <v>0</v>
      </c>
      <c r="Z67" s="23">
        <v>10</v>
      </c>
      <c r="AA67" s="24">
        <v>0</v>
      </c>
      <c r="AB67" s="24">
        <v>0</v>
      </c>
      <c r="AC67" s="24">
        <v>0</v>
      </c>
      <c r="AD67" s="24">
        <v>0</v>
      </c>
      <c r="AE67" s="24">
        <v>0</v>
      </c>
      <c r="AF67" s="24">
        <v>93.3333333333333</v>
      </c>
      <c r="AG67" s="5" t="s">
        <v>39</v>
      </c>
      <c r="AH67" s="7" t="s">
        <v>33</v>
      </c>
      <c r="AI67" s="7">
        <v>24.361999999999998</v>
      </c>
      <c r="AJ67" s="7">
        <v>157.0993</v>
      </c>
      <c r="AK67" s="7">
        <v>104.3415</v>
      </c>
      <c r="AL67" s="7">
        <f>Table2[[#This Row],[Company Direct Land Through FY 11]]+Table2[[#This Row],[Company Direct Land FY 12 and After ]]</f>
        <v>261.44079999999997</v>
      </c>
      <c r="AM67" s="7">
        <v>69.837999999999994</v>
      </c>
      <c r="AN67" s="7">
        <v>265.28649999999999</v>
      </c>
      <c r="AO67" s="7">
        <v>299.11250000000001</v>
      </c>
      <c r="AP67" s="7">
        <f>Table2[[#This Row],[Company Direct Building Through FY 11]]+Table2[[#This Row],[Company Direct Building FY 12 and After  ]]</f>
        <v>564.399</v>
      </c>
      <c r="AQ67" s="7">
        <v>0</v>
      </c>
      <c r="AR67" s="7">
        <v>35.967300000000002</v>
      </c>
      <c r="AS67" s="7">
        <v>0</v>
      </c>
      <c r="AT67" s="7">
        <f>Table2[[#This Row],[Mortgage Recording Tax Through FY 11]]+Table2[[#This Row],[Mortgage Recording Tax FY 12 and After ]]</f>
        <v>35.967300000000002</v>
      </c>
      <c r="AU67" s="7">
        <v>70.543999999999997</v>
      </c>
      <c r="AV67" s="7">
        <v>211.51740000000001</v>
      </c>
      <c r="AW67" s="7">
        <v>302.13639999999998</v>
      </c>
      <c r="AX67" s="7">
        <f>Table2[[#This Row],[Pilot Savings  Through FY 11]]+Table2[[#This Row],[Pilot Savings FY 12 and After ]]</f>
        <v>513.65380000000005</v>
      </c>
      <c r="AY67" s="7">
        <v>0</v>
      </c>
      <c r="AZ67" s="7">
        <v>35.967300000000002</v>
      </c>
      <c r="BA67" s="7">
        <v>0</v>
      </c>
      <c r="BB67" s="7">
        <f>Table2[[#This Row],[Mortgage Recording Tax Exemption Through FY 11]]+Table2[[#This Row],[Mortgage Recording Tax Exemption FY 12 and After ]]</f>
        <v>35.967300000000002</v>
      </c>
      <c r="BC67" s="7">
        <v>46.743499999999997</v>
      </c>
      <c r="BD67" s="7">
        <v>339.81819999999999</v>
      </c>
      <c r="BE67" s="7">
        <v>200.19990000000001</v>
      </c>
      <c r="BF67" s="7">
        <f>Table2[[#This Row],[Indirect and Induced Land Through FY 11]]+Table2[[#This Row],[Indirect and Induced Land FY 12 and After ]]</f>
        <v>540.0181</v>
      </c>
      <c r="BG67" s="7">
        <v>86.809299999999993</v>
      </c>
      <c r="BH67" s="7">
        <v>631.09130000000005</v>
      </c>
      <c r="BI67" s="7">
        <v>371.7996</v>
      </c>
      <c r="BJ67" s="7">
        <f>Table2[[#This Row],[Indirect and Induced Building Through FY 11]]+Table2[[#This Row],[Indirect and Induced Building FY 12 and After]]</f>
        <v>1002.8909000000001</v>
      </c>
      <c r="BK67" s="7">
        <v>157.2088</v>
      </c>
      <c r="BL67" s="7">
        <v>1181.7779</v>
      </c>
      <c r="BM67" s="7">
        <v>673.31709999999998</v>
      </c>
      <c r="BN67" s="7">
        <f>Table2[[#This Row],[TOTAL Real Property Related Taxes Through FY 11]]+Table2[[#This Row],[TOTAL Real Property Related Taxes FY 12 and After]]</f>
        <v>1855.095</v>
      </c>
      <c r="BO67" s="7">
        <v>295.81459999999998</v>
      </c>
      <c r="BP67" s="7">
        <v>2285.1156999999998</v>
      </c>
      <c r="BQ67" s="7">
        <v>1266.9591</v>
      </c>
      <c r="BR67" s="7">
        <f>Table2[[#This Row],[Company Direct Through FY 11]]+Table2[[#This Row],[Company Direct FY 12 and After ]]</f>
        <v>3552.0747999999999</v>
      </c>
      <c r="BS67" s="7">
        <v>0</v>
      </c>
      <c r="BT67" s="7">
        <v>43.355800000000002</v>
      </c>
      <c r="BU67" s="7">
        <v>0</v>
      </c>
      <c r="BV67" s="7">
        <f>Table2[[#This Row],[Sales Tax Exemption Through FY 11]]+Table2[[#This Row],[Sales Tax Exemption FY 12 and After ]]</f>
        <v>43.355800000000002</v>
      </c>
      <c r="BW67" s="7">
        <v>0</v>
      </c>
      <c r="BX67" s="7">
        <v>0</v>
      </c>
      <c r="BY67" s="7">
        <v>0</v>
      </c>
      <c r="BZ67" s="7">
        <f>Table2[[#This Row],[Energy Tax Savings Through FY 11]]+Table2[[#This Row],[Energy Tax Savings FY 12 and After ]]</f>
        <v>0</v>
      </c>
      <c r="CA67" s="7">
        <v>1.4520999999999999</v>
      </c>
      <c r="CB67" s="7">
        <v>8.3590999999999998</v>
      </c>
      <c r="CC67" s="7">
        <v>3.7427999999999999</v>
      </c>
      <c r="CD67" s="7">
        <f>Table2[[#This Row],[Tax Exempt Bond Savings Through FY 11]]+Table2[[#This Row],[Tax Exempt Bond Savings FY12 and After ]]</f>
        <v>12.101900000000001</v>
      </c>
      <c r="CE67" s="7">
        <v>165.66329999999999</v>
      </c>
      <c r="CF67" s="7">
        <v>1283.3396</v>
      </c>
      <c r="CG67" s="7">
        <v>709.52790000000005</v>
      </c>
      <c r="CH67" s="7">
        <f>Table2[[#This Row],[Indirect and Induced Through FY 11]]+Table2[[#This Row],[Indirect and Induced FY 12 and After  ]]</f>
        <v>1992.8675000000001</v>
      </c>
      <c r="CI67" s="7">
        <v>460.0258</v>
      </c>
      <c r="CJ67" s="7">
        <v>3516.7404000000001</v>
      </c>
      <c r="CK67" s="7">
        <v>1972.7442000000001</v>
      </c>
      <c r="CL67" s="7">
        <f>Table2[[#This Row],[TOTAL Income Consumption Use Taxes Through FY 11]]+Table2[[#This Row],[TOTAL Income Consumption Use Taxes FY 12 and After  ]]</f>
        <v>5489.4845999999998</v>
      </c>
      <c r="CM67" s="7">
        <v>71.996099999999998</v>
      </c>
      <c r="CN67" s="7">
        <v>299.19959999999998</v>
      </c>
      <c r="CO67" s="7">
        <v>305.87920000000003</v>
      </c>
      <c r="CP67" s="7">
        <f>Table2[[#This Row],[Assistance Provided Through FY 11]]+Table2[[#This Row],[Assistance Provided FY 12 and After ]]</f>
        <v>605.0788</v>
      </c>
      <c r="CQ67" s="7">
        <v>0</v>
      </c>
      <c r="CR67" s="7">
        <v>0</v>
      </c>
      <c r="CS67" s="7">
        <v>0</v>
      </c>
      <c r="CT67" s="7">
        <f>Table2[[#This Row],[Recapture Cancellation Reduction Amount Through FY 11]]+Table2[[#This Row],[Recapture Cancellation Reduction Amount FY 12 and After ]]</f>
        <v>0</v>
      </c>
      <c r="CU67" s="7">
        <v>0</v>
      </c>
      <c r="CV67" s="7">
        <v>0</v>
      </c>
      <c r="CW67" s="7">
        <v>0</v>
      </c>
      <c r="CX67" s="7">
        <f>Table2[[#This Row],[Penalty Paid Through FY 11]]+Table2[[#This Row],[Penalty Paid FY 12 and After]]</f>
        <v>0</v>
      </c>
      <c r="CY67" s="7">
        <v>71.996099999999998</v>
      </c>
      <c r="CZ67" s="7">
        <v>299.19959999999998</v>
      </c>
      <c r="DA67" s="7">
        <v>305.87920000000003</v>
      </c>
      <c r="DB67" s="7">
        <f>Table2[[#This Row],[TOTAL Assistance Net of recapture penalties Through FY 11]]+Table2[[#This Row],[TOTAL Assistance Net of recapture penalties FY 12 and After ]]</f>
        <v>605.0788</v>
      </c>
      <c r="DC67" s="7">
        <v>390.01459999999997</v>
      </c>
      <c r="DD67" s="7">
        <v>2743.4688000000001</v>
      </c>
      <c r="DE67" s="7">
        <v>1670.4131</v>
      </c>
      <c r="DF67" s="7">
        <f>Table2[[#This Row],[Company Direct Tax Revenue Before Assistance FY 12 and After]]+Table2[[#This Row],[Company Direct Tax Revenue Before Assistance Through FY 11]]</f>
        <v>4413.8819000000003</v>
      </c>
      <c r="DG67" s="7">
        <v>299.21609999999998</v>
      </c>
      <c r="DH67" s="7">
        <v>2254.2491</v>
      </c>
      <c r="DI67" s="7">
        <v>1281.5273999999999</v>
      </c>
      <c r="DJ67" s="7">
        <f>Table2[[#This Row],[Indirect and Induced Tax Revenues FY 12 and After]]+Table2[[#This Row],[Indirect and Induced Tax Revenues Through FY 11]]</f>
        <v>3535.7764999999999</v>
      </c>
      <c r="DK67" s="7">
        <v>689.23069999999996</v>
      </c>
      <c r="DL67" s="7">
        <v>4997.7178999999996</v>
      </c>
      <c r="DM67" s="7">
        <v>2951.9405000000002</v>
      </c>
      <c r="DN67" s="7">
        <f>Table2[[#This Row],[TOTAL Tax Revenues Before Assistance Through FY 11]]+Table2[[#This Row],[TOTAL Tax Revenues Before Assistance FY 12 and After]]</f>
        <v>7949.6584000000003</v>
      </c>
      <c r="DO67" s="7">
        <v>617.2346</v>
      </c>
      <c r="DP67" s="7">
        <v>4698.5182999999997</v>
      </c>
      <c r="DQ67" s="7">
        <v>2646.0612999999998</v>
      </c>
      <c r="DR67" s="7">
        <f>Table2[[#This Row],[TOTAL Tax Revenues Net of Assistance Recapture and Penalty FY 12 and After]]+Table2[[#This Row],[TOTAL Tax Revenues Net of Assistance Recapture and Penalty Through FY 11]]</f>
        <v>7344.5795999999991</v>
      </c>
      <c r="DS67" s="7">
        <v>0</v>
      </c>
      <c r="DT67" s="7">
        <v>0</v>
      </c>
      <c r="DU67" s="7">
        <v>0</v>
      </c>
      <c r="DV67" s="7">
        <v>0</v>
      </c>
    </row>
    <row r="68" spans="1:126" x14ac:dyDescent="0.25">
      <c r="A68" s="5">
        <v>92315</v>
      </c>
      <c r="B68" s="5" t="s">
        <v>112</v>
      </c>
      <c r="C68" s="5" t="s">
        <v>113</v>
      </c>
      <c r="D68" s="5" t="s">
        <v>32</v>
      </c>
      <c r="E68" s="5">
        <v>26</v>
      </c>
      <c r="F68" s="5">
        <v>436</v>
      </c>
      <c r="G68" s="5">
        <v>1</v>
      </c>
      <c r="H68" s="23"/>
      <c r="I68" s="23"/>
      <c r="J68" s="5">
        <v>452111</v>
      </c>
      <c r="K68" s="6" t="s">
        <v>43</v>
      </c>
      <c r="L68" s="6">
        <v>36158</v>
      </c>
      <c r="M68" s="9">
        <v>45473</v>
      </c>
      <c r="N68" s="7">
        <v>2736.3</v>
      </c>
      <c r="O68" s="5" t="s">
        <v>109</v>
      </c>
      <c r="P68" s="23">
        <v>0</v>
      </c>
      <c r="Q68" s="23">
        <v>0</v>
      </c>
      <c r="R68" s="23">
        <v>74</v>
      </c>
      <c r="S68" s="23">
        <v>0</v>
      </c>
      <c r="T68" s="23">
        <v>0</v>
      </c>
      <c r="U68" s="23">
        <v>74</v>
      </c>
      <c r="V68" s="23">
        <v>74</v>
      </c>
      <c r="W68" s="23">
        <v>0</v>
      </c>
      <c r="X68" s="23">
        <v>0</v>
      </c>
      <c r="Y68" s="23">
        <v>0</v>
      </c>
      <c r="Z68" s="23">
        <v>0</v>
      </c>
      <c r="AA68" s="24">
        <v>0</v>
      </c>
      <c r="AB68" s="24">
        <v>0</v>
      </c>
      <c r="AC68" s="24">
        <v>0</v>
      </c>
      <c r="AD68" s="24">
        <v>0</v>
      </c>
      <c r="AE68" s="24">
        <v>0</v>
      </c>
      <c r="AF68" s="24">
        <v>100</v>
      </c>
      <c r="AG68" s="5" t="s">
        <v>39</v>
      </c>
      <c r="AH68" s="7" t="s">
        <v>33</v>
      </c>
      <c r="AI68" s="7">
        <v>57.076000000000001</v>
      </c>
      <c r="AJ68" s="7">
        <v>401.83120000000002</v>
      </c>
      <c r="AK68" s="7">
        <v>231.1865</v>
      </c>
      <c r="AL68" s="7">
        <f>Table2[[#This Row],[Company Direct Land Through FY 11]]+Table2[[#This Row],[Company Direct Land FY 12 and After ]]</f>
        <v>633.01769999999999</v>
      </c>
      <c r="AM68" s="7">
        <v>40.649000000000001</v>
      </c>
      <c r="AN68" s="7">
        <v>329.1866</v>
      </c>
      <c r="AO68" s="7">
        <v>164.64859999999999</v>
      </c>
      <c r="AP68" s="7">
        <f>Table2[[#This Row],[Company Direct Building Through FY 11]]+Table2[[#This Row],[Company Direct Building FY 12 and After  ]]</f>
        <v>493.83519999999999</v>
      </c>
      <c r="AQ68" s="7">
        <v>0</v>
      </c>
      <c r="AR68" s="7">
        <v>0</v>
      </c>
      <c r="AS68" s="7">
        <v>0</v>
      </c>
      <c r="AT68" s="7">
        <f>Table2[[#This Row],[Mortgage Recording Tax Through FY 11]]+Table2[[#This Row],[Mortgage Recording Tax FY 12 and After ]]</f>
        <v>0</v>
      </c>
      <c r="AU68" s="7">
        <v>63.384</v>
      </c>
      <c r="AV68" s="7">
        <v>309.55239999999998</v>
      </c>
      <c r="AW68" s="7">
        <v>256.73700000000002</v>
      </c>
      <c r="AX68" s="7">
        <f>Table2[[#This Row],[Pilot Savings  Through FY 11]]+Table2[[#This Row],[Pilot Savings FY 12 and After ]]</f>
        <v>566.2894</v>
      </c>
      <c r="AY68" s="7">
        <v>0</v>
      </c>
      <c r="AZ68" s="7">
        <v>0</v>
      </c>
      <c r="BA68" s="7">
        <v>0</v>
      </c>
      <c r="BB68" s="7">
        <f>Table2[[#This Row],[Mortgage Recording Tax Exemption Through FY 11]]+Table2[[#This Row],[Mortgage Recording Tax Exemption FY 12 and After ]]</f>
        <v>0</v>
      </c>
      <c r="BC68" s="7">
        <v>39.077599999999997</v>
      </c>
      <c r="BD68" s="7">
        <v>409.7439</v>
      </c>
      <c r="BE68" s="7">
        <v>158.28399999999999</v>
      </c>
      <c r="BF68" s="7">
        <f>Table2[[#This Row],[Indirect and Induced Land Through FY 11]]+Table2[[#This Row],[Indirect and Induced Land FY 12 and After ]]</f>
        <v>568.02790000000005</v>
      </c>
      <c r="BG68" s="7">
        <v>72.572800000000001</v>
      </c>
      <c r="BH68" s="7">
        <v>760.95259999999996</v>
      </c>
      <c r="BI68" s="7">
        <v>293.95679999999999</v>
      </c>
      <c r="BJ68" s="7">
        <f>Table2[[#This Row],[Indirect and Induced Building Through FY 11]]+Table2[[#This Row],[Indirect and Induced Building FY 12 and After]]</f>
        <v>1054.9094</v>
      </c>
      <c r="BK68" s="7">
        <v>145.9914</v>
      </c>
      <c r="BL68" s="7">
        <v>1592.1619000000001</v>
      </c>
      <c r="BM68" s="7">
        <v>591.33889999999997</v>
      </c>
      <c r="BN68" s="7">
        <f>Table2[[#This Row],[TOTAL Real Property Related Taxes Through FY 11]]+Table2[[#This Row],[TOTAL Real Property Related Taxes FY 12 and After]]</f>
        <v>2183.5007999999998</v>
      </c>
      <c r="BO68" s="7">
        <v>229.4863</v>
      </c>
      <c r="BP68" s="7">
        <v>2268.4692</v>
      </c>
      <c r="BQ68" s="7">
        <v>929.53570000000002</v>
      </c>
      <c r="BR68" s="7">
        <f>Table2[[#This Row],[Company Direct Through FY 11]]+Table2[[#This Row],[Company Direct FY 12 and After ]]</f>
        <v>3198.0048999999999</v>
      </c>
      <c r="BS68" s="7">
        <v>0</v>
      </c>
      <c r="BT68" s="7">
        <v>121.13509999999999</v>
      </c>
      <c r="BU68" s="7">
        <v>0</v>
      </c>
      <c r="BV68" s="7">
        <f>Table2[[#This Row],[Sales Tax Exemption Through FY 11]]+Table2[[#This Row],[Sales Tax Exemption FY 12 and After ]]</f>
        <v>121.13509999999999</v>
      </c>
      <c r="BW68" s="7">
        <v>0</v>
      </c>
      <c r="BX68" s="7">
        <v>0</v>
      </c>
      <c r="BY68" s="7">
        <v>0</v>
      </c>
      <c r="BZ68" s="7">
        <f>Table2[[#This Row],[Energy Tax Savings Through FY 11]]+Table2[[#This Row],[Energy Tax Savings FY 12 and After ]]</f>
        <v>0</v>
      </c>
      <c r="CA68" s="7">
        <v>0</v>
      </c>
      <c r="CB68" s="7">
        <v>0</v>
      </c>
      <c r="CC68" s="7">
        <v>0</v>
      </c>
      <c r="CD68" s="7">
        <f>Table2[[#This Row],[Tax Exempt Bond Savings Through FY 11]]+Table2[[#This Row],[Tax Exempt Bond Savings FY12 and After ]]</f>
        <v>0</v>
      </c>
      <c r="CE68" s="7">
        <v>138.4949</v>
      </c>
      <c r="CF68" s="7">
        <v>1561.2282</v>
      </c>
      <c r="CG68" s="7">
        <v>560.97469999999998</v>
      </c>
      <c r="CH68" s="7">
        <f>Table2[[#This Row],[Indirect and Induced Through FY 11]]+Table2[[#This Row],[Indirect and Induced FY 12 and After  ]]</f>
        <v>2122.2029000000002</v>
      </c>
      <c r="CI68" s="7">
        <v>367.9812</v>
      </c>
      <c r="CJ68" s="7">
        <v>3708.5623000000001</v>
      </c>
      <c r="CK68" s="7">
        <v>1490.5103999999999</v>
      </c>
      <c r="CL68" s="7">
        <f>Table2[[#This Row],[TOTAL Income Consumption Use Taxes Through FY 11]]+Table2[[#This Row],[TOTAL Income Consumption Use Taxes FY 12 and After  ]]</f>
        <v>5199.0726999999997</v>
      </c>
      <c r="CM68" s="7">
        <v>63.384</v>
      </c>
      <c r="CN68" s="7">
        <v>430.6875</v>
      </c>
      <c r="CO68" s="7">
        <v>256.73700000000002</v>
      </c>
      <c r="CP68" s="7">
        <f>Table2[[#This Row],[Assistance Provided Through FY 11]]+Table2[[#This Row],[Assistance Provided FY 12 and After ]]</f>
        <v>687.42450000000008</v>
      </c>
      <c r="CQ68" s="7">
        <v>0</v>
      </c>
      <c r="CR68" s="7">
        <v>0</v>
      </c>
      <c r="CS68" s="7">
        <v>0</v>
      </c>
      <c r="CT68" s="7">
        <f>Table2[[#This Row],[Recapture Cancellation Reduction Amount Through FY 11]]+Table2[[#This Row],[Recapture Cancellation Reduction Amount FY 12 and After ]]</f>
        <v>0</v>
      </c>
      <c r="CU68" s="7">
        <v>0</v>
      </c>
      <c r="CV68" s="7">
        <v>0</v>
      </c>
      <c r="CW68" s="7">
        <v>0</v>
      </c>
      <c r="CX68" s="7">
        <f>Table2[[#This Row],[Penalty Paid Through FY 11]]+Table2[[#This Row],[Penalty Paid FY 12 and After]]</f>
        <v>0</v>
      </c>
      <c r="CY68" s="7">
        <v>63.384</v>
      </c>
      <c r="CZ68" s="7">
        <v>430.6875</v>
      </c>
      <c r="DA68" s="7">
        <v>256.73700000000002</v>
      </c>
      <c r="DB68" s="7">
        <f>Table2[[#This Row],[TOTAL Assistance Net of recapture penalties Through FY 11]]+Table2[[#This Row],[TOTAL Assistance Net of recapture penalties FY 12 and After ]]</f>
        <v>687.42450000000008</v>
      </c>
      <c r="DC68" s="7">
        <v>327.21129999999999</v>
      </c>
      <c r="DD68" s="7">
        <v>2999.4870000000001</v>
      </c>
      <c r="DE68" s="7">
        <v>1325.3707999999999</v>
      </c>
      <c r="DF68" s="7">
        <f>Table2[[#This Row],[Company Direct Tax Revenue Before Assistance FY 12 and After]]+Table2[[#This Row],[Company Direct Tax Revenue Before Assistance Through FY 11]]</f>
        <v>4324.8577999999998</v>
      </c>
      <c r="DG68" s="7">
        <v>250.14529999999999</v>
      </c>
      <c r="DH68" s="7">
        <v>2731.9247</v>
      </c>
      <c r="DI68" s="7">
        <v>1013.2155</v>
      </c>
      <c r="DJ68" s="7">
        <f>Table2[[#This Row],[Indirect and Induced Tax Revenues FY 12 and After]]+Table2[[#This Row],[Indirect and Induced Tax Revenues Through FY 11]]</f>
        <v>3745.1401999999998</v>
      </c>
      <c r="DK68" s="7">
        <v>577.35659999999996</v>
      </c>
      <c r="DL68" s="7">
        <v>5731.4116999999997</v>
      </c>
      <c r="DM68" s="7">
        <v>2338.5862999999999</v>
      </c>
      <c r="DN68" s="7">
        <f>Table2[[#This Row],[TOTAL Tax Revenues Before Assistance Through FY 11]]+Table2[[#This Row],[TOTAL Tax Revenues Before Assistance FY 12 and After]]</f>
        <v>8069.9979999999996</v>
      </c>
      <c r="DO68" s="7">
        <v>513.97260000000006</v>
      </c>
      <c r="DP68" s="7">
        <v>5300.7241999999997</v>
      </c>
      <c r="DQ68" s="7">
        <v>2081.8492999999999</v>
      </c>
      <c r="DR68" s="7">
        <f>Table2[[#This Row],[TOTAL Tax Revenues Net of Assistance Recapture and Penalty FY 12 and After]]+Table2[[#This Row],[TOTAL Tax Revenues Net of Assistance Recapture and Penalty Through FY 11]]</f>
        <v>7382.5734999999995</v>
      </c>
      <c r="DS68" s="7">
        <v>0</v>
      </c>
      <c r="DT68" s="7">
        <v>0</v>
      </c>
      <c r="DU68" s="7">
        <v>0</v>
      </c>
      <c r="DV68" s="7">
        <v>0</v>
      </c>
    </row>
    <row r="69" spans="1:126" x14ac:dyDescent="0.25">
      <c r="A69" s="5">
        <v>92316</v>
      </c>
      <c r="B69" s="5" t="s">
        <v>68</v>
      </c>
      <c r="C69" s="5" t="s">
        <v>69</v>
      </c>
      <c r="D69" s="5" t="s">
        <v>32</v>
      </c>
      <c r="E69" s="5">
        <v>27</v>
      </c>
      <c r="F69" s="5">
        <v>12374</v>
      </c>
      <c r="G69" s="5">
        <v>22</v>
      </c>
      <c r="H69" s="23"/>
      <c r="I69" s="23"/>
      <c r="J69" s="5">
        <v>337212</v>
      </c>
      <c r="K69" s="6" t="s">
        <v>28</v>
      </c>
      <c r="L69" s="6">
        <v>36202</v>
      </c>
      <c r="M69" s="9">
        <v>45473</v>
      </c>
      <c r="N69" s="7">
        <v>1000</v>
      </c>
      <c r="O69" s="5" t="s">
        <v>51</v>
      </c>
      <c r="P69" s="23">
        <v>0</v>
      </c>
      <c r="Q69" s="23">
        <v>0</v>
      </c>
      <c r="R69" s="23">
        <v>40</v>
      </c>
      <c r="S69" s="23">
        <v>0</v>
      </c>
      <c r="T69" s="23">
        <v>0</v>
      </c>
      <c r="U69" s="23">
        <v>40</v>
      </c>
      <c r="V69" s="23">
        <v>40</v>
      </c>
      <c r="W69" s="23">
        <v>1</v>
      </c>
      <c r="X69" s="23">
        <v>0</v>
      </c>
      <c r="Y69" s="23">
        <v>82</v>
      </c>
      <c r="Z69" s="23">
        <v>4</v>
      </c>
      <c r="AA69" s="24">
        <v>0</v>
      </c>
      <c r="AB69" s="24">
        <v>0</v>
      </c>
      <c r="AC69" s="24">
        <v>0</v>
      </c>
      <c r="AD69" s="24">
        <v>0</v>
      </c>
      <c r="AE69" s="24">
        <v>0</v>
      </c>
      <c r="AF69" s="24">
        <v>70</v>
      </c>
      <c r="AG69" s="5" t="s">
        <v>39</v>
      </c>
      <c r="AH69" s="7" t="s">
        <v>33</v>
      </c>
      <c r="AI69" s="7">
        <v>19.443000000000001</v>
      </c>
      <c r="AJ69" s="7">
        <v>138.9521</v>
      </c>
      <c r="AK69" s="7">
        <v>78.754199999999997</v>
      </c>
      <c r="AL69" s="7">
        <f>Table2[[#This Row],[Company Direct Land Through FY 11]]+Table2[[#This Row],[Company Direct Land FY 12 and After ]]</f>
        <v>217.7063</v>
      </c>
      <c r="AM69" s="7">
        <v>31.137</v>
      </c>
      <c r="AN69" s="7">
        <v>226.34979999999999</v>
      </c>
      <c r="AO69" s="7">
        <v>126.1206</v>
      </c>
      <c r="AP69" s="7">
        <f>Table2[[#This Row],[Company Direct Building Through FY 11]]+Table2[[#This Row],[Company Direct Building FY 12 and After  ]]</f>
        <v>352.47039999999998</v>
      </c>
      <c r="AQ69" s="7">
        <v>0</v>
      </c>
      <c r="AR69" s="7">
        <v>19.299499999999998</v>
      </c>
      <c r="AS69" s="7">
        <v>0</v>
      </c>
      <c r="AT69" s="7">
        <f>Table2[[#This Row],[Mortgage Recording Tax Through FY 11]]+Table2[[#This Row],[Mortgage Recording Tax FY 12 and After ]]</f>
        <v>19.299499999999998</v>
      </c>
      <c r="AU69" s="7">
        <v>30.72</v>
      </c>
      <c r="AV69" s="7">
        <v>147.04259999999999</v>
      </c>
      <c r="AW69" s="7">
        <v>124.4316</v>
      </c>
      <c r="AX69" s="7">
        <f>Table2[[#This Row],[Pilot Savings  Through FY 11]]+Table2[[#This Row],[Pilot Savings FY 12 and After ]]</f>
        <v>271.4742</v>
      </c>
      <c r="AY69" s="7">
        <v>0</v>
      </c>
      <c r="AZ69" s="7">
        <v>19.299499999999998</v>
      </c>
      <c r="BA69" s="7">
        <v>0</v>
      </c>
      <c r="BB69" s="7">
        <f>Table2[[#This Row],[Mortgage Recording Tax Exemption Through FY 11]]+Table2[[#This Row],[Mortgage Recording Tax Exemption FY 12 and After ]]</f>
        <v>19.299499999999998</v>
      </c>
      <c r="BC69" s="7">
        <v>32.270299999999999</v>
      </c>
      <c r="BD69" s="7">
        <v>287.9606</v>
      </c>
      <c r="BE69" s="7">
        <v>127.3152</v>
      </c>
      <c r="BF69" s="7">
        <f>Table2[[#This Row],[Indirect and Induced Land Through FY 11]]+Table2[[#This Row],[Indirect and Induced Land FY 12 and After ]]</f>
        <v>415.2758</v>
      </c>
      <c r="BG69" s="7">
        <v>59.930500000000002</v>
      </c>
      <c r="BH69" s="7">
        <v>534.78430000000003</v>
      </c>
      <c r="BI69" s="7">
        <v>236.44290000000001</v>
      </c>
      <c r="BJ69" s="7">
        <f>Table2[[#This Row],[Indirect and Induced Building Through FY 11]]+Table2[[#This Row],[Indirect and Induced Building FY 12 and After]]</f>
        <v>771.22720000000004</v>
      </c>
      <c r="BK69" s="7">
        <v>112.0608</v>
      </c>
      <c r="BL69" s="7">
        <v>1041.0042000000001</v>
      </c>
      <c r="BM69" s="7">
        <v>444.2013</v>
      </c>
      <c r="BN69" s="7">
        <f>Table2[[#This Row],[TOTAL Real Property Related Taxes Through FY 11]]+Table2[[#This Row],[TOTAL Real Property Related Taxes FY 12 and After]]</f>
        <v>1485.2055</v>
      </c>
      <c r="BO69" s="7">
        <v>232.28139999999999</v>
      </c>
      <c r="BP69" s="7">
        <v>2237.2511</v>
      </c>
      <c r="BQ69" s="7">
        <v>916.83429999999998</v>
      </c>
      <c r="BR69" s="7">
        <f>Table2[[#This Row],[Company Direct Through FY 11]]+Table2[[#This Row],[Company Direct FY 12 and After ]]</f>
        <v>3154.0853999999999</v>
      </c>
      <c r="BS69" s="7">
        <v>0</v>
      </c>
      <c r="BT69" s="7">
        <v>0</v>
      </c>
      <c r="BU69" s="7">
        <v>0</v>
      </c>
      <c r="BV69" s="7">
        <f>Table2[[#This Row],[Sales Tax Exemption Through FY 11]]+Table2[[#This Row],[Sales Tax Exemption FY 12 and After ]]</f>
        <v>0</v>
      </c>
      <c r="BW69" s="7">
        <v>0</v>
      </c>
      <c r="BX69" s="7">
        <v>0</v>
      </c>
      <c r="BY69" s="7">
        <v>0</v>
      </c>
      <c r="BZ69" s="7">
        <f>Table2[[#This Row],[Energy Tax Savings Through FY 11]]+Table2[[#This Row],[Energy Tax Savings FY 12 and After ]]</f>
        <v>0</v>
      </c>
      <c r="CA69" s="7">
        <v>0</v>
      </c>
      <c r="CB69" s="7">
        <v>0</v>
      </c>
      <c r="CC69" s="7">
        <v>0</v>
      </c>
      <c r="CD69" s="7">
        <f>Table2[[#This Row],[Tax Exempt Bond Savings Through FY 11]]+Table2[[#This Row],[Tax Exempt Bond Savings FY12 and After ]]</f>
        <v>0</v>
      </c>
      <c r="CE69" s="7">
        <v>114.3689</v>
      </c>
      <c r="CF69" s="7">
        <v>1094.2915</v>
      </c>
      <c r="CG69" s="7">
        <v>463.2518</v>
      </c>
      <c r="CH69" s="7">
        <f>Table2[[#This Row],[Indirect and Induced Through FY 11]]+Table2[[#This Row],[Indirect and Induced FY 12 and After  ]]</f>
        <v>1557.5433</v>
      </c>
      <c r="CI69" s="7">
        <v>346.65030000000002</v>
      </c>
      <c r="CJ69" s="7">
        <v>3331.5426000000002</v>
      </c>
      <c r="CK69" s="7">
        <v>1380.0861</v>
      </c>
      <c r="CL69" s="7">
        <f>Table2[[#This Row],[TOTAL Income Consumption Use Taxes Through FY 11]]+Table2[[#This Row],[TOTAL Income Consumption Use Taxes FY 12 and After  ]]</f>
        <v>4711.6287000000002</v>
      </c>
      <c r="CM69" s="7">
        <v>30.72</v>
      </c>
      <c r="CN69" s="7">
        <v>166.34209999999999</v>
      </c>
      <c r="CO69" s="7">
        <v>124.4316</v>
      </c>
      <c r="CP69" s="7">
        <f>Table2[[#This Row],[Assistance Provided Through FY 11]]+Table2[[#This Row],[Assistance Provided FY 12 and After ]]</f>
        <v>290.77369999999996</v>
      </c>
      <c r="CQ69" s="7">
        <v>0</v>
      </c>
      <c r="CR69" s="7">
        <v>17.875</v>
      </c>
      <c r="CS69" s="7">
        <v>0</v>
      </c>
      <c r="CT69" s="7">
        <f>Table2[[#This Row],[Recapture Cancellation Reduction Amount Through FY 11]]+Table2[[#This Row],[Recapture Cancellation Reduction Amount FY 12 and After ]]</f>
        <v>17.875</v>
      </c>
      <c r="CU69" s="7">
        <v>0</v>
      </c>
      <c r="CV69" s="7">
        <v>0</v>
      </c>
      <c r="CW69" s="7">
        <v>0</v>
      </c>
      <c r="CX69" s="7">
        <f>Table2[[#This Row],[Penalty Paid Through FY 11]]+Table2[[#This Row],[Penalty Paid FY 12 and After]]</f>
        <v>0</v>
      </c>
      <c r="CY69" s="7">
        <v>30.72</v>
      </c>
      <c r="CZ69" s="7">
        <v>148.46709999999999</v>
      </c>
      <c r="DA69" s="7">
        <v>124.4316</v>
      </c>
      <c r="DB69" s="7">
        <f>Table2[[#This Row],[TOTAL Assistance Net of recapture penalties Through FY 11]]+Table2[[#This Row],[TOTAL Assistance Net of recapture penalties FY 12 and After ]]</f>
        <v>272.89869999999996</v>
      </c>
      <c r="DC69" s="7">
        <v>282.8614</v>
      </c>
      <c r="DD69" s="7">
        <v>2621.8525</v>
      </c>
      <c r="DE69" s="7">
        <v>1121.7091</v>
      </c>
      <c r="DF69" s="7">
        <f>Table2[[#This Row],[Company Direct Tax Revenue Before Assistance FY 12 and After]]+Table2[[#This Row],[Company Direct Tax Revenue Before Assistance Through FY 11]]</f>
        <v>3743.5616</v>
      </c>
      <c r="DG69" s="7">
        <v>206.56970000000001</v>
      </c>
      <c r="DH69" s="7">
        <v>1917.0364</v>
      </c>
      <c r="DI69" s="7">
        <v>827.00990000000002</v>
      </c>
      <c r="DJ69" s="7">
        <f>Table2[[#This Row],[Indirect and Induced Tax Revenues FY 12 and After]]+Table2[[#This Row],[Indirect and Induced Tax Revenues Through FY 11]]</f>
        <v>2744.0463</v>
      </c>
      <c r="DK69" s="7">
        <v>489.43110000000001</v>
      </c>
      <c r="DL69" s="7">
        <v>4538.8888999999999</v>
      </c>
      <c r="DM69" s="7">
        <v>1948.7190000000001</v>
      </c>
      <c r="DN69" s="7">
        <f>Table2[[#This Row],[TOTAL Tax Revenues Before Assistance Through FY 11]]+Table2[[#This Row],[TOTAL Tax Revenues Before Assistance FY 12 and After]]</f>
        <v>6487.6079</v>
      </c>
      <c r="DO69" s="7">
        <v>458.71109999999999</v>
      </c>
      <c r="DP69" s="7">
        <v>4390.4218000000001</v>
      </c>
      <c r="DQ69" s="7">
        <v>1824.2873999999999</v>
      </c>
      <c r="DR69" s="7">
        <f>Table2[[#This Row],[TOTAL Tax Revenues Net of Assistance Recapture and Penalty FY 12 and After]]+Table2[[#This Row],[TOTAL Tax Revenues Net of Assistance Recapture and Penalty Through FY 11]]</f>
        <v>6214.7092000000002</v>
      </c>
      <c r="DS69" s="7">
        <v>0</v>
      </c>
      <c r="DT69" s="7">
        <v>0</v>
      </c>
      <c r="DU69" s="7">
        <v>0</v>
      </c>
      <c r="DV69" s="7">
        <v>0</v>
      </c>
    </row>
    <row r="70" spans="1:126" x14ac:dyDescent="0.25">
      <c r="A70" s="5">
        <v>92318</v>
      </c>
      <c r="B70" s="5" t="s">
        <v>126</v>
      </c>
      <c r="C70" s="5" t="s">
        <v>127</v>
      </c>
      <c r="D70" s="5" t="s">
        <v>42</v>
      </c>
      <c r="E70" s="5">
        <v>38</v>
      </c>
      <c r="F70" s="5">
        <v>812</v>
      </c>
      <c r="G70" s="5">
        <v>26</v>
      </c>
      <c r="H70" s="23"/>
      <c r="I70" s="23"/>
      <c r="J70" s="5">
        <v>325520</v>
      </c>
      <c r="K70" s="6" t="s">
        <v>37</v>
      </c>
      <c r="L70" s="6">
        <v>36272</v>
      </c>
      <c r="M70" s="9">
        <v>45838</v>
      </c>
      <c r="N70" s="7">
        <v>6255</v>
      </c>
      <c r="O70" s="5" t="s">
        <v>62</v>
      </c>
      <c r="P70" s="23">
        <v>0</v>
      </c>
      <c r="Q70" s="23">
        <v>0</v>
      </c>
      <c r="R70" s="23">
        <v>80</v>
      </c>
      <c r="S70" s="23">
        <v>0</v>
      </c>
      <c r="T70" s="23">
        <v>0</v>
      </c>
      <c r="U70" s="23">
        <v>80</v>
      </c>
      <c r="V70" s="23">
        <v>80</v>
      </c>
      <c r="W70" s="23">
        <v>0</v>
      </c>
      <c r="X70" s="23">
        <v>0</v>
      </c>
      <c r="Y70" s="23">
        <v>0</v>
      </c>
      <c r="Z70" s="23">
        <v>20</v>
      </c>
      <c r="AA70" s="24">
        <v>0</v>
      </c>
      <c r="AB70" s="24">
        <v>0</v>
      </c>
      <c r="AC70" s="24">
        <v>0</v>
      </c>
      <c r="AD70" s="24">
        <v>0</v>
      </c>
      <c r="AE70" s="24">
        <v>0</v>
      </c>
      <c r="AF70" s="24">
        <v>90</v>
      </c>
      <c r="AG70" s="5" t="s">
        <v>39</v>
      </c>
      <c r="AH70" s="7" t="s">
        <v>33</v>
      </c>
      <c r="AI70" s="7">
        <v>104.40900000000001</v>
      </c>
      <c r="AJ70" s="7">
        <v>377.58089999999999</v>
      </c>
      <c r="AK70" s="7">
        <v>447.17840000000001</v>
      </c>
      <c r="AL70" s="7">
        <f>Table2[[#This Row],[Company Direct Land Through FY 11]]+Table2[[#This Row],[Company Direct Land FY 12 and After ]]</f>
        <v>824.75929999999994</v>
      </c>
      <c r="AM70" s="7">
        <v>225.523</v>
      </c>
      <c r="AN70" s="7">
        <v>1053.0314000000001</v>
      </c>
      <c r="AO70" s="7">
        <v>965.90380000000005</v>
      </c>
      <c r="AP70" s="7">
        <f>Table2[[#This Row],[Company Direct Building Through FY 11]]+Table2[[#This Row],[Company Direct Building FY 12 and After  ]]</f>
        <v>2018.9352000000001</v>
      </c>
      <c r="AQ70" s="7">
        <v>0</v>
      </c>
      <c r="AR70" s="7">
        <v>109.7437</v>
      </c>
      <c r="AS70" s="7">
        <v>0</v>
      </c>
      <c r="AT70" s="7">
        <f>Table2[[#This Row],[Mortgage Recording Tax Through FY 11]]+Table2[[#This Row],[Mortgage Recording Tax FY 12 and After ]]</f>
        <v>109.7437</v>
      </c>
      <c r="AU70" s="7">
        <v>247</v>
      </c>
      <c r="AV70" s="7">
        <v>736.00879999999995</v>
      </c>
      <c r="AW70" s="7">
        <v>1057.8883000000001</v>
      </c>
      <c r="AX70" s="7">
        <f>Table2[[#This Row],[Pilot Savings  Through FY 11]]+Table2[[#This Row],[Pilot Savings FY 12 and After ]]</f>
        <v>1793.8971000000001</v>
      </c>
      <c r="AY70" s="7">
        <v>0</v>
      </c>
      <c r="AZ70" s="7">
        <v>109.7437</v>
      </c>
      <c r="BA70" s="7">
        <v>0</v>
      </c>
      <c r="BB70" s="7">
        <f>Table2[[#This Row],[Mortgage Recording Tax Exemption Through FY 11]]+Table2[[#This Row],[Mortgage Recording Tax Exemption FY 12 and After ]]</f>
        <v>109.7437</v>
      </c>
      <c r="BC70" s="7">
        <v>76.495400000000004</v>
      </c>
      <c r="BD70" s="7">
        <v>486.70569999999998</v>
      </c>
      <c r="BE70" s="7">
        <v>327.62520000000001</v>
      </c>
      <c r="BF70" s="7">
        <f>Table2[[#This Row],[Indirect and Induced Land Through FY 11]]+Table2[[#This Row],[Indirect and Induced Land FY 12 and After ]]</f>
        <v>814.33089999999993</v>
      </c>
      <c r="BG70" s="7">
        <v>142.06299999999999</v>
      </c>
      <c r="BH70" s="7">
        <v>903.88220000000001</v>
      </c>
      <c r="BI70" s="7">
        <v>608.44839999999999</v>
      </c>
      <c r="BJ70" s="7">
        <f>Table2[[#This Row],[Indirect and Induced Building Through FY 11]]+Table2[[#This Row],[Indirect and Induced Building FY 12 and After]]</f>
        <v>1512.3306</v>
      </c>
      <c r="BK70" s="7">
        <v>301.49040000000002</v>
      </c>
      <c r="BL70" s="7">
        <v>2085.1914000000002</v>
      </c>
      <c r="BM70" s="7">
        <v>1291.2674999999999</v>
      </c>
      <c r="BN70" s="7">
        <f>Table2[[#This Row],[TOTAL Real Property Related Taxes Through FY 11]]+Table2[[#This Row],[TOTAL Real Property Related Taxes FY 12 and After]]</f>
        <v>3376.4589000000001</v>
      </c>
      <c r="BO70" s="7">
        <v>709.76990000000001</v>
      </c>
      <c r="BP70" s="7">
        <v>4980.5775000000003</v>
      </c>
      <c r="BQ70" s="7">
        <v>3039.9086000000002</v>
      </c>
      <c r="BR70" s="7">
        <f>Table2[[#This Row],[Company Direct Through FY 11]]+Table2[[#This Row],[Company Direct FY 12 and After ]]</f>
        <v>8020.4861000000001</v>
      </c>
      <c r="BS70" s="7">
        <v>0</v>
      </c>
      <c r="BT70" s="7">
        <v>0.88109999999999999</v>
      </c>
      <c r="BU70" s="7">
        <v>0</v>
      </c>
      <c r="BV70" s="7">
        <f>Table2[[#This Row],[Sales Tax Exemption Through FY 11]]+Table2[[#This Row],[Sales Tax Exemption FY 12 and After ]]</f>
        <v>0.88109999999999999</v>
      </c>
      <c r="BW70" s="7">
        <v>0</v>
      </c>
      <c r="BX70" s="7">
        <v>0</v>
      </c>
      <c r="BY70" s="7">
        <v>0</v>
      </c>
      <c r="BZ70" s="7">
        <f>Table2[[#This Row],[Energy Tax Savings Through FY 11]]+Table2[[#This Row],[Energy Tax Savings FY 12 and After ]]</f>
        <v>0</v>
      </c>
      <c r="CA70" s="7">
        <v>4.3787000000000003</v>
      </c>
      <c r="CB70" s="7">
        <v>49.715800000000002</v>
      </c>
      <c r="CC70" s="7">
        <v>11.2857</v>
      </c>
      <c r="CD70" s="7">
        <f>Table2[[#This Row],[Tax Exempt Bond Savings Through FY 11]]+Table2[[#This Row],[Tax Exempt Bond Savings FY12 and After ]]</f>
        <v>61.0015</v>
      </c>
      <c r="CE70" s="7">
        <v>301.0788</v>
      </c>
      <c r="CF70" s="7">
        <v>2055.9888999999998</v>
      </c>
      <c r="CG70" s="7">
        <v>1289.5057999999999</v>
      </c>
      <c r="CH70" s="7">
        <f>Table2[[#This Row],[Indirect and Induced Through FY 11]]+Table2[[#This Row],[Indirect and Induced FY 12 and After  ]]</f>
        <v>3345.4946999999997</v>
      </c>
      <c r="CI70" s="7">
        <v>1006.47</v>
      </c>
      <c r="CJ70" s="7">
        <v>6985.9695000000002</v>
      </c>
      <c r="CK70" s="7">
        <v>4318.1287000000002</v>
      </c>
      <c r="CL70" s="7">
        <f>Table2[[#This Row],[TOTAL Income Consumption Use Taxes Through FY 11]]+Table2[[#This Row],[TOTAL Income Consumption Use Taxes FY 12 and After  ]]</f>
        <v>11304.0982</v>
      </c>
      <c r="CM70" s="7">
        <v>251.37870000000001</v>
      </c>
      <c r="CN70" s="7">
        <v>896.34939999999995</v>
      </c>
      <c r="CO70" s="7">
        <v>1069.174</v>
      </c>
      <c r="CP70" s="7">
        <f>Table2[[#This Row],[Assistance Provided Through FY 11]]+Table2[[#This Row],[Assistance Provided FY 12 and After ]]</f>
        <v>1965.5234</v>
      </c>
      <c r="CQ70" s="7">
        <v>0</v>
      </c>
      <c r="CR70" s="7">
        <v>0</v>
      </c>
      <c r="CS70" s="7">
        <v>0</v>
      </c>
      <c r="CT70" s="7">
        <f>Table2[[#This Row],[Recapture Cancellation Reduction Amount Through FY 11]]+Table2[[#This Row],[Recapture Cancellation Reduction Amount FY 12 and After ]]</f>
        <v>0</v>
      </c>
      <c r="CU70" s="7">
        <v>0</v>
      </c>
      <c r="CV70" s="7">
        <v>0</v>
      </c>
      <c r="CW70" s="7">
        <v>0</v>
      </c>
      <c r="CX70" s="7">
        <f>Table2[[#This Row],[Penalty Paid Through FY 11]]+Table2[[#This Row],[Penalty Paid FY 12 and After]]</f>
        <v>0</v>
      </c>
      <c r="CY70" s="7">
        <v>251.37870000000001</v>
      </c>
      <c r="CZ70" s="7">
        <v>896.34939999999995</v>
      </c>
      <c r="DA70" s="7">
        <v>1069.174</v>
      </c>
      <c r="DB70" s="7">
        <f>Table2[[#This Row],[TOTAL Assistance Net of recapture penalties Through FY 11]]+Table2[[#This Row],[TOTAL Assistance Net of recapture penalties FY 12 and After ]]</f>
        <v>1965.5234</v>
      </c>
      <c r="DC70" s="7">
        <v>1039.7019</v>
      </c>
      <c r="DD70" s="7">
        <v>6520.9335000000001</v>
      </c>
      <c r="DE70" s="7">
        <v>4452.9907999999996</v>
      </c>
      <c r="DF70" s="7">
        <f>Table2[[#This Row],[Company Direct Tax Revenue Before Assistance FY 12 and After]]+Table2[[#This Row],[Company Direct Tax Revenue Before Assistance Through FY 11]]</f>
        <v>10973.924299999999</v>
      </c>
      <c r="DG70" s="7">
        <v>519.63720000000001</v>
      </c>
      <c r="DH70" s="7">
        <v>3446.5767999999998</v>
      </c>
      <c r="DI70" s="7">
        <v>2225.5794000000001</v>
      </c>
      <c r="DJ70" s="7">
        <f>Table2[[#This Row],[Indirect and Induced Tax Revenues FY 12 and After]]+Table2[[#This Row],[Indirect and Induced Tax Revenues Through FY 11]]</f>
        <v>5672.1561999999994</v>
      </c>
      <c r="DK70" s="7">
        <v>1559.3390999999999</v>
      </c>
      <c r="DL70" s="7">
        <v>9967.5102999999999</v>
      </c>
      <c r="DM70" s="7">
        <v>6678.5702000000001</v>
      </c>
      <c r="DN70" s="7">
        <f>Table2[[#This Row],[TOTAL Tax Revenues Before Assistance Through FY 11]]+Table2[[#This Row],[TOTAL Tax Revenues Before Assistance FY 12 and After]]</f>
        <v>16646.0805</v>
      </c>
      <c r="DO70" s="7">
        <v>1307.9603999999999</v>
      </c>
      <c r="DP70" s="7">
        <v>9071.1609000000008</v>
      </c>
      <c r="DQ70" s="7">
        <v>5609.3962000000001</v>
      </c>
      <c r="DR70" s="7">
        <f>Table2[[#This Row],[TOTAL Tax Revenues Net of Assistance Recapture and Penalty FY 12 and After]]+Table2[[#This Row],[TOTAL Tax Revenues Net of Assistance Recapture and Penalty Through FY 11]]</f>
        <v>14680.557100000002</v>
      </c>
      <c r="DS70" s="7">
        <v>0</v>
      </c>
      <c r="DT70" s="7">
        <v>0</v>
      </c>
      <c r="DU70" s="7">
        <v>0</v>
      </c>
      <c r="DV70" s="7">
        <v>0</v>
      </c>
    </row>
    <row r="71" spans="1:126" x14ac:dyDescent="0.25">
      <c r="A71" s="5">
        <v>92319</v>
      </c>
      <c r="B71" s="5" t="s">
        <v>100</v>
      </c>
      <c r="C71" s="5" t="s">
        <v>101</v>
      </c>
      <c r="D71" s="5" t="s">
        <v>42</v>
      </c>
      <c r="E71" s="5">
        <v>34</v>
      </c>
      <c r="F71" s="5">
        <v>3118</v>
      </c>
      <c r="G71" s="5">
        <v>5</v>
      </c>
      <c r="H71" s="23"/>
      <c r="I71" s="23"/>
      <c r="J71" s="5">
        <v>321911</v>
      </c>
      <c r="K71" s="6" t="s">
        <v>28</v>
      </c>
      <c r="L71" s="6">
        <v>36223</v>
      </c>
      <c r="M71" s="9">
        <v>45838</v>
      </c>
      <c r="N71" s="7">
        <v>1140</v>
      </c>
      <c r="O71" s="5" t="s">
        <v>51</v>
      </c>
      <c r="P71" s="23">
        <v>0</v>
      </c>
      <c r="Q71" s="23">
        <v>0</v>
      </c>
      <c r="R71" s="23">
        <v>0</v>
      </c>
      <c r="S71" s="23">
        <v>0</v>
      </c>
      <c r="T71" s="23">
        <v>0</v>
      </c>
      <c r="U71" s="23">
        <v>0</v>
      </c>
      <c r="V71" s="23">
        <v>28</v>
      </c>
      <c r="W71" s="23">
        <v>0</v>
      </c>
      <c r="X71" s="23">
        <v>0</v>
      </c>
      <c r="Y71" s="23">
        <v>50</v>
      </c>
      <c r="Z71" s="23">
        <v>10</v>
      </c>
      <c r="AA71" s="24">
        <v>0</v>
      </c>
      <c r="AB71" s="24">
        <v>0</v>
      </c>
      <c r="AC71" s="24">
        <v>0</v>
      </c>
      <c r="AD71" s="24">
        <v>0</v>
      </c>
      <c r="AE71" s="24">
        <v>0</v>
      </c>
      <c r="AF71" s="24">
        <v>0</v>
      </c>
      <c r="AG71" s="5"/>
      <c r="AH71" s="7"/>
      <c r="AI71" s="7">
        <v>15.962400000000001</v>
      </c>
      <c r="AJ71" s="7">
        <v>159.55699999999999</v>
      </c>
      <c r="AK71" s="7">
        <v>68.365899999999996</v>
      </c>
      <c r="AL71" s="7">
        <f>Table2[[#This Row],[Company Direct Land Through FY 11]]+Table2[[#This Row],[Company Direct Land FY 12 and After ]]</f>
        <v>227.92289999999997</v>
      </c>
      <c r="AM71" s="7">
        <v>29.644400000000001</v>
      </c>
      <c r="AN71" s="7">
        <v>285.38440000000003</v>
      </c>
      <c r="AO71" s="7">
        <v>126.9662</v>
      </c>
      <c r="AP71" s="7">
        <f>Table2[[#This Row],[Company Direct Building Through FY 11]]+Table2[[#This Row],[Company Direct Building FY 12 and After  ]]</f>
        <v>412.35060000000004</v>
      </c>
      <c r="AQ71" s="7">
        <v>0</v>
      </c>
      <c r="AR71" s="7">
        <v>12.402699999999999</v>
      </c>
      <c r="AS71" s="7">
        <v>0</v>
      </c>
      <c r="AT71" s="7">
        <f>Table2[[#This Row],[Mortgage Recording Tax Through FY 11]]+Table2[[#This Row],[Mortgage Recording Tax FY 12 and After ]]</f>
        <v>12.402699999999999</v>
      </c>
      <c r="AU71" s="7">
        <v>0</v>
      </c>
      <c r="AV71" s="7">
        <v>211.822</v>
      </c>
      <c r="AW71" s="7">
        <v>0</v>
      </c>
      <c r="AX71" s="7">
        <f>Table2[[#This Row],[Pilot Savings  Through FY 11]]+Table2[[#This Row],[Pilot Savings FY 12 and After ]]</f>
        <v>211.822</v>
      </c>
      <c r="AY71" s="7">
        <v>0</v>
      </c>
      <c r="AZ71" s="7">
        <v>12.402699999999999</v>
      </c>
      <c r="BA71" s="7">
        <v>0</v>
      </c>
      <c r="BB71" s="7">
        <f>Table2[[#This Row],[Mortgage Recording Tax Exemption Through FY 11]]+Table2[[#This Row],[Mortgage Recording Tax Exemption FY 12 and After ]]</f>
        <v>12.402699999999999</v>
      </c>
      <c r="BC71" s="7">
        <v>24.129000000000001</v>
      </c>
      <c r="BD71" s="7">
        <v>201.7465</v>
      </c>
      <c r="BE71" s="7">
        <v>103.3434</v>
      </c>
      <c r="BF71" s="7">
        <f>Table2[[#This Row],[Indirect and Induced Land Through FY 11]]+Table2[[#This Row],[Indirect and Induced Land FY 12 and After ]]</f>
        <v>305.0899</v>
      </c>
      <c r="BG71" s="7">
        <v>44.811</v>
      </c>
      <c r="BH71" s="7">
        <v>374.67189999999999</v>
      </c>
      <c r="BI71" s="7">
        <v>191.9237</v>
      </c>
      <c r="BJ71" s="7">
        <f>Table2[[#This Row],[Indirect and Induced Building Through FY 11]]+Table2[[#This Row],[Indirect and Induced Building FY 12 and After]]</f>
        <v>566.59559999999999</v>
      </c>
      <c r="BK71" s="7">
        <v>114.5468</v>
      </c>
      <c r="BL71" s="7">
        <v>809.53779999999995</v>
      </c>
      <c r="BM71" s="7">
        <v>490.5992</v>
      </c>
      <c r="BN71" s="7">
        <f>Table2[[#This Row],[TOTAL Real Property Related Taxes Through FY 11]]+Table2[[#This Row],[TOTAL Real Property Related Taxes FY 12 and After]]</f>
        <v>1300.1369999999999</v>
      </c>
      <c r="BO71" s="7">
        <v>218.46960000000001</v>
      </c>
      <c r="BP71" s="7">
        <v>2167.1106</v>
      </c>
      <c r="BQ71" s="7">
        <v>935.69470000000001</v>
      </c>
      <c r="BR71" s="7">
        <f>Table2[[#This Row],[Company Direct Through FY 11]]+Table2[[#This Row],[Company Direct FY 12 and After ]]</f>
        <v>3102.8053</v>
      </c>
      <c r="BS71" s="7">
        <v>0</v>
      </c>
      <c r="BT71" s="7">
        <v>19.451899999999998</v>
      </c>
      <c r="BU71" s="7">
        <v>0</v>
      </c>
      <c r="BV71" s="7">
        <f>Table2[[#This Row],[Sales Tax Exemption Through FY 11]]+Table2[[#This Row],[Sales Tax Exemption FY 12 and After ]]</f>
        <v>19.451899999999998</v>
      </c>
      <c r="BW71" s="7">
        <v>0</v>
      </c>
      <c r="BX71" s="7">
        <v>0</v>
      </c>
      <c r="BY71" s="7">
        <v>0</v>
      </c>
      <c r="BZ71" s="7">
        <f>Table2[[#This Row],[Energy Tax Savings Through FY 11]]+Table2[[#This Row],[Energy Tax Savings FY 12 and After ]]</f>
        <v>0</v>
      </c>
      <c r="CA71" s="7">
        <v>0</v>
      </c>
      <c r="CB71" s="7">
        <v>0</v>
      </c>
      <c r="CC71" s="7">
        <v>0</v>
      </c>
      <c r="CD71" s="7">
        <f>Table2[[#This Row],[Tax Exempt Bond Savings Through FY 11]]+Table2[[#This Row],[Tax Exempt Bond Savings FY12 and After ]]</f>
        <v>0</v>
      </c>
      <c r="CE71" s="7">
        <v>94.969399999999993</v>
      </c>
      <c r="CF71" s="7">
        <v>858.93439999999998</v>
      </c>
      <c r="CG71" s="7">
        <v>406.74959999999999</v>
      </c>
      <c r="CH71" s="7">
        <f>Table2[[#This Row],[Indirect and Induced Through FY 11]]+Table2[[#This Row],[Indirect and Induced FY 12 and After  ]]</f>
        <v>1265.684</v>
      </c>
      <c r="CI71" s="7">
        <v>313.43900000000002</v>
      </c>
      <c r="CJ71" s="7">
        <v>3006.5931</v>
      </c>
      <c r="CK71" s="7">
        <v>1342.4443000000001</v>
      </c>
      <c r="CL71" s="7">
        <f>Table2[[#This Row],[TOTAL Income Consumption Use Taxes Through FY 11]]+Table2[[#This Row],[TOTAL Income Consumption Use Taxes FY 12 and After  ]]</f>
        <v>4349.0374000000002</v>
      </c>
      <c r="CM71" s="7">
        <v>0</v>
      </c>
      <c r="CN71" s="7">
        <v>243.67660000000001</v>
      </c>
      <c r="CO71" s="7">
        <v>0</v>
      </c>
      <c r="CP71" s="7">
        <f>Table2[[#This Row],[Assistance Provided Through FY 11]]+Table2[[#This Row],[Assistance Provided FY 12 and After ]]</f>
        <v>243.67660000000001</v>
      </c>
      <c r="CQ71" s="7">
        <v>0</v>
      </c>
      <c r="CR71" s="7">
        <v>0</v>
      </c>
      <c r="CS71" s="7">
        <v>0</v>
      </c>
      <c r="CT71" s="7">
        <f>Table2[[#This Row],[Recapture Cancellation Reduction Amount Through FY 11]]+Table2[[#This Row],[Recapture Cancellation Reduction Amount FY 12 and After ]]</f>
        <v>0</v>
      </c>
      <c r="CU71" s="7">
        <v>0</v>
      </c>
      <c r="CV71" s="7">
        <v>0</v>
      </c>
      <c r="CW71" s="7">
        <v>0</v>
      </c>
      <c r="CX71" s="7">
        <f>Table2[[#This Row],[Penalty Paid Through FY 11]]+Table2[[#This Row],[Penalty Paid FY 12 and After]]</f>
        <v>0</v>
      </c>
      <c r="CY71" s="7">
        <v>0</v>
      </c>
      <c r="CZ71" s="7">
        <v>243.67660000000001</v>
      </c>
      <c r="DA71" s="7">
        <v>0</v>
      </c>
      <c r="DB71" s="7">
        <f>Table2[[#This Row],[TOTAL Assistance Net of recapture penalties Through FY 11]]+Table2[[#This Row],[TOTAL Assistance Net of recapture penalties FY 12 and After ]]</f>
        <v>243.67660000000001</v>
      </c>
      <c r="DC71" s="7">
        <v>264.07639999999998</v>
      </c>
      <c r="DD71" s="7">
        <v>2624.4546999999998</v>
      </c>
      <c r="DE71" s="7">
        <v>1131.0268000000001</v>
      </c>
      <c r="DF71" s="7">
        <f>Table2[[#This Row],[Company Direct Tax Revenue Before Assistance FY 12 and After]]+Table2[[#This Row],[Company Direct Tax Revenue Before Assistance Through FY 11]]</f>
        <v>3755.4814999999999</v>
      </c>
      <c r="DG71" s="7">
        <v>163.90940000000001</v>
      </c>
      <c r="DH71" s="7">
        <v>1435.3527999999999</v>
      </c>
      <c r="DI71" s="7">
        <v>702.01670000000001</v>
      </c>
      <c r="DJ71" s="7">
        <f>Table2[[#This Row],[Indirect and Induced Tax Revenues FY 12 and After]]+Table2[[#This Row],[Indirect and Induced Tax Revenues Through FY 11]]</f>
        <v>2137.3694999999998</v>
      </c>
      <c r="DK71" s="7">
        <v>427.98579999999998</v>
      </c>
      <c r="DL71" s="7">
        <v>4059.8074999999999</v>
      </c>
      <c r="DM71" s="7">
        <v>1833.0435</v>
      </c>
      <c r="DN71" s="7">
        <f>Table2[[#This Row],[TOTAL Tax Revenues Before Assistance Through FY 11]]+Table2[[#This Row],[TOTAL Tax Revenues Before Assistance FY 12 and After]]</f>
        <v>5892.8509999999997</v>
      </c>
      <c r="DO71" s="7">
        <v>427.98579999999998</v>
      </c>
      <c r="DP71" s="7">
        <v>3816.1309000000001</v>
      </c>
      <c r="DQ71" s="7">
        <v>1833.0435</v>
      </c>
      <c r="DR71" s="7">
        <f>Table2[[#This Row],[TOTAL Tax Revenues Net of Assistance Recapture and Penalty FY 12 and After]]+Table2[[#This Row],[TOTAL Tax Revenues Net of Assistance Recapture and Penalty Through FY 11]]</f>
        <v>5649.1743999999999</v>
      </c>
      <c r="DS71" s="7">
        <v>0</v>
      </c>
      <c r="DT71" s="7">
        <v>0</v>
      </c>
      <c r="DU71" s="7">
        <v>0</v>
      </c>
      <c r="DV71" s="7">
        <v>0</v>
      </c>
    </row>
    <row r="72" spans="1:126" x14ac:dyDescent="0.25">
      <c r="A72" s="5">
        <v>92322</v>
      </c>
      <c r="B72" s="5" t="s">
        <v>452</v>
      </c>
      <c r="C72" s="5" t="s">
        <v>453</v>
      </c>
      <c r="D72" s="5" t="s">
        <v>59</v>
      </c>
      <c r="E72" s="5">
        <v>50</v>
      </c>
      <c r="F72" s="5">
        <v>4043</v>
      </c>
      <c r="G72" s="5">
        <v>115</v>
      </c>
      <c r="H72" s="23">
        <v>19032</v>
      </c>
      <c r="I72" s="23">
        <v>20131</v>
      </c>
      <c r="J72" s="5">
        <v>624120</v>
      </c>
      <c r="K72" s="6" t="s">
        <v>47</v>
      </c>
      <c r="L72" s="6">
        <v>37750</v>
      </c>
      <c r="M72" s="9">
        <v>48580</v>
      </c>
      <c r="N72" s="7">
        <v>5205</v>
      </c>
      <c r="O72" s="5" t="s">
        <v>79</v>
      </c>
      <c r="P72" s="23">
        <v>8</v>
      </c>
      <c r="Q72" s="23">
        <v>0</v>
      </c>
      <c r="R72" s="23">
        <v>36</v>
      </c>
      <c r="S72" s="23">
        <v>0</v>
      </c>
      <c r="T72" s="23">
        <v>0</v>
      </c>
      <c r="U72" s="23">
        <v>44</v>
      </c>
      <c r="V72" s="23">
        <v>40</v>
      </c>
      <c r="W72" s="23">
        <v>0</v>
      </c>
      <c r="X72" s="23">
        <v>0</v>
      </c>
      <c r="Y72" s="23">
        <v>0</v>
      </c>
      <c r="Z72" s="23">
        <v>6</v>
      </c>
      <c r="AA72" s="24">
        <v>0</v>
      </c>
      <c r="AB72" s="24">
        <v>0</v>
      </c>
      <c r="AC72" s="24">
        <v>0</v>
      </c>
      <c r="AD72" s="24">
        <v>0</v>
      </c>
      <c r="AE72" s="24">
        <v>0</v>
      </c>
      <c r="AF72" s="24">
        <v>95.454545454545496</v>
      </c>
      <c r="AG72" s="5" t="s">
        <v>39</v>
      </c>
      <c r="AH72" s="7" t="s">
        <v>39</v>
      </c>
      <c r="AI72" s="7">
        <v>0</v>
      </c>
      <c r="AJ72" s="7">
        <v>0</v>
      </c>
      <c r="AK72" s="7">
        <v>0</v>
      </c>
      <c r="AL72" s="7">
        <f>Table2[[#This Row],[Company Direct Land Through FY 11]]+Table2[[#This Row],[Company Direct Land FY 12 and After ]]</f>
        <v>0</v>
      </c>
      <c r="AM72" s="7">
        <v>0</v>
      </c>
      <c r="AN72" s="7">
        <v>0</v>
      </c>
      <c r="AO72" s="7">
        <v>0</v>
      </c>
      <c r="AP72" s="7">
        <f>Table2[[#This Row],[Company Direct Building Through FY 11]]+Table2[[#This Row],[Company Direct Building FY 12 and After  ]]</f>
        <v>0</v>
      </c>
      <c r="AQ72" s="7">
        <v>0</v>
      </c>
      <c r="AR72" s="7">
        <v>91.321700000000007</v>
      </c>
      <c r="AS72" s="7">
        <v>0</v>
      </c>
      <c r="AT72" s="7">
        <f>Table2[[#This Row],[Mortgage Recording Tax Through FY 11]]+Table2[[#This Row],[Mortgage Recording Tax FY 12 and After ]]</f>
        <v>91.321700000000007</v>
      </c>
      <c r="AU72" s="7">
        <v>0</v>
      </c>
      <c r="AV72" s="7">
        <v>0</v>
      </c>
      <c r="AW72" s="7">
        <v>0</v>
      </c>
      <c r="AX72" s="7">
        <f>Table2[[#This Row],[Pilot Savings  Through FY 11]]+Table2[[#This Row],[Pilot Savings FY 12 and After ]]</f>
        <v>0</v>
      </c>
      <c r="AY72" s="7">
        <v>0</v>
      </c>
      <c r="AZ72" s="7">
        <v>91.321700000000007</v>
      </c>
      <c r="BA72" s="7">
        <v>0</v>
      </c>
      <c r="BB72" s="7">
        <f>Table2[[#This Row],[Mortgage Recording Tax Exemption Through FY 11]]+Table2[[#This Row],[Mortgage Recording Tax Exemption FY 12 and After ]]</f>
        <v>91.321700000000007</v>
      </c>
      <c r="BC72" s="7">
        <v>16.767199999999999</v>
      </c>
      <c r="BD72" s="7">
        <v>81.968500000000006</v>
      </c>
      <c r="BE72" s="7">
        <v>132.0155</v>
      </c>
      <c r="BF72" s="7">
        <f>Table2[[#This Row],[Indirect and Induced Land Through FY 11]]+Table2[[#This Row],[Indirect and Induced Land FY 12 and After ]]</f>
        <v>213.98400000000001</v>
      </c>
      <c r="BG72" s="7">
        <v>31.139199999999999</v>
      </c>
      <c r="BH72" s="7">
        <v>152.2276</v>
      </c>
      <c r="BI72" s="7">
        <v>245.17179999999999</v>
      </c>
      <c r="BJ72" s="7">
        <f>Table2[[#This Row],[Indirect and Induced Building Through FY 11]]+Table2[[#This Row],[Indirect and Induced Building FY 12 and After]]</f>
        <v>397.39940000000001</v>
      </c>
      <c r="BK72" s="7">
        <v>47.906399999999998</v>
      </c>
      <c r="BL72" s="7">
        <v>234.1961</v>
      </c>
      <c r="BM72" s="7">
        <v>377.18729999999999</v>
      </c>
      <c r="BN72" s="7">
        <f>Table2[[#This Row],[TOTAL Real Property Related Taxes Through FY 11]]+Table2[[#This Row],[TOTAL Real Property Related Taxes FY 12 and After]]</f>
        <v>611.38339999999994</v>
      </c>
      <c r="BO72" s="7">
        <v>56.2361</v>
      </c>
      <c r="BP72" s="7">
        <v>284.22620000000001</v>
      </c>
      <c r="BQ72" s="7">
        <v>442.76990000000001</v>
      </c>
      <c r="BR72" s="7">
        <f>Table2[[#This Row],[Company Direct Through FY 11]]+Table2[[#This Row],[Company Direct FY 12 and After ]]</f>
        <v>726.99610000000007</v>
      </c>
      <c r="BS72" s="7">
        <v>0</v>
      </c>
      <c r="BT72" s="7">
        <v>0</v>
      </c>
      <c r="BU72" s="7">
        <v>0</v>
      </c>
      <c r="BV72" s="7">
        <f>Table2[[#This Row],[Sales Tax Exemption Through FY 11]]+Table2[[#This Row],[Sales Tax Exemption FY 12 and After ]]</f>
        <v>0</v>
      </c>
      <c r="BW72" s="7">
        <v>0</v>
      </c>
      <c r="BX72" s="7">
        <v>0</v>
      </c>
      <c r="BY72" s="7">
        <v>0</v>
      </c>
      <c r="BZ72" s="7">
        <f>Table2[[#This Row],[Energy Tax Savings Through FY 11]]+Table2[[#This Row],[Energy Tax Savings FY 12 and After ]]</f>
        <v>0</v>
      </c>
      <c r="CA72" s="7">
        <v>4.9340999999999999</v>
      </c>
      <c r="CB72" s="7">
        <v>35.302900000000001</v>
      </c>
      <c r="CC72" s="7">
        <v>17.141999999999999</v>
      </c>
      <c r="CD72" s="7">
        <f>Table2[[#This Row],[Tax Exempt Bond Savings Through FY 11]]+Table2[[#This Row],[Tax Exempt Bond Savings FY12 and After ]]</f>
        <v>52.444900000000004</v>
      </c>
      <c r="CE72" s="7">
        <v>67.935299999999998</v>
      </c>
      <c r="CF72" s="7">
        <v>340.32920000000001</v>
      </c>
      <c r="CG72" s="7">
        <v>534.88109999999995</v>
      </c>
      <c r="CH72" s="7">
        <f>Table2[[#This Row],[Indirect and Induced Through FY 11]]+Table2[[#This Row],[Indirect and Induced FY 12 and After  ]]</f>
        <v>875.21029999999996</v>
      </c>
      <c r="CI72" s="7">
        <v>119.2373</v>
      </c>
      <c r="CJ72" s="7">
        <v>589.25250000000005</v>
      </c>
      <c r="CK72" s="7">
        <v>960.50900000000001</v>
      </c>
      <c r="CL72" s="7">
        <f>Table2[[#This Row],[TOTAL Income Consumption Use Taxes Through FY 11]]+Table2[[#This Row],[TOTAL Income Consumption Use Taxes FY 12 and After  ]]</f>
        <v>1549.7615000000001</v>
      </c>
      <c r="CM72" s="7">
        <v>4.9340999999999999</v>
      </c>
      <c r="CN72" s="7">
        <v>126.6246</v>
      </c>
      <c r="CO72" s="7">
        <v>17.141999999999999</v>
      </c>
      <c r="CP72" s="7">
        <f>Table2[[#This Row],[Assistance Provided Through FY 11]]+Table2[[#This Row],[Assistance Provided FY 12 and After ]]</f>
        <v>143.76660000000001</v>
      </c>
      <c r="CQ72" s="7">
        <v>0</v>
      </c>
      <c r="CR72" s="7">
        <v>0</v>
      </c>
      <c r="CS72" s="7">
        <v>0</v>
      </c>
      <c r="CT72" s="7">
        <f>Table2[[#This Row],[Recapture Cancellation Reduction Amount Through FY 11]]+Table2[[#This Row],[Recapture Cancellation Reduction Amount FY 12 and After ]]</f>
        <v>0</v>
      </c>
      <c r="CU72" s="7">
        <v>0</v>
      </c>
      <c r="CV72" s="7">
        <v>0</v>
      </c>
      <c r="CW72" s="7">
        <v>0</v>
      </c>
      <c r="CX72" s="7">
        <f>Table2[[#This Row],[Penalty Paid Through FY 11]]+Table2[[#This Row],[Penalty Paid FY 12 and After]]</f>
        <v>0</v>
      </c>
      <c r="CY72" s="7">
        <v>4.9340999999999999</v>
      </c>
      <c r="CZ72" s="7">
        <v>126.6246</v>
      </c>
      <c r="DA72" s="7">
        <v>17.141999999999999</v>
      </c>
      <c r="DB72" s="7">
        <f>Table2[[#This Row],[TOTAL Assistance Net of recapture penalties Through FY 11]]+Table2[[#This Row],[TOTAL Assistance Net of recapture penalties FY 12 and After ]]</f>
        <v>143.76660000000001</v>
      </c>
      <c r="DC72" s="7">
        <v>56.2361</v>
      </c>
      <c r="DD72" s="7">
        <v>375.54790000000003</v>
      </c>
      <c r="DE72" s="7">
        <v>442.76990000000001</v>
      </c>
      <c r="DF72" s="7">
        <f>Table2[[#This Row],[Company Direct Tax Revenue Before Assistance FY 12 and After]]+Table2[[#This Row],[Company Direct Tax Revenue Before Assistance Through FY 11]]</f>
        <v>818.31780000000003</v>
      </c>
      <c r="DG72" s="7">
        <v>115.8417</v>
      </c>
      <c r="DH72" s="7">
        <v>574.52530000000002</v>
      </c>
      <c r="DI72" s="7">
        <v>912.0684</v>
      </c>
      <c r="DJ72" s="7">
        <f>Table2[[#This Row],[Indirect and Induced Tax Revenues FY 12 and After]]+Table2[[#This Row],[Indirect and Induced Tax Revenues Through FY 11]]</f>
        <v>1486.5936999999999</v>
      </c>
      <c r="DK72" s="7">
        <v>172.0778</v>
      </c>
      <c r="DL72" s="7">
        <v>950.07320000000004</v>
      </c>
      <c r="DM72" s="7">
        <v>1354.8382999999999</v>
      </c>
      <c r="DN72" s="7">
        <f>Table2[[#This Row],[TOTAL Tax Revenues Before Assistance Through FY 11]]+Table2[[#This Row],[TOTAL Tax Revenues Before Assistance FY 12 and After]]</f>
        <v>2304.9115000000002</v>
      </c>
      <c r="DO72" s="7">
        <v>167.1437</v>
      </c>
      <c r="DP72" s="7">
        <v>823.44860000000006</v>
      </c>
      <c r="DQ72" s="7">
        <v>1337.6963000000001</v>
      </c>
      <c r="DR72" s="7">
        <f>Table2[[#This Row],[TOTAL Tax Revenues Net of Assistance Recapture and Penalty FY 12 and After]]+Table2[[#This Row],[TOTAL Tax Revenues Net of Assistance Recapture and Penalty Through FY 11]]</f>
        <v>2161.1449000000002</v>
      </c>
      <c r="DS72" s="7">
        <v>0</v>
      </c>
      <c r="DT72" s="7">
        <v>0</v>
      </c>
      <c r="DU72" s="7">
        <v>0</v>
      </c>
      <c r="DV72" s="7">
        <v>0</v>
      </c>
    </row>
    <row r="73" spans="1:126" x14ac:dyDescent="0.25">
      <c r="A73" s="5">
        <v>92353</v>
      </c>
      <c r="B73" s="5" t="s">
        <v>925</v>
      </c>
      <c r="C73" s="5" t="s">
        <v>89</v>
      </c>
      <c r="D73" s="5" t="s">
        <v>42</v>
      </c>
      <c r="E73" s="5">
        <v>44</v>
      </c>
      <c r="F73" s="5">
        <v>5433</v>
      </c>
      <c r="G73" s="5">
        <v>1106</v>
      </c>
      <c r="H73" s="23">
        <v>11706</v>
      </c>
      <c r="I73" s="23">
        <v>21339</v>
      </c>
      <c r="J73" s="5">
        <v>623990</v>
      </c>
      <c r="K73" s="6" t="s">
        <v>47</v>
      </c>
      <c r="L73" s="6">
        <v>36341</v>
      </c>
      <c r="M73" s="9">
        <v>44788</v>
      </c>
      <c r="N73" s="7">
        <v>4730</v>
      </c>
      <c r="O73" s="5" t="s">
        <v>48</v>
      </c>
      <c r="P73" s="23">
        <v>19</v>
      </c>
      <c r="Q73" s="23">
        <v>0</v>
      </c>
      <c r="R73" s="23">
        <v>101</v>
      </c>
      <c r="S73" s="23">
        <v>0</v>
      </c>
      <c r="T73" s="23">
        <v>0</v>
      </c>
      <c r="U73" s="23">
        <v>120</v>
      </c>
      <c r="V73" s="23">
        <v>110</v>
      </c>
      <c r="W73" s="23">
        <v>0</v>
      </c>
      <c r="X73" s="23">
        <v>0</v>
      </c>
      <c r="Y73" s="23">
        <v>50</v>
      </c>
      <c r="Z73" s="23">
        <v>12</v>
      </c>
      <c r="AA73" s="24">
        <v>0</v>
      </c>
      <c r="AB73" s="24">
        <v>0</v>
      </c>
      <c r="AC73" s="24">
        <v>0</v>
      </c>
      <c r="AD73" s="24">
        <v>0</v>
      </c>
      <c r="AE73" s="24">
        <v>0</v>
      </c>
      <c r="AF73" s="24">
        <v>100</v>
      </c>
      <c r="AG73" s="5" t="s">
        <v>39</v>
      </c>
      <c r="AH73" s="7" t="s">
        <v>39</v>
      </c>
      <c r="AI73" s="7">
        <v>0</v>
      </c>
      <c r="AJ73" s="7">
        <v>0</v>
      </c>
      <c r="AK73" s="7">
        <v>0</v>
      </c>
      <c r="AL73" s="7">
        <f>Table2[[#This Row],[Company Direct Land Through FY 11]]+Table2[[#This Row],[Company Direct Land FY 12 and After ]]</f>
        <v>0</v>
      </c>
      <c r="AM73" s="7">
        <v>0</v>
      </c>
      <c r="AN73" s="7">
        <v>0</v>
      </c>
      <c r="AO73" s="7">
        <v>0</v>
      </c>
      <c r="AP73" s="7">
        <f>Table2[[#This Row],[Company Direct Building Through FY 11]]+Table2[[#This Row],[Company Direct Building FY 12 and After  ]]</f>
        <v>0</v>
      </c>
      <c r="AQ73" s="7">
        <v>0</v>
      </c>
      <c r="AR73" s="7">
        <v>0</v>
      </c>
      <c r="AS73" s="7">
        <v>0</v>
      </c>
      <c r="AT73" s="7">
        <f>Table2[[#This Row],[Mortgage Recording Tax Through FY 11]]+Table2[[#This Row],[Mortgage Recording Tax FY 12 and After ]]</f>
        <v>0</v>
      </c>
      <c r="AU73" s="7">
        <v>0</v>
      </c>
      <c r="AV73" s="7">
        <v>0</v>
      </c>
      <c r="AW73" s="7">
        <v>0</v>
      </c>
      <c r="AX73" s="7">
        <f>Table2[[#This Row],[Pilot Savings  Through FY 11]]+Table2[[#This Row],[Pilot Savings FY 12 and After ]]</f>
        <v>0</v>
      </c>
      <c r="AY73" s="7">
        <v>0</v>
      </c>
      <c r="AZ73" s="7">
        <v>0</v>
      </c>
      <c r="BA73" s="7">
        <v>0</v>
      </c>
      <c r="BB73" s="7">
        <f>Table2[[#This Row],[Mortgage Recording Tax Exemption Through FY 11]]+Table2[[#This Row],[Mortgage Recording Tax Exemption FY 12 and After ]]</f>
        <v>0</v>
      </c>
      <c r="BC73" s="7">
        <v>49.178600000000003</v>
      </c>
      <c r="BD73" s="7">
        <v>534.58199999999999</v>
      </c>
      <c r="BE73" s="7">
        <v>187.29769999999999</v>
      </c>
      <c r="BF73" s="7">
        <f>Table2[[#This Row],[Indirect and Induced Land Through FY 11]]+Table2[[#This Row],[Indirect and Induced Land FY 12 and After ]]</f>
        <v>721.87969999999996</v>
      </c>
      <c r="BG73" s="7">
        <v>91.331800000000001</v>
      </c>
      <c r="BH73" s="7">
        <v>992.7953</v>
      </c>
      <c r="BI73" s="7">
        <v>347.83909999999997</v>
      </c>
      <c r="BJ73" s="7">
        <f>Table2[[#This Row],[Indirect and Induced Building Through FY 11]]+Table2[[#This Row],[Indirect and Induced Building FY 12 and After]]</f>
        <v>1340.6343999999999</v>
      </c>
      <c r="BK73" s="7">
        <v>140.5104</v>
      </c>
      <c r="BL73" s="7">
        <v>1527.3773000000001</v>
      </c>
      <c r="BM73" s="7">
        <v>535.13679999999999</v>
      </c>
      <c r="BN73" s="7">
        <f>Table2[[#This Row],[TOTAL Real Property Related Taxes Through FY 11]]+Table2[[#This Row],[TOTAL Real Property Related Taxes FY 12 and After]]</f>
        <v>2062.5141000000003</v>
      </c>
      <c r="BO73" s="7">
        <v>181.68960000000001</v>
      </c>
      <c r="BP73" s="7">
        <v>2073.4254000000001</v>
      </c>
      <c r="BQ73" s="7">
        <v>691.96870000000001</v>
      </c>
      <c r="BR73" s="7">
        <f>Table2[[#This Row],[Company Direct Through FY 11]]+Table2[[#This Row],[Company Direct FY 12 and After ]]</f>
        <v>2765.3941</v>
      </c>
      <c r="BS73" s="7">
        <v>0</v>
      </c>
      <c r="BT73" s="7">
        <v>0</v>
      </c>
      <c r="BU73" s="7">
        <v>0</v>
      </c>
      <c r="BV73" s="7">
        <f>Table2[[#This Row],[Sales Tax Exemption Through FY 11]]+Table2[[#This Row],[Sales Tax Exemption FY 12 and After ]]</f>
        <v>0</v>
      </c>
      <c r="BW73" s="7">
        <v>0</v>
      </c>
      <c r="BX73" s="7">
        <v>0</v>
      </c>
      <c r="BY73" s="7">
        <v>0</v>
      </c>
      <c r="BZ73" s="7">
        <f>Table2[[#This Row],[Energy Tax Savings Through FY 11]]+Table2[[#This Row],[Energy Tax Savings FY 12 and After ]]</f>
        <v>0</v>
      </c>
      <c r="CA73" s="7">
        <v>3.26</v>
      </c>
      <c r="CB73" s="7">
        <v>38.503900000000002</v>
      </c>
      <c r="CC73" s="7">
        <v>8.4024000000000001</v>
      </c>
      <c r="CD73" s="7">
        <f>Table2[[#This Row],[Tax Exempt Bond Savings Through FY 11]]+Table2[[#This Row],[Tax Exempt Bond Savings FY12 and After ]]</f>
        <v>46.906300000000002</v>
      </c>
      <c r="CE73" s="7">
        <v>193.5624</v>
      </c>
      <c r="CF73" s="7">
        <v>2256.5223999999998</v>
      </c>
      <c r="CG73" s="7">
        <v>737.18619999999999</v>
      </c>
      <c r="CH73" s="7">
        <f>Table2[[#This Row],[Indirect and Induced Through FY 11]]+Table2[[#This Row],[Indirect and Induced FY 12 and After  ]]</f>
        <v>2993.7085999999999</v>
      </c>
      <c r="CI73" s="7">
        <v>371.99200000000002</v>
      </c>
      <c r="CJ73" s="7">
        <v>4291.4439000000002</v>
      </c>
      <c r="CK73" s="7">
        <v>1420.7525000000001</v>
      </c>
      <c r="CL73" s="7">
        <f>Table2[[#This Row],[TOTAL Income Consumption Use Taxes Through FY 11]]+Table2[[#This Row],[TOTAL Income Consumption Use Taxes FY 12 and After  ]]</f>
        <v>5712.1964000000007</v>
      </c>
      <c r="CM73" s="7">
        <v>3.26</v>
      </c>
      <c r="CN73" s="7">
        <v>38.503900000000002</v>
      </c>
      <c r="CO73" s="7">
        <v>8.4024000000000001</v>
      </c>
      <c r="CP73" s="7">
        <f>Table2[[#This Row],[Assistance Provided Through FY 11]]+Table2[[#This Row],[Assistance Provided FY 12 and After ]]</f>
        <v>46.906300000000002</v>
      </c>
      <c r="CQ73" s="7">
        <v>0</v>
      </c>
      <c r="CR73" s="7">
        <v>0</v>
      </c>
      <c r="CS73" s="7">
        <v>0</v>
      </c>
      <c r="CT73" s="7">
        <f>Table2[[#This Row],[Recapture Cancellation Reduction Amount Through FY 11]]+Table2[[#This Row],[Recapture Cancellation Reduction Amount FY 12 and After ]]</f>
        <v>0</v>
      </c>
      <c r="CU73" s="7">
        <v>0</v>
      </c>
      <c r="CV73" s="7">
        <v>0</v>
      </c>
      <c r="CW73" s="7">
        <v>0</v>
      </c>
      <c r="CX73" s="7">
        <f>Table2[[#This Row],[Penalty Paid Through FY 11]]+Table2[[#This Row],[Penalty Paid FY 12 and After]]</f>
        <v>0</v>
      </c>
      <c r="CY73" s="7">
        <v>3.26</v>
      </c>
      <c r="CZ73" s="7">
        <v>38.503900000000002</v>
      </c>
      <c r="DA73" s="7">
        <v>8.4024000000000001</v>
      </c>
      <c r="DB73" s="7">
        <f>Table2[[#This Row],[TOTAL Assistance Net of recapture penalties Through FY 11]]+Table2[[#This Row],[TOTAL Assistance Net of recapture penalties FY 12 and After ]]</f>
        <v>46.906300000000002</v>
      </c>
      <c r="DC73" s="7">
        <v>181.68960000000001</v>
      </c>
      <c r="DD73" s="7">
        <v>2073.4254000000001</v>
      </c>
      <c r="DE73" s="7">
        <v>691.96870000000001</v>
      </c>
      <c r="DF73" s="7">
        <f>Table2[[#This Row],[Company Direct Tax Revenue Before Assistance FY 12 and After]]+Table2[[#This Row],[Company Direct Tax Revenue Before Assistance Through FY 11]]</f>
        <v>2765.3941</v>
      </c>
      <c r="DG73" s="7">
        <v>334.07279999999997</v>
      </c>
      <c r="DH73" s="7">
        <v>3783.8996999999999</v>
      </c>
      <c r="DI73" s="7">
        <v>1272.3230000000001</v>
      </c>
      <c r="DJ73" s="7">
        <f>Table2[[#This Row],[Indirect and Induced Tax Revenues FY 12 and After]]+Table2[[#This Row],[Indirect and Induced Tax Revenues Through FY 11]]</f>
        <v>5056.2227000000003</v>
      </c>
      <c r="DK73" s="7">
        <v>515.76239999999996</v>
      </c>
      <c r="DL73" s="7">
        <v>5857.3251</v>
      </c>
      <c r="DM73" s="7">
        <v>1964.2917</v>
      </c>
      <c r="DN73" s="7">
        <f>Table2[[#This Row],[TOTAL Tax Revenues Before Assistance Through FY 11]]+Table2[[#This Row],[TOTAL Tax Revenues Before Assistance FY 12 and After]]</f>
        <v>7821.6167999999998</v>
      </c>
      <c r="DO73" s="7">
        <v>512.50239999999997</v>
      </c>
      <c r="DP73" s="7">
        <v>5818.8212000000003</v>
      </c>
      <c r="DQ73" s="7">
        <v>1955.8893</v>
      </c>
      <c r="DR73" s="7">
        <f>Table2[[#This Row],[TOTAL Tax Revenues Net of Assistance Recapture and Penalty FY 12 and After]]+Table2[[#This Row],[TOTAL Tax Revenues Net of Assistance Recapture and Penalty Through FY 11]]</f>
        <v>7774.7105000000001</v>
      </c>
      <c r="DS73" s="7">
        <v>0</v>
      </c>
      <c r="DT73" s="7">
        <v>0</v>
      </c>
      <c r="DU73" s="7">
        <v>0</v>
      </c>
      <c r="DV73" s="7">
        <v>0</v>
      </c>
    </row>
    <row r="74" spans="1:126" x14ac:dyDescent="0.25">
      <c r="A74" s="5">
        <v>92355</v>
      </c>
      <c r="B74" s="5" t="s">
        <v>218</v>
      </c>
      <c r="C74" s="5" t="s">
        <v>219</v>
      </c>
      <c r="D74" s="5" t="s">
        <v>27</v>
      </c>
      <c r="E74" s="5">
        <v>3</v>
      </c>
      <c r="F74" s="5">
        <v>1289</v>
      </c>
      <c r="G74" s="5">
        <v>36</v>
      </c>
      <c r="H74" s="23">
        <v>0</v>
      </c>
      <c r="I74" s="23">
        <v>91800</v>
      </c>
      <c r="J74" s="5">
        <v>236210</v>
      </c>
      <c r="K74" s="6" t="s">
        <v>793</v>
      </c>
      <c r="L74" s="6">
        <v>36644</v>
      </c>
      <c r="M74" s="9">
        <v>43830</v>
      </c>
      <c r="N74" s="7">
        <v>18200</v>
      </c>
      <c r="O74" s="5" t="s">
        <v>55</v>
      </c>
      <c r="P74" s="23">
        <v>0</v>
      </c>
      <c r="Q74" s="23">
        <v>0</v>
      </c>
      <c r="R74" s="23">
        <v>96</v>
      </c>
      <c r="S74" s="23">
        <v>0</v>
      </c>
      <c r="T74" s="23">
        <v>4</v>
      </c>
      <c r="U74" s="23">
        <v>100</v>
      </c>
      <c r="V74" s="23">
        <v>91</v>
      </c>
      <c r="W74" s="23">
        <v>0</v>
      </c>
      <c r="X74" s="23">
        <v>40</v>
      </c>
      <c r="Y74" s="23">
        <v>0</v>
      </c>
      <c r="Z74" s="23">
        <v>47</v>
      </c>
      <c r="AA74" s="24">
        <v>0</v>
      </c>
      <c r="AB74" s="24">
        <v>0</v>
      </c>
      <c r="AC74" s="24">
        <v>0</v>
      </c>
      <c r="AD74" s="24">
        <v>0</v>
      </c>
      <c r="AE74" s="24">
        <v>0</v>
      </c>
      <c r="AF74" s="24">
        <v>48.9583333333333</v>
      </c>
      <c r="AG74" s="5" t="s">
        <v>39</v>
      </c>
      <c r="AH74" s="7" t="s">
        <v>39</v>
      </c>
      <c r="AI74" s="7">
        <v>647.97950000000003</v>
      </c>
      <c r="AJ74" s="7">
        <v>2469.0735</v>
      </c>
      <c r="AK74" s="7">
        <v>2109.4578999999999</v>
      </c>
      <c r="AL74" s="7">
        <f>Table2[[#This Row],[Company Direct Land Through FY 11]]+Table2[[#This Row],[Company Direct Land FY 12 and After ]]</f>
        <v>4578.5313999999998</v>
      </c>
      <c r="AM74" s="7">
        <v>1203.3905</v>
      </c>
      <c r="AN74" s="7">
        <v>4585.4224000000004</v>
      </c>
      <c r="AO74" s="7">
        <v>3917.5645</v>
      </c>
      <c r="AP74" s="7">
        <f>Table2[[#This Row],[Company Direct Building Through FY 11]]+Table2[[#This Row],[Company Direct Building FY 12 and After  ]]</f>
        <v>8502.9868999999999</v>
      </c>
      <c r="AQ74" s="7">
        <v>0</v>
      </c>
      <c r="AR74" s="7">
        <v>0</v>
      </c>
      <c r="AS74" s="7">
        <v>0</v>
      </c>
      <c r="AT74" s="7">
        <f>Table2[[#This Row],[Mortgage Recording Tax Through FY 11]]+Table2[[#This Row],[Mortgage Recording Tax FY 12 and After ]]</f>
        <v>0</v>
      </c>
      <c r="AU74" s="7">
        <v>0</v>
      </c>
      <c r="AV74" s="7">
        <v>0</v>
      </c>
      <c r="AW74" s="7">
        <v>0</v>
      </c>
      <c r="AX74" s="7">
        <f>Table2[[#This Row],[Pilot Savings  Through FY 11]]+Table2[[#This Row],[Pilot Savings FY 12 and After ]]</f>
        <v>0</v>
      </c>
      <c r="AY74" s="7">
        <v>0</v>
      </c>
      <c r="AZ74" s="7">
        <v>0</v>
      </c>
      <c r="BA74" s="7">
        <v>0</v>
      </c>
      <c r="BB74" s="7">
        <f>Table2[[#This Row],[Mortgage Recording Tax Exemption Through FY 11]]+Table2[[#This Row],[Mortgage Recording Tax Exemption FY 12 and After ]]</f>
        <v>0</v>
      </c>
      <c r="BC74" s="7">
        <v>76.302199999999999</v>
      </c>
      <c r="BD74" s="7">
        <v>432.83150000000001</v>
      </c>
      <c r="BE74" s="7">
        <v>248.39699999999999</v>
      </c>
      <c r="BF74" s="7">
        <f>Table2[[#This Row],[Indirect and Induced Land Through FY 11]]+Table2[[#This Row],[Indirect and Induced Land FY 12 and After ]]</f>
        <v>681.22849999999994</v>
      </c>
      <c r="BG74" s="7">
        <v>141.70419999999999</v>
      </c>
      <c r="BH74" s="7">
        <v>803.82979999999998</v>
      </c>
      <c r="BI74" s="7">
        <v>461.30900000000003</v>
      </c>
      <c r="BJ74" s="7">
        <f>Table2[[#This Row],[Indirect and Induced Building Through FY 11]]+Table2[[#This Row],[Indirect and Induced Building FY 12 and After]]</f>
        <v>1265.1387999999999</v>
      </c>
      <c r="BK74" s="7">
        <v>2069.3764000000001</v>
      </c>
      <c r="BL74" s="7">
        <v>8291.1571999999996</v>
      </c>
      <c r="BM74" s="7">
        <v>6736.7284</v>
      </c>
      <c r="BN74" s="7">
        <f>Table2[[#This Row],[TOTAL Real Property Related Taxes Through FY 11]]+Table2[[#This Row],[TOTAL Real Property Related Taxes FY 12 and After]]</f>
        <v>15027.8856</v>
      </c>
      <c r="BO74" s="7">
        <v>499.0308</v>
      </c>
      <c r="BP74" s="7">
        <v>2849.2878000000001</v>
      </c>
      <c r="BQ74" s="7">
        <v>1624.5644</v>
      </c>
      <c r="BR74" s="7">
        <f>Table2[[#This Row],[Company Direct Through FY 11]]+Table2[[#This Row],[Company Direct FY 12 and After ]]</f>
        <v>4473.8522000000003</v>
      </c>
      <c r="BS74" s="7">
        <v>4.7736000000000001</v>
      </c>
      <c r="BT74" s="7">
        <v>156.2063</v>
      </c>
      <c r="BU74" s="7">
        <v>453.7937</v>
      </c>
      <c r="BV74" s="7">
        <f>Table2[[#This Row],[Sales Tax Exemption Through FY 11]]+Table2[[#This Row],[Sales Tax Exemption FY 12 and After ]]</f>
        <v>610</v>
      </c>
      <c r="BW74" s="7">
        <v>0</v>
      </c>
      <c r="BX74" s="7">
        <v>6.3783000000000003</v>
      </c>
      <c r="BY74" s="7">
        <v>0</v>
      </c>
      <c r="BZ74" s="7">
        <f>Table2[[#This Row],[Energy Tax Savings Through FY 11]]+Table2[[#This Row],[Energy Tax Savings FY 12 and After ]]</f>
        <v>6.3783000000000003</v>
      </c>
      <c r="CA74" s="7">
        <v>0</v>
      </c>
      <c r="CB74" s="7">
        <v>0</v>
      </c>
      <c r="CC74" s="7">
        <v>0</v>
      </c>
      <c r="CD74" s="7">
        <f>Table2[[#This Row],[Tax Exempt Bond Savings Through FY 11]]+Table2[[#This Row],[Tax Exempt Bond Savings FY12 and After ]]</f>
        <v>0</v>
      </c>
      <c r="CE74" s="7">
        <v>250.03880000000001</v>
      </c>
      <c r="CF74" s="7">
        <v>1500.2893999999999</v>
      </c>
      <c r="CG74" s="7">
        <v>813.98649999999998</v>
      </c>
      <c r="CH74" s="7">
        <f>Table2[[#This Row],[Indirect and Induced Through FY 11]]+Table2[[#This Row],[Indirect and Induced FY 12 and After  ]]</f>
        <v>2314.2758999999996</v>
      </c>
      <c r="CI74" s="7">
        <v>744.29600000000005</v>
      </c>
      <c r="CJ74" s="7">
        <v>4186.9925999999996</v>
      </c>
      <c r="CK74" s="7">
        <v>1984.7572</v>
      </c>
      <c r="CL74" s="7">
        <f>Table2[[#This Row],[TOTAL Income Consumption Use Taxes Through FY 11]]+Table2[[#This Row],[TOTAL Income Consumption Use Taxes FY 12 and After  ]]</f>
        <v>6171.7497999999996</v>
      </c>
      <c r="CM74" s="7">
        <v>4.7736000000000001</v>
      </c>
      <c r="CN74" s="7">
        <v>162.58459999999999</v>
      </c>
      <c r="CO74" s="7">
        <v>453.7937</v>
      </c>
      <c r="CP74" s="7">
        <f>Table2[[#This Row],[Assistance Provided Through FY 11]]+Table2[[#This Row],[Assistance Provided FY 12 and After ]]</f>
        <v>616.37829999999997</v>
      </c>
      <c r="CQ74" s="7">
        <v>0</v>
      </c>
      <c r="CR74" s="7">
        <v>178.41630000000001</v>
      </c>
      <c r="CS74" s="7">
        <v>0</v>
      </c>
      <c r="CT74" s="7">
        <f>Table2[[#This Row],[Recapture Cancellation Reduction Amount Through FY 11]]+Table2[[#This Row],[Recapture Cancellation Reduction Amount FY 12 and After ]]</f>
        <v>178.41630000000001</v>
      </c>
      <c r="CU74" s="7">
        <v>0</v>
      </c>
      <c r="CV74" s="7">
        <v>0</v>
      </c>
      <c r="CW74" s="7">
        <v>0</v>
      </c>
      <c r="CX74" s="7">
        <f>Table2[[#This Row],[Penalty Paid Through FY 11]]+Table2[[#This Row],[Penalty Paid FY 12 and After]]</f>
        <v>0</v>
      </c>
      <c r="CY74" s="7">
        <v>4.7736000000000001</v>
      </c>
      <c r="CZ74" s="7">
        <v>-15.8317</v>
      </c>
      <c r="DA74" s="7">
        <v>453.7937</v>
      </c>
      <c r="DB74" s="7">
        <f>Table2[[#This Row],[TOTAL Assistance Net of recapture penalties Through FY 11]]+Table2[[#This Row],[TOTAL Assistance Net of recapture penalties FY 12 and After ]]</f>
        <v>437.96199999999999</v>
      </c>
      <c r="DC74" s="7">
        <v>2350.4007999999999</v>
      </c>
      <c r="DD74" s="7">
        <v>9903.7837</v>
      </c>
      <c r="DE74" s="7">
        <v>7651.5868</v>
      </c>
      <c r="DF74" s="7">
        <f>Table2[[#This Row],[Company Direct Tax Revenue Before Assistance FY 12 and After]]+Table2[[#This Row],[Company Direct Tax Revenue Before Assistance Through FY 11]]</f>
        <v>17555.370500000001</v>
      </c>
      <c r="DG74" s="7">
        <v>468.04520000000002</v>
      </c>
      <c r="DH74" s="7">
        <v>2736.9506999999999</v>
      </c>
      <c r="DI74" s="7">
        <v>1523.6925000000001</v>
      </c>
      <c r="DJ74" s="7">
        <f>Table2[[#This Row],[Indirect and Induced Tax Revenues FY 12 and After]]+Table2[[#This Row],[Indirect and Induced Tax Revenues Through FY 11]]</f>
        <v>4260.6432000000004</v>
      </c>
      <c r="DK74" s="7">
        <v>2818.4459999999999</v>
      </c>
      <c r="DL74" s="7">
        <v>12640.734399999999</v>
      </c>
      <c r="DM74" s="7">
        <v>9175.2793000000001</v>
      </c>
      <c r="DN74" s="7">
        <f>Table2[[#This Row],[TOTAL Tax Revenues Before Assistance Through FY 11]]+Table2[[#This Row],[TOTAL Tax Revenues Before Assistance FY 12 and After]]</f>
        <v>21816.0137</v>
      </c>
      <c r="DO74" s="7">
        <v>2813.6723999999999</v>
      </c>
      <c r="DP74" s="7">
        <v>12656.5661</v>
      </c>
      <c r="DQ74" s="7">
        <v>8721.4856</v>
      </c>
      <c r="DR74" s="7">
        <f>Table2[[#This Row],[TOTAL Tax Revenues Net of Assistance Recapture and Penalty FY 12 and After]]+Table2[[#This Row],[TOTAL Tax Revenues Net of Assistance Recapture and Penalty Through FY 11]]</f>
        <v>21378.0517</v>
      </c>
      <c r="DS74" s="7">
        <v>0</v>
      </c>
      <c r="DT74" s="7">
        <v>0</v>
      </c>
      <c r="DU74" s="7">
        <v>0</v>
      </c>
      <c r="DV74" s="7">
        <v>0</v>
      </c>
    </row>
    <row r="75" spans="1:126" x14ac:dyDescent="0.25">
      <c r="A75" s="5">
        <v>92359</v>
      </c>
      <c r="B75" s="5" t="s">
        <v>98</v>
      </c>
      <c r="C75" s="5" t="s">
        <v>99</v>
      </c>
      <c r="D75" s="5" t="s">
        <v>36</v>
      </c>
      <c r="E75" s="5">
        <v>17</v>
      </c>
      <c r="F75" s="5">
        <v>3708</v>
      </c>
      <c r="G75" s="5">
        <v>1001</v>
      </c>
      <c r="H75" s="23">
        <v>0</v>
      </c>
      <c r="I75" s="23">
        <v>0</v>
      </c>
      <c r="J75" s="5">
        <v>442299</v>
      </c>
      <c r="K75" s="6" t="s">
        <v>43</v>
      </c>
      <c r="L75" s="6">
        <v>36418</v>
      </c>
      <c r="M75" s="9">
        <v>45838</v>
      </c>
      <c r="N75" s="7">
        <v>3397</v>
      </c>
      <c r="O75" s="5" t="s">
        <v>51</v>
      </c>
      <c r="P75" s="23">
        <v>0</v>
      </c>
      <c r="Q75" s="23">
        <v>0</v>
      </c>
      <c r="R75" s="23">
        <v>98</v>
      </c>
      <c r="S75" s="23">
        <v>0</v>
      </c>
      <c r="T75" s="23">
        <v>0</v>
      </c>
      <c r="U75" s="23">
        <v>98</v>
      </c>
      <c r="V75" s="23">
        <v>98</v>
      </c>
      <c r="W75" s="23">
        <v>0</v>
      </c>
      <c r="X75" s="23">
        <v>0</v>
      </c>
      <c r="Y75" s="23">
        <v>75</v>
      </c>
      <c r="Z75" s="23">
        <v>100</v>
      </c>
      <c r="AA75" s="24">
        <v>0</v>
      </c>
      <c r="AB75" s="24">
        <v>0</v>
      </c>
      <c r="AC75" s="24">
        <v>0</v>
      </c>
      <c r="AD75" s="24">
        <v>0</v>
      </c>
      <c r="AE75" s="24">
        <v>0</v>
      </c>
      <c r="AF75" s="24">
        <v>91.836734693877602</v>
      </c>
      <c r="AG75" s="5" t="s">
        <v>39</v>
      </c>
      <c r="AH75" s="7" t="s">
        <v>33</v>
      </c>
      <c r="AI75" s="7">
        <v>125.29</v>
      </c>
      <c r="AJ75" s="7">
        <v>996.88689999999997</v>
      </c>
      <c r="AK75" s="7">
        <v>578.19849999999997</v>
      </c>
      <c r="AL75" s="7">
        <f>Table2[[#This Row],[Company Direct Land Through FY 11]]+Table2[[#This Row],[Company Direct Land FY 12 and After ]]</f>
        <v>1575.0853999999999</v>
      </c>
      <c r="AM75" s="7">
        <v>260.233</v>
      </c>
      <c r="AN75" s="7">
        <v>1096.1188999999999</v>
      </c>
      <c r="AO75" s="7">
        <v>1200.9437</v>
      </c>
      <c r="AP75" s="7">
        <f>Table2[[#This Row],[Company Direct Building Through FY 11]]+Table2[[#This Row],[Company Direct Building FY 12 and After  ]]</f>
        <v>2297.0626000000002</v>
      </c>
      <c r="AQ75" s="7">
        <v>0</v>
      </c>
      <c r="AR75" s="7">
        <v>29.5075</v>
      </c>
      <c r="AS75" s="7">
        <v>0</v>
      </c>
      <c r="AT75" s="7">
        <f>Table2[[#This Row],[Mortgage Recording Tax Through FY 11]]+Table2[[#This Row],[Mortgage Recording Tax FY 12 and After ]]</f>
        <v>29.5075</v>
      </c>
      <c r="AU75" s="7">
        <v>210.321</v>
      </c>
      <c r="AV75" s="7">
        <v>770.49099999999999</v>
      </c>
      <c r="AW75" s="7">
        <v>970.60540000000003</v>
      </c>
      <c r="AX75" s="7">
        <f>Table2[[#This Row],[Pilot Savings  Through FY 11]]+Table2[[#This Row],[Pilot Savings FY 12 and After ]]</f>
        <v>1741.0963999999999</v>
      </c>
      <c r="AY75" s="7">
        <v>0</v>
      </c>
      <c r="AZ75" s="7">
        <v>29.5075</v>
      </c>
      <c r="BA75" s="7">
        <v>0</v>
      </c>
      <c r="BB75" s="7">
        <f>Table2[[#This Row],[Mortgage Recording Tax Exemption Through FY 11]]+Table2[[#This Row],[Mortgage Recording Tax Exemption FY 12 and After ]]</f>
        <v>29.5075</v>
      </c>
      <c r="BC75" s="7">
        <v>51.751600000000003</v>
      </c>
      <c r="BD75" s="7">
        <v>492.72660000000002</v>
      </c>
      <c r="BE75" s="7">
        <v>238.8272</v>
      </c>
      <c r="BF75" s="7">
        <f>Table2[[#This Row],[Indirect and Induced Land Through FY 11]]+Table2[[#This Row],[Indirect and Induced Land FY 12 and After ]]</f>
        <v>731.55380000000002</v>
      </c>
      <c r="BG75" s="7">
        <v>96.11</v>
      </c>
      <c r="BH75" s="7">
        <v>915.06320000000005</v>
      </c>
      <c r="BI75" s="7">
        <v>443.53620000000001</v>
      </c>
      <c r="BJ75" s="7">
        <f>Table2[[#This Row],[Indirect and Induced Building Through FY 11]]+Table2[[#This Row],[Indirect and Induced Building FY 12 and After]]</f>
        <v>1358.5994000000001</v>
      </c>
      <c r="BK75" s="7">
        <v>323.06360000000001</v>
      </c>
      <c r="BL75" s="7">
        <v>2730.3045999999999</v>
      </c>
      <c r="BM75" s="7">
        <v>1490.9002</v>
      </c>
      <c r="BN75" s="7">
        <f>Table2[[#This Row],[TOTAL Real Property Related Taxes Through FY 11]]+Table2[[#This Row],[TOTAL Real Property Related Taxes FY 12 and After]]</f>
        <v>4221.2047999999995</v>
      </c>
      <c r="BO75" s="7">
        <v>309.6413</v>
      </c>
      <c r="BP75" s="7">
        <v>2700.5187999999998</v>
      </c>
      <c r="BQ75" s="7">
        <v>1428.9567999999999</v>
      </c>
      <c r="BR75" s="7">
        <f>Table2[[#This Row],[Company Direct Through FY 11]]+Table2[[#This Row],[Company Direct FY 12 and After ]]</f>
        <v>4129.4755999999998</v>
      </c>
      <c r="BS75" s="7">
        <v>0</v>
      </c>
      <c r="BT75" s="7">
        <v>0</v>
      </c>
      <c r="BU75" s="7">
        <v>0</v>
      </c>
      <c r="BV75" s="7">
        <f>Table2[[#This Row],[Sales Tax Exemption Through FY 11]]+Table2[[#This Row],[Sales Tax Exemption FY 12 and After ]]</f>
        <v>0</v>
      </c>
      <c r="BW75" s="7">
        <v>0</v>
      </c>
      <c r="BX75" s="7">
        <v>0</v>
      </c>
      <c r="BY75" s="7">
        <v>0</v>
      </c>
      <c r="BZ75" s="7">
        <f>Table2[[#This Row],[Energy Tax Savings Through FY 11]]+Table2[[#This Row],[Energy Tax Savings FY 12 and After ]]</f>
        <v>0</v>
      </c>
      <c r="CA75" s="7">
        <v>0</v>
      </c>
      <c r="CB75" s="7">
        <v>0</v>
      </c>
      <c r="CC75" s="7">
        <v>0</v>
      </c>
      <c r="CD75" s="7">
        <f>Table2[[#This Row],[Tax Exempt Bond Savings Through FY 11]]+Table2[[#This Row],[Tax Exempt Bond Savings FY12 and After ]]</f>
        <v>0</v>
      </c>
      <c r="CE75" s="7">
        <v>186.86869999999999</v>
      </c>
      <c r="CF75" s="7">
        <v>1863.0136</v>
      </c>
      <c r="CG75" s="7">
        <v>862.37609999999995</v>
      </c>
      <c r="CH75" s="7">
        <f>Table2[[#This Row],[Indirect and Induced Through FY 11]]+Table2[[#This Row],[Indirect and Induced FY 12 and After  ]]</f>
        <v>2725.3896999999997</v>
      </c>
      <c r="CI75" s="7">
        <v>496.51</v>
      </c>
      <c r="CJ75" s="7">
        <v>4563.5324000000001</v>
      </c>
      <c r="CK75" s="7">
        <v>2291.3328999999999</v>
      </c>
      <c r="CL75" s="7">
        <f>Table2[[#This Row],[TOTAL Income Consumption Use Taxes Through FY 11]]+Table2[[#This Row],[TOTAL Income Consumption Use Taxes FY 12 and After  ]]</f>
        <v>6854.8652999999995</v>
      </c>
      <c r="CM75" s="7">
        <v>210.321</v>
      </c>
      <c r="CN75" s="7">
        <v>799.99850000000004</v>
      </c>
      <c r="CO75" s="7">
        <v>970.60540000000003</v>
      </c>
      <c r="CP75" s="7">
        <f>Table2[[#This Row],[Assistance Provided Through FY 11]]+Table2[[#This Row],[Assistance Provided FY 12 and After ]]</f>
        <v>1770.6039000000001</v>
      </c>
      <c r="CQ75" s="7">
        <v>0</v>
      </c>
      <c r="CR75" s="7">
        <v>0</v>
      </c>
      <c r="CS75" s="7">
        <v>0</v>
      </c>
      <c r="CT75" s="7">
        <f>Table2[[#This Row],[Recapture Cancellation Reduction Amount Through FY 11]]+Table2[[#This Row],[Recapture Cancellation Reduction Amount FY 12 and After ]]</f>
        <v>0</v>
      </c>
      <c r="CU75" s="7">
        <v>0</v>
      </c>
      <c r="CV75" s="7">
        <v>0</v>
      </c>
      <c r="CW75" s="7">
        <v>0</v>
      </c>
      <c r="CX75" s="7">
        <f>Table2[[#This Row],[Penalty Paid Through FY 11]]+Table2[[#This Row],[Penalty Paid FY 12 and After]]</f>
        <v>0</v>
      </c>
      <c r="CY75" s="7">
        <v>210.321</v>
      </c>
      <c r="CZ75" s="7">
        <v>799.99850000000004</v>
      </c>
      <c r="DA75" s="7">
        <v>970.60540000000003</v>
      </c>
      <c r="DB75" s="7">
        <f>Table2[[#This Row],[TOTAL Assistance Net of recapture penalties Through FY 11]]+Table2[[#This Row],[TOTAL Assistance Net of recapture penalties FY 12 and After ]]</f>
        <v>1770.6039000000001</v>
      </c>
      <c r="DC75" s="7">
        <v>695.16430000000003</v>
      </c>
      <c r="DD75" s="7">
        <v>4823.0321000000004</v>
      </c>
      <c r="DE75" s="7">
        <v>3208.0990000000002</v>
      </c>
      <c r="DF75" s="7">
        <f>Table2[[#This Row],[Company Direct Tax Revenue Before Assistance FY 12 and After]]+Table2[[#This Row],[Company Direct Tax Revenue Before Assistance Through FY 11]]</f>
        <v>8031.1311000000005</v>
      </c>
      <c r="DG75" s="7">
        <v>334.7303</v>
      </c>
      <c r="DH75" s="7">
        <v>3270.8033999999998</v>
      </c>
      <c r="DI75" s="7">
        <v>1544.7394999999999</v>
      </c>
      <c r="DJ75" s="7">
        <f>Table2[[#This Row],[Indirect and Induced Tax Revenues FY 12 and After]]+Table2[[#This Row],[Indirect and Induced Tax Revenues Through FY 11]]</f>
        <v>4815.5428999999995</v>
      </c>
      <c r="DK75" s="7">
        <v>1029.8946000000001</v>
      </c>
      <c r="DL75" s="7">
        <v>8093.8355000000001</v>
      </c>
      <c r="DM75" s="7">
        <v>4752.8384999999998</v>
      </c>
      <c r="DN75" s="7">
        <f>Table2[[#This Row],[TOTAL Tax Revenues Before Assistance Through FY 11]]+Table2[[#This Row],[TOTAL Tax Revenues Before Assistance FY 12 and After]]</f>
        <v>12846.673999999999</v>
      </c>
      <c r="DO75" s="7">
        <v>819.57360000000006</v>
      </c>
      <c r="DP75" s="7">
        <v>7293.8370000000004</v>
      </c>
      <c r="DQ75" s="7">
        <v>3782.2330999999999</v>
      </c>
      <c r="DR75" s="7">
        <f>Table2[[#This Row],[TOTAL Tax Revenues Net of Assistance Recapture and Penalty FY 12 and After]]+Table2[[#This Row],[TOTAL Tax Revenues Net of Assistance Recapture and Penalty Through FY 11]]</f>
        <v>11076.070100000001</v>
      </c>
      <c r="DS75" s="7">
        <v>0</v>
      </c>
      <c r="DT75" s="7">
        <v>0</v>
      </c>
      <c r="DU75" s="7">
        <v>0</v>
      </c>
      <c r="DV75" s="7">
        <v>0</v>
      </c>
    </row>
    <row r="76" spans="1:126" x14ac:dyDescent="0.25">
      <c r="A76" s="5">
        <v>92360</v>
      </c>
      <c r="B76" s="5" t="s">
        <v>95</v>
      </c>
      <c r="C76" s="5" t="s">
        <v>96</v>
      </c>
      <c r="D76" s="5" t="s">
        <v>36</v>
      </c>
      <c r="E76" s="5">
        <v>17</v>
      </c>
      <c r="F76" s="5">
        <v>2606</v>
      </c>
      <c r="G76" s="5">
        <v>41</v>
      </c>
      <c r="H76" s="23"/>
      <c r="I76" s="23"/>
      <c r="J76" s="5">
        <v>424480</v>
      </c>
      <c r="K76" s="6" t="s">
        <v>43</v>
      </c>
      <c r="L76" s="6">
        <v>36515</v>
      </c>
      <c r="M76" s="9">
        <v>45838</v>
      </c>
      <c r="N76" s="7">
        <v>3500</v>
      </c>
      <c r="O76" s="5" t="s">
        <v>56</v>
      </c>
      <c r="P76" s="23">
        <v>0</v>
      </c>
      <c r="Q76" s="23">
        <v>0</v>
      </c>
      <c r="R76" s="23">
        <v>0</v>
      </c>
      <c r="S76" s="23">
        <v>0</v>
      </c>
      <c r="T76" s="23">
        <v>0</v>
      </c>
      <c r="U76" s="23">
        <v>0</v>
      </c>
      <c r="V76" s="23">
        <v>588</v>
      </c>
      <c r="W76" s="23">
        <v>0</v>
      </c>
      <c r="X76" s="23">
        <v>0</v>
      </c>
      <c r="Y76" s="23">
        <v>195</v>
      </c>
      <c r="Z76" s="23">
        <v>214</v>
      </c>
      <c r="AA76" s="24">
        <v>0</v>
      </c>
      <c r="AB76" s="24">
        <v>0</v>
      </c>
      <c r="AC76" s="24">
        <v>0</v>
      </c>
      <c r="AD76" s="24">
        <v>0</v>
      </c>
      <c r="AE76" s="24">
        <v>0</v>
      </c>
      <c r="AF76" s="24">
        <v>0</v>
      </c>
      <c r="AG76" s="5"/>
      <c r="AH76" s="7"/>
      <c r="AI76" s="7">
        <v>500.2251</v>
      </c>
      <c r="AJ76" s="7">
        <v>667.51310000000001</v>
      </c>
      <c r="AK76" s="7">
        <v>2308.4785000000002</v>
      </c>
      <c r="AL76" s="7">
        <f>Table2[[#This Row],[Company Direct Land Through FY 11]]+Table2[[#This Row],[Company Direct Land FY 12 and After ]]</f>
        <v>2975.9916000000003</v>
      </c>
      <c r="AM76" s="7">
        <v>928.98950000000002</v>
      </c>
      <c r="AN76" s="7">
        <v>1358.0842</v>
      </c>
      <c r="AO76" s="7">
        <v>4287.1734999999999</v>
      </c>
      <c r="AP76" s="7">
        <f>Table2[[#This Row],[Company Direct Building Through FY 11]]+Table2[[#This Row],[Company Direct Building FY 12 and After  ]]</f>
        <v>5645.2577000000001</v>
      </c>
      <c r="AQ76" s="7">
        <v>0</v>
      </c>
      <c r="AR76" s="7">
        <v>64.498000000000005</v>
      </c>
      <c r="AS76" s="7">
        <v>0</v>
      </c>
      <c r="AT76" s="7">
        <f>Table2[[#This Row],[Mortgage Recording Tax Through FY 11]]+Table2[[#This Row],[Mortgage Recording Tax FY 12 and After ]]</f>
        <v>64.498000000000005</v>
      </c>
      <c r="AU76" s="7">
        <v>0</v>
      </c>
      <c r="AV76" s="7">
        <v>737.67780000000005</v>
      </c>
      <c r="AW76" s="7">
        <v>0</v>
      </c>
      <c r="AX76" s="7">
        <f>Table2[[#This Row],[Pilot Savings  Through FY 11]]+Table2[[#This Row],[Pilot Savings FY 12 and After ]]</f>
        <v>737.67780000000005</v>
      </c>
      <c r="AY76" s="7">
        <v>0</v>
      </c>
      <c r="AZ76" s="7">
        <v>64.498000000000005</v>
      </c>
      <c r="BA76" s="7">
        <v>0</v>
      </c>
      <c r="BB76" s="7">
        <f>Table2[[#This Row],[Mortgage Recording Tax Exemption Through FY 11]]+Table2[[#This Row],[Mortgage Recording Tax Exemption FY 12 and After ]]</f>
        <v>64.498000000000005</v>
      </c>
      <c r="BC76" s="7">
        <v>919.45479999999998</v>
      </c>
      <c r="BD76" s="7">
        <v>4349.1848</v>
      </c>
      <c r="BE76" s="7">
        <v>4243.1719999999996</v>
      </c>
      <c r="BF76" s="7">
        <f>Table2[[#This Row],[Indirect and Induced Land Through FY 11]]+Table2[[#This Row],[Indirect and Induced Land FY 12 and After ]]</f>
        <v>8592.3567999999996</v>
      </c>
      <c r="BG76" s="7">
        <v>1707.5588</v>
      </c>
      <c r="BH76" s="7">
        <v>8077.0573999999997</v>
      </c>
      <c r="BI76" s="7">
        <v>7880.1760999999997</v>
      </c>
      <c r="BJ76" s="7">
        <f>Table2[[#This Row],[Indirect and Induced Building Through FY 11]]+Table2[[#This Row],[Indirect and Induced Building FY 12 and After]]</f>
        <v>15957.233499999998</v>
      </c>
      <c r="BK76" s="7">
        <v>4056.2282</v>
      </c>
      <c r="BL76" s="7">
        <v>13714.161700000001</v>
      </c>
      <c r="BM76" s="7">
        <v>18719.000100000001</v>
      </c>
      <c r="BN76" s="7">
        <f>Table2[[#This Row],[TOTAL Real Property Related Taxes Through FY 11]]+Table2[[#This Row],[TOTAL Real Property Related Taxes FY 12 and After]]</f>
        <v>32433.161800000002</v>
      </c>
      <c r="BO76" s="7">
        <v>6280.9786999999997</v>
      </c>
      <c r="BP76" s="7">
        <v>29718.0893</v>
      </c>
      <c r="BQ76" s="7">
        <v>28985.953799999999</v>
      </c>
      <c r="BR76" s="7">
        <f>Table2[[#This Row],[Company Direct Through FY 11]]+Table2[[#This Row],[Company Direct FY 12 and After ]]</f>
        <v>58704.043099999995</v>
      </c>
      <c r="BS76" s="7">
        <v>0</v>
      </c>
      <c r="BT76" s="7">
        <v>0</v>
      </c>
      <c r="BU76" s="7">
        <v>0</v>
      </c>
      <c r="BV76" s="7">
        <f>Table2[[#This Row],[Sales Tax Exemption Through FY 11]]+Table2[[#This Row],[Sales Tax Exemption FY 12 and After ]]</f>
        <v>0</v>
      </c>
      <c r="BW76" s="7">
        <v>0</v>
      </c>
      <c r="BX76" s="7">
        <v>8.6674000000000007</v>
      </c>
      <c r="BY76" s="7">
        <v>0</v>
      </c>
      <c r="BZ76" s="7">
        <f>Table2[[#This Row],[Energy Tax Savings Through FY 11]]+Table2[[#This Row],[Energy Tax Savings FY 12 and After ]]</f>
        <v>8.6674000000000007</v>
      </c>
      <c r="CA76" s="7">
        <v>0</v>
      </c>
      <c r="CB76" s="7">
        <v>0</v>
      </c>
      <c r="CC76" s="7">
        <v>0</v>
      </c>
      <c r="CD76" s="7">
        <f>Table2[[#This Row],[Tax Exempt Bond Savings Through FY 11]]+Table2[[#This Row],[Tax Exempt Bond Savings FY12 and After ]]</f>
        <v>0</v>
      </c>
      <c r="CE76" s="7">
        <v>3320.0417000000002</v>
      </c>
      <c r="CF76" s="7">
        <v>16494.084200000001</v>
      </c>
      <c r="CG76" s="7">
        <v>15321.588900000001</v>
      </c>
      <c r="CH76" s="7">
        <f>Table2[[#This Row],[Indirect and Induced Through FY 11]]+Table2[[#This Row],[Indirect and Induced FY 12 and After  ]]</f>
        <v>31815.6731</v>
      </c>
      <c r="CI76" s="7">
        <v>9601.0203999999994</v>
      </c>
      <c r="CJ76" s="7">
        <v>46203.506099999999</v>
      </c>
      <c r="CK76" s="7">
        <v>44307.542699999998</v>
      </c>
      <c r="CL76" s="7">
        <f>Table2[[#This Row],[TOTAL Income Consumption Use Taxes Through FY 11]]+Table2[[#This Row],[TOTAL Income Consumption Use Taxes FY 12 and After  ]]</f>
        <v>90511.04879999999</v>
      </c>
      <c r="CM76" s="7">
        <v>0</v>
      </c>
      <c r="CN76" s="7">
        <v>810.84320000000002</v>
      </c>
      <c r="CO76" s="7">
        <v>0</v>
      </c>
      <c r="CP76" s="7">
        <f>Table2[[#This Row],[Assistance Provided Through FY 11]]+Table2[[#This Row],[Assistance Provided FY 12 and After ]]</f>
        <v>810.84320000000002</v>
      </c>
      <c r="CQ76" s="7">
        <v>0</v>
      </c>
      <c r="CR76" s="7">
        <v>0</v>
      </c>
      <c r="CS76" s="7">
        <v>0</v>
      </c>
      <c r="CT76" s="7">
        <f>Table2[[#This Row],[Recapture Cancellation Reduction Amount Through FY 11]]+Table2[[#This Row],[Recapture Cancellation Reduction Amount FY 12 and After ]]</f>
        <v>0</v>
      </c>
      <c r="CU76" s="7">
        <v>0</v>
      </c>
      <c r="CV76" s="7">
        <v>0</v>
      </c>
      <c r="CW76" s="7">
        <v>0</v>
      </c>
      <c r="CX76" s="7">
        <f>Table2[[#This Row],[Penalty Paid Through FY 11]]+Table2[[#This Row],[Penalty Paid FY 12 and After]]</f>
        <v>0</v>
      </c>
      <c r="CY76" s="7">
        <v>0</v>
      </c>
      <c r="CZ76" s="7">
        <v>810.84320000000002</v>
      </c>
      <c r="DA76" s="7">
        <v>0</v>
      </c>
      <c r="DB76" s="7">
        <f>Table2[[#This Row],[TOTAL Assistance Net of recapture penalties Through FY 11]]+Table2[[#This Row],[TOTAL Assistance Net of recapture penalties FY 12 and After ]]</f>
        <v>810.84320000000002</v>
      </c>
      <c r="DC76" s="7">
        <v>7710.1932999999999</v>
      </c>
      <c r="DD76" s="7">
        <v>31808.184600000001</v>
      </c>
      <c r="DE76" s="7">
        <v>35581.605799999998</v>
      </c>
      <c r="DF76" s="7">
        <f>Table2[[#This Row],[Company Direct Tax Revenue Before Assistance FY 12 and After]]+Table2[[#This Row],[Company Direct Tax Revenue Before Assistance Through FY 11]]</f>
        <v>67389.790399999998</v>
      </c>
      <c r="DG76" s="7">
        <v>5947.0553</v>
      </c>
      <c r="DH76" s="7">
        <v>28920.326400000002</v>
      </c>
      <c r="DI76" s="7">
        <v>27444.937000000002</v>
      </c>
      <c r="DJ76" s="7">
        <f>Table2[[#This Row],[Indirect and Induced Tax Revenues FY 12 and After]]+Table2[[#This Row],[Indirect and Induced Tax Revenues Through FY 11]]</f>
        <v>56365.263400000003</v>
      </c>
      <c r="DK76" s="7">
        <v>13657.248600000001</v>
      </c>
      <c r="DL76" s="7">
        <v>60728.510999999999</v>
      </c>
      <c r="DM76" s="7">
        <v>63026.542800000003</v>
      </c>
      <c r="DN76" s="7">
        <f>Table2[[#This Row],[TOTAL Tax Revenues Before Assistance Through FY 11]]+Table2[[#This Row],[TOTAL Tax Revenues Before Assistance FY 12 and After]]</f>
        <v>123755.05379999999</v>
      </c>
      <c r="DO76" s="7">
        <v>13657.248600000001</v>
      </c>
      <c r="DP76" s="7">
        <v>59917.667800000003</v>
      </c>
      <c r="DQ76" s="7">
        <v>63026.542800000003</v>
      </c>
      <c r="DR76" s="7">
        <f>Table2[[#This Row],[TOTAL Tax Revenues Net of Assistance Recapture and Penalty FY 12 and After]]+Table2[[#This Row],[TOTAL Tax Revenues Net of Assistance Recapture and Penalty Through FY 11]]</f>
        <v>122944.21060000001</v>
      </c>
      <c r="DS76" s="7">
        <v>0</v>
      </c>
      <c r="DT76" s="7">
        <v>0</v>
      </c>
      <c r="DU76" s="7">
        <v>0</v>
      </c>
      <c r="DV76" s="7">
        <v>0</v>
      </c>
    </row>
    <row r="77" spans="1:126" x14ac:dyDescent="0.25">
      <c r="A77" s="5">
        <v>92363</v>
      </c>
      <c r="B77" s="5" t="s">
        <v>796</v>
      </c>
      <c r="C77" s="5" t="s">
        <v>114</v>
      </c>
      <c r="D77" s="5" t="s">
        <v>27</v>
      </c>
      <c r="E77" s="5">
        <v>3</v>
      </c>
      <c r="F77" s="5">
        <v>1282</v>
      </c>
      <c r="G77" s="5">
        <v>21</v>
      </c>
      <c r="H77" s="23"/>
      <c r="I77" s="23"/>
      <c r="J77" s="5">
        <v>523110</v>
      </c>
      <c r="K77" s="6" t="s">
        <v>793</v>
      </c>
      <c r="L77" s="6">
        <v>36431</v>
      </c>
      <c r="M77" s="9">
        <v>54693</v>
      </c>
      <c r="N77" s="7">
        <v>1500000</v>
      </c>
      <c r="O77" s="5" t="s">
        <v>115</v>
      </c>
      <c r="P77" s="23">
        <v>6</v>
      </c>
      <c r="Q77" s="23">
        <v>0</v>
      </c>
      <c r="R77" s="23">
        <v>2025</v>
      </c>
      <c r="S77" s="23">
        <v>0</v>
      </c>
      <c r="T77" s="23">
        <v>0</v>
      </c>
      <c r="U77" s="23">
        <v>2031</v>
      </c>
      <c r="V77" s="23">
        <v>2488</v>
      </c>
      <c r="W77" s="23">
        <v>0</v>
      </c>
      <c r="X77" s="23">
        <v>5700</v>
      </c>
      <c r="Y77" s="23">
        <v>5700</v>
      </c>
      <c r="Z77" s="23">
        <v>13300</v>
      </c>
      <c r="AA77" s="24">
        <v>76.464795667158995</v>
      </c>
      <c r="AB77" s="24">
        <v>0</v>
      </c>
      <c r="AC77" s="24">
        <v>4.8252092565238804</v>
      </c>
      <c r="AD77" s="24">
        <v>2.2648941408173302</v>
      </c>
      <c r="AE77" s="24">
        <v>16.445100935499799</v>
      </c>
      <c r="AF77" s="24">
        <v>19.743968488429299</v>
      </c>
      <c r="AG77" s="5" t="s">
        <v>39</v>
      </c>
      <c r="AH77" s="7" t="s">
        <v>39</v>
      </c>
      <c r="AI77" s="7">
        <v>1950.2534000000001</v>
      </c>
      <c r="AJ77" s="7">
        <v>29214.606400000001</v>
      </c>
      <c r="AK77" s="7">
        <v>824.18380000000002</v>
      </c>
      <c r="AL77" s="7">
        <f>Table2[[#This Row],[Company Direct Land Through FY 11]]+Table2[[#This Row],[Company Direct Land FY 12 and After ]]</f>
        <v>30038.790199999999</v>
      </c>
      <c r="AM77" s="7">
        <v>3621.8991999999998</v>
      </c>
      <c r="AN77" s="7">
        <v>72959.882800000007</v>
      </c>
      <c r="AO77" s="7">
        <v>1530.627</v>
      </c>
      <c r="AP77" s="7">
        <f>Table2[[#This Row],[Company Direct Building Through FY 11]]+Table2[[#This Row],[Company Direct Building FY 12 and After  ]]</f>
        <v>74490.5098</v>
      </c>
      <c r="AQ77" s="7">
        <v>0</v>
      </c>
      <c r="AR77" s="7">
        <v>0</v>
      </c>
      <c r="AS77" s="7">
        <v>0</v>
      </c>
      <c r="AT77" s="7">
        <f>Table2[[#This Row],[Mortgage Recording Tax Through FY 11]]+Table2[[#This Row],[Mortgage Recording Tax FY 12 and After ]]</f>
        <v>0</v>
      </c>
      <c r="AU77" s="7">
        <v>0</v>
      </c>
      <c r="AV77" s="7">
        <v>4076.0781999999999</v>
      </c>
      <c r="AW77" s="7">
        <v>723.92179999999996</v>
      </c>
      <c r="AX77" s="7">
        <f>Table2[[#This Row],[Pilot Savings  Through FY 11]]+Table2[[#This Row],[Pilot Savings FY 12 and After ]]</f>
        <v>4800</v>
      </c>
      <c r="AY77" s="7">
        <v>0</v>
      </c>
      <c r="AZ77" s="7">
        <v>0</v>
      </c>
      <c r="BA77" s="7">
        <v>0</v>
      </c>
      <c r="BB77" s="7">
        <f>Table2[[#This Row],[Mortgage Recording Tax Exemption Through FY 11]]+Table2[[#This Row],[Mortgage Recording Tax Exemption FY 12 and After ]]</f>
        <v>0</v>
      </c>
      <c r="BC77" s="7">
        <v>5817.4585999999999</v>
      </c>
      <c r="BD77" s="7">
        <v>106422.4999</v>
      </c>
      <c r="BE77" s="7">
        <v>2458.4778999999999</v>
      </c>
      <c r="BF77" s="7">
        <f>Table2[[#This Row],[Indirect and Induced Land Through FY 11]]+Table2[[#This Row],[Indirect and Induced Land FY 12 and After ]]</f>
        <v>108880.97779999999</v>
      </c>
      <c r="BG77" s="7">
        <v>10803.8518</v>
      </c>
      <c r="BH77" s="7">
        <v>197641.7855</v>
      </c>
      <c r="BI77" s="7">
        <v>4565.7447000000002</v>
      </c>
      <c r="BJ77" s="7">
        <f>Table2[[#This Row],[Indirect and Induced Building Through FY 11]]+Table2[[#This Row],[Indirect and Induced Building FY 12 and After]]</f>
        <v>202207.53020000001</v>
      </c>
      <c r="BK77" s="7">
        <v>22193.463</v>
      </c>
      <c r="BL77" s="7">
        <v>402162.69640000002</v>
      </c>
      <c r="BM77" s="7">
        <v>8655.1116000000002</v>
      </c>
      <c r="BN77" s="7">
        <f>Table2[[#This Row],[TOTAL Real Property Related Taxes Through FY 11]]+Table2[[#This Row],[TOTAL Real Property Related Taxes FY 12 and After]]</f>
        <v>410817.80800000002</v>
      </c>
      <c r="BO77" s="7">
        <v>22223.362099999998</v>
      </c>
      <c r="BP77" s="7">
        <v>417540.78169999999</v>
      </c>
      <c r="BQ77" s="7">
        <v>9391.6687999999995</v>
      </c>
      <c r="BR77" s="7">
        <f>Table2[[#This Row],[Company Direct Through FY 11]]+Table2[[#This Row],[Company Direct FY 12 and After ]]</f>
        <v>426932.45049999998</v>
      </c>
      <c r="BS77" s="7">
        <v>0</v>
      </c>
      <c r="BT77" s="7">
        <v>14075.684600000001</v>
      </c>
      <c r="BU77" s="7">
        <v>50924.315399999999</v>
      </c>
      <c r="BV77" s="7">
        <f>Table2[[#This Row],[Sales Tax Exemption Through FY 11]]+Table2[[#This Row],[Sales Tax Exemption FY 12 and After ]]</f>
        <v>65000</v>
      </c>
      <c r="BW77" s="7">
        <v>62.8</v>
      </c>
      <c r="BX77" s="7">
        <v>227.61080000000001</v>
      </c>
      <c r="BY77" s="7">
        <v>0</v>
      </c>
      <c r="BZ77" s="7">
        <f>Table2[[#This Row],[Energy Tax Savings Through FY 11]]+Table2[[#This Row],[Energy Tax Savings FY 12 and After ]]</f>
        <v>227.61080000000001</v>
      </c>
      <c r="CA77" s="7">
        <v>0</v>
      </c>
      <c r="CB77" s="7">
        <v>0</v>
      </c>
      <c r="CC77" s="7">
        <v>0</v>
      </c>
      <c r="CD77" s="7">
        <f>Table2[[#This Row],[Tax Exempt Bond Savings Through FY 11]]+Table2[[#This Row],[Tax Exempt Bond Savings FY12 and After ]]</f>
        <v>0</v>
      </c>
      <c r="CE77" s="7">
        <v>19063.534899999999</v>
      </c>
      <c r="CF77" s="7">
        <v>375128.1165</v>
      </c>
      <c r="CG77" s="7">
        <v>8056.3149999999996</v>
      </c>
      <c r="CH77" s="7">
        <f>Table2[[#This Row],[Indirect and Induced Through FY 11]]+Table2[[#This Row],[Indirect and Induced FY 12 and After  ]]</f>
        <v>383184.43150000001</v>
      </c>
      <c r="CI77" s="7">
        <v>41224.097000000002</v>
      </c>
      <c r="CJ77" s="7">
        <v>778365.60279999999</v>
      </c>
      <c r="CK77" s="7">
        <v>-33476.331599999998</v>
      </c>
      <c r="CL77" s="7">
        <f>Table2[[#This Row],[TOTAL Income Consumption Use Taxes Through FY 11]]+Table2[[#This Row],[TOTAL Income Consumption Use Taxes FY 12 and After  ]]</f>
        <v>744889.27119999996</v>
      </c>
      <c r="CM77" s="7">
        <v>62.8</v>
      </c>
      <c r="CN77" s="7">
        <v>18379.373599999999</v>
      </c>
      <c r="CO77" s="7">
        <v>51648.237200000003</v>
      </c>
      <c r="CP77" s="7">
        <f>Table2[[#This Row],[Assistance Provided Through FY 11]]+Table2[[#This Row],[Assistance Provided FY 12 and After ]]</f>
        <v>70027.610799999995</v>
      </c>
      <c r="CQ77" s="7">
        <v>0</v>
      </c>
      <c r="CR77" s="7">
        <v>9.0167000000000002</v>
      </c>
      <c r="CS77" s="7">
        <v>51648</v>
      </c>
      <c r="CT77" s="7">
        <f>Table2[[#This Row],[Recapture Cancellation Reduction Amount Through FY 11]]+Table2[[#This Row],[Recapture Cancellation Reduction Amount FY 12 and After ]]</f>
        <v>51657.0167</v>
      </c>
      <c r="CU77" s="7">
        <v>0</v>
      </c>
      <c r="CV77" s="7">
        <v>0</v>
      </c>
      <c r="CW77" s="7">
        <v>0</v>
      </c>
      <c r="CX77" s="7">
        <f>Table2[[#This Row],[Penalty Paid Through FY 11]]+Table2[[#This Row],[Penalty Paid FY 12 and After]]</f>
        <v>0</v>
      </c>
      <c r="CY77" s="7">
        <v>62.8</v>
      </c>
      <c r="CZ77" s="7">
        <v>18370.356899999999</v>
      </c>
      <c r="DA77" s="7">
        <v>0.23719999999999999</v>
      </c>
      <c r="DB77" s="7">
        <f>Table2[[#This Row],[TOTAL Assistance Net of recapture penalties Through FY 11]]+Table2[[#This Row],[TOTAL Assistance Net of recapture penalties FY 12 and After ]]</f>
        <v>18370.594099999998</v>
      </c>
      <c r="DC77" s="7">
        <v>27795.5147</v>
      </c>
      <c r="DD77" s="7">
        <v>519715.2709</v>
      </c>
      <c r="DE77" s="7">
        <v>11746.479600000001</v>
      </c>
      <c r="DF77" s="7">
        <f>Table2[[#This Row],[Company Direct Tax Revenue Before Assistance FY 12 and After]]+Table2[[#This Row],[Company Direct Tax Revenue Before Assistance Through FY 11]]</f>
        <v>531461.75049999997</v>
      </c>
      <c r="DG77" s="7">
        <v>35684.845300000001</v>
      </c>
      <c r="DH77" s="7">
        <v>679192.40190000006</v>
      </c>
      <c r="DI77" s="7">
        <v>15080.5376</v>
      </c>
      <c r="DJ77" s="7">
        <f>Table2[[#This Row],[Indirect and Induced Tax Revenues FY 12 and After]]+Table2[[#This Row],[Indirect and Induced Tax Revenues Through FY 11]]</f>
        <v>694272.93950000009</v>
      </c>
      <c r="DK77" s="7">
        <v>63480.36</v>
      </c>
      <c r="DL77" s="7">
        <v>1198907.6728000001</v>
      </c>
      <c r="DM77" s="7">
        <v>26827.017199999998</v>
      </c>
      <c r="DN77" s="7">
        <f>Table2[[#This Row],[TOTAL Tax Revenues Before Assistance Through FY 11]]+Table2[[#This Row],[TOTAL Tax Revenues Before Assistance FY 12 and After]]</f>
        <v>1225734.69</v>
      </c>
      <c r="DO77" s="7">
        <v>63417.56</v>
      </c>
      <c r="DP77" s="7">
        <v>1180537.3159</v>
      </c>
      <c r="DQ77" s="7">
        <v>26826.78</v>
      </c>
      <c r="DR77" s="7">
        <f>Table2[[#This Row],[TOTAL Tax Revenues Net of Assistance Recapture and Penalty FY 12 and After]]+Table2[[#This Row],[TOTAL Tax Revenues Net of Assistance Recapture and Penalty Through FY 11]]</f>
        <v>1207364.0959000001</v>
      </c>
      <c r="DS77" s="7">
        <v>0</v>
      </c>
      <c r="DT77" s="7">
        <v>800</v>
      </c>
      <c r="DU77" s="7">
        <v>0</v>
      </c>
      <c r="DV77" s="7">
        <v>0</v>
      </c>
    </row>
    <row r="78" spans="1:126" x14ac:dyDescent="0.25">
      <c r="A78" s="5">
        <v>92364</v>
      </c>
      <c r="B78" s="5" t="s">
        <v>220</v>
      </c>
      <c r="C78" s="5" t="s">
        <v>221</v>
      </c>
      <c r="D78" s="5" t="s">
        <v>42</v>
      </c>
      <c r="E78" s="5">
        <v>42</v>
      </c>
      <c r="F78" s="5">
        <v>4524</v>
      </c>
      <c r="G78" s="5">
        <v>35</v>
      </c>
      <c r="H78" s="23"/>
      <c r="I78" s="23"/>
      <c r="J78" s="5">
        <v>424490</v>
      </c>
      <c r="K78" s="6" t="s">
        <v>28</v>
      </c>
      <c r="L78" s="6">
        <v>36529</v>
      </c>
      <c r="M78" s="9">
        <v>45838</v>
      </c>
      <c r="N78" s="7">
        <v>1600</v>
      </c>
      <c r="O78" s="5" t="s">
        <v>51</v>
      </c>
      <c r="P78" s="23">
        <v>0</v>
      </c>
      <c r="Q78" s="23">
        <v>0</v>
      </c>
      <c r="R78" s="23">
        <v>35</v>
      </c>
      <c r="S78" s="23">
        <v>0</v>
      </c>
      <c r="T78" s="23">
        <v>0</v>
      </c>
      <c r="U78" s="23">
        <v>35</v>
      </c>
      <c r="V78" s="23">
        <v>35</v>
      </c>
      <c r="W78" s="23">
        <v>0</v>
      </c>
      <c r="X78" s="23">
        <v>0</v>
      </c>
      <c r="Y78" s="23">
        <v>0</v>
      </c>
      <c r="Z78" s="23">
        <v>12</v>
      </c>
      <c r="AA78" s="24">
        <v>0</v>
      </c>
      <c r="AB78" s="24">
        <v>0</v>
      </c>
      <c r="AC78" s="24">
        <v>0</v>
      </c>
      <c r="AD78" s="24">
        <v>0</v>
      </c>
      <c r="AE78" s="24">
        <v>0</v>
      </c>
      <c r="AF78" s="24">
        <v>91.428571428571402</v>
      </c>
      <c r="AG78" s="5" t="s">
        <v>39</v>
      </c>
      <c r="AH78" s="7" t="s">
        <v>33</v>
      </c>
      <c r="AI78" s="7">
        <v>38.283000000000001</v>
      </c>
      <c r="AJ78" s="7">
        <v>232.39529999999999</v>
      </c>
      <c r="AK78" s="7">
        <v>176.67150000000001</v>
      </c>
      <c r="AL78" s="7">
        <f>Table2[[#This Row],[Company Direct Land Through FY 11]]+Table2[[#This Row],[Company Direct Land FY 12 and After ]]</f>
        <v>409.0668</v>
      </c>
      <c r="AM78" s="7">
        <v>54.988</v>
      </c>
      <c r="AN78" s="7">
        <v>222.29140000000001</v>
      </c>
      <c r="AO78" s="7">
        <v>253.7628</v>
      </c>
      <c r="AP78" s="7">
        <f>Table2[[#This Row],[Company Direct Building Through FY 11]]+Table2[[#This Row],[Company Direct Building FY 12 and After  ]]</f>
        <v>476.05420000000004</v>
      </c>
      <c r="AQ78" s="7">
        <v>0</v>
      </c>
      <c r="AR78" s="7">
        <v>17.895900000000001</v>
      </c>
      <c r="AS78" s="7">
        <v>0</v>
      </c>
      <c r="AT78" s="7">
        <f>Table2[[#This Row],[Mortgage Recording Tax Through FY 11]]+Table2[[#This Row],[Mortgage Recording Tax FY 12 and After ]]</f>
        <v>17.895900000000001</v>
      </c>
      <c r="AU78" s="7">
        <v>66.81</v>
      </c>
      <c r="AV78" s="7">
        <v>273.31700000000001</v>
      </c>
      <c r="AW78" s="7">
        <v>308.32010000000002</v>
      </c>
      <c r="AX78" s="7">
        <f>Table2[[#This Row],[Pilot Savings  Through FY 11]]+Table2[[#This Row],[Pilot Savings FY 12 and After ]]</f>
        <v>581.63710000000003</v>
      </c>
      <c r="AY78" s="7">
        <v>0</v>
      </c>
      <c r="AZ78" s="7">
        <v>17.895900000000001</v>
      </c>
      <c r="BA78" s="7">
        <v>0</v>
      </c>
      <c r="BB78" s="7">
        <f>Table2[[#This Row],[Mortgage Recording Tax Exemption Through FY 11]]+Table2[[#This Row],[Mortgage Recording Tax Exemption FY 12 and After ]]</f>
        <v>17.895900000000001</v>
      </c>
      <c r="BC78" s="7">
        <v>54.729399999999998</v>
      </c>
      <c r="BD78" s="7">
        <v>215.0265</v>
      </c>
      <c r="BE78" s="7">
        <v>252.56970000000001</v>
      </c>
      <c r="BF78" s="7">
        <f>Table2[[#This Row],[Indirect and Induced Land Through FY 11]]+Table2[[#This Row],[Indirect and Induced Land FY 12 and After ]]</f>
        <v>467.59620000000001</v>
      </c>
      <c r="BG78" s="7">
        <v>101.64019999999999</v>
      </c>
      <c r="BH78" s="7">
        <v>399.3349</v>
      </c>
      <c r="BI78" s="7">
        <v>469.05739999999997</v>
      </c>
      <c r="BJ78" s="7">
        <f>Table2[[#This Row],[Indirect and Induced Building Through FY 11]]+Table2[[#This Row],[Indirect and Induced Building FY 12 and After]]</f>
        <v>868.39229999999998</v>
      </c>
      <c r="BK78" s="7">
        <v>182.8306</v>
      </c>
      <c r="BL78" s="7">
        <v>795.73109999999997</v>
      </c>
      <c r="BM78" s="7">
        <v>843.74130000000002</v>
      </c>
      <c r="BN78" s="7">
        <f>Table2[[#This Row],[TOTAL Real Property Related Taxes Through FY 11]]+Table2[[#This Row],[TOTAL Real Property Related Taxes FY 12 and After]]</f>
        <v>1639.4724000000001</v>
      </c>
      <c r="BO78" s="7">
        <v>407.52050000000003</v>
      </c>
      <c r="BP78" s="7">
        <v>1633.2121</v>
      </c>
      <c r="BQ78" s="7">
        <v>1880.6572000000001</v>
      </c>
      <c r="BR78" s="7">
        <f>Table2[[#This Row],[Company Direct Through FY 11]]+Table2[[#This Row],[Company Direct FY 12 and After ]]</f>
        <v>3513.8693000000003</v>
      </c>
      <c r="BS78" s="7">
        <v>0</v>
      </c>
      <c r="BT78" s="7">
        <v>0</v>
      </c>
      <c r="BU78" s="7">
        <v>0</v>
      </c>
      <c r="BV78" s="7">
        <f>Table2[[#This Row],[Sales Tax Exemption Through FY 11]]+Table2[[#This Row],[Sales Tax Exemption FY 12 and After ]]</f>
        <v>0</v>
      </c>
      <c r="BW78" s="7">
        <v>0</v>
      </c>
      <c r="BX78" s="7">
        <v>0</v>
      </c>
      <c r="BY78" s="7">
        <v>0</v>
      </c>
      <c r="BZ78" s="7">
        <f>Table2[[#This Row],[Energy Tax Savings Through FY 11]]+Table2[[#This Row],[Energy Tax Savings FY 12 and After ]]</f>
        <v>0</v>
      </c>
      <c r="CA78" s="7">
        <v>0</v>
      </c>
      <c r="CB78" s="7">
        <v>0</v>
      </c>
      <c r="CC78" s="7">
        <v>0</v>
      </c>
      <c r="CD78" s="7">
        <f>Table2[[#This Row],[Tax Exempt Bond Savings Through FY 11]]+Table2[[#This Row],[Tax Exempt Bond Savings FY12 and After ]]</f>
        <v>0</v>
      </c>
      <c r="CE78" s="7">
        <v>215.40950000000001</v>
      </c>
      <c r="CF78" s="7">
        <v>907.05589999999995</v>
      </c>
      <c r="CG78" s="7">
        <v>994.08889999999997</v>
      </c>
      <c r="CH78" s="7">
        <f>Table2[[#This Row],[Indirect and Induced Through FY 11]]+Table2[[#This Row],[Indirect and Induced FY 12 and After  ]]</f>
        <v>1901.1448</v>
      </c>
      <c r="CI78" s="7">
        <v>622.92999999999995</v>
      </c>
      <c r="CJ78" s="7">
        <v>2540.268</v>
      </c>
      <c r="CK78" s="7">
        <v>2874.7460999999998</v>
      </c>
      <c r="CL78" s="7">
        <f>Table2[[#This Row],[TOTAL Income Consumption Use Taxes Through FY 11]]+Table2[[#This Row],[TOTAL Income Consumption Use Taxes FY 12 and After  ]]</f>
        <v>5415.0141000000003</v>
      </c>
      <c r="CM78" s="7">
        <v>66.81</v>
      </c>
      <c r="CN78" s="7">
        <v>291.21289999999999</v>
      </c>
      <c r="CO78" s="7">
        <v>308.32010000000002</v>
      </c>
      <c r="CP78" s="7">
        <f>Table2[[#This Row],[Assistance Provided Through FY 11]]+Table2[[#This Row],[Assistance Provided FY 12 and After ]]</f>
        <v>599.53300000000002</v>
      </c>
      <c r="CQ78" s="7">
        <v>0</v>
      </c>
      <c r="CR78" s="7">
        <v>0</v>
      </c>
      <c r="CS78" s="7">
        <v>0</v>
      </c>
      <c r="CT78" s="7">
        <f>Table2[[#This Row],[Recapture Cancellation Reduction Amount Through FY 11]]+Table2[[#This Row],[Recapture Cancellation Reduction Amount FY 12 and After ]]</f>
        <v>0</v>
      </c>
      <c r="CU78" s="7">
        <v>0</v>
      </c>
      <c r="CV78" s="7">
        <v>0</v>
      </c>
      <c r="CW78" s="7">
        <v>0</v>
      </c>
      <c r="CX78" s="7">
        <f>Table2[[#This Row],[Penalty Paid Through FY 11]]+Table2[[#This Row],[Penalty Paid FY 12 and After]]</f>
        <v>0</v>
      </c>
      <c r="CY78" s="7">
        <v>66.81</v>
      </c>
      <c r="CZ78" s="7">
        <v>291.21289999999999</v>
      </c>
      <c r="DA78" s="7">
        <v>308.32010000000002</v>
      </c>
      <c r="DB78" s="7">
        <f>Table2[[#This Row],[TOTAL Assistance Net of recapture penalties Through FY 11]]+Table2[[#This Row],[TOTAL Assistance Net of recapture penalties FY 12 and After ]]</f>
        <v>599.53300000000002</v>
      </c>
      <c r="DC78" s="7">
        <v>500.79149999999998</v>
      </c>
      <c r="DD78" s="7">
        <v>2105.7946999999999</v>
      </c>
      <c r="DE78" s="7">
        <v>2311.0915</v>
      </c>
      <c r="DF78" s="7">
        <f>Table2[[#This Row],[Company Direct Tax Revenue Before Assistance FY 12 and After]]+Table2[[#This Row],[Company Direct Tax Revenue Before Assistance Through FY 11]]</f>
        <v>4416.8861999999999</v>
      </c>
      <c r="DG78" s="7">
        <v>371.77910000000003</v>
      </c>
      <c r="DH78" s="7">
        <v>1521.4173000000001</v>
      </c>
      <c r="DI78" s="7">
        <v>1715.7159999999999</v>
      </c>
      <c r="DJ78" s="7">
        <f>Table2[[#This Row],[Indirect and Induced Tax Revenues FY 12 and After]]+Table2[[#This Row],[Indirect and Induced Tax Revenues Through FY 11]]</f>
        <v>3237.1333</v>
      </c>
      <c r="DK78" s="7">
        <v>872.57060000000001</v>
      </c>
      <c r="DL78" s="7">
        <v>3627.212</v>
      </c>
      <c r="DM78" s="7">
        <v>4026.8074999999999</v>
      </c>
      <c r="DN78" s="7">
        <f>Table2[[#This Row],[TOTAL Tax Revenues Before Assistance Through FY 11]]+Table2[[#This Row],[TOTAL Tax Revenues Before Assistance FY 12 and After]]</f>
        <v>7654.0195000000003</v>
      </c>
      <c r="DO78" s="7">
        <v>805.76059999999995</v>
      </c>
      <c r="DP78" s="7">
        <v>3335.9991</v>
      </c>
      <c r="DQ78" s="7">
        <v>3718.4874</v>
      </c>
      <c r="DR78" s="7">
        <f>Table2[[#This Row],[TOTAL Tax Revenues Net of Assistance Recapture and Penalty FY 12 and After]]+Table2[[#This Row],[TOTAL Tax Revenues Net of Assistance Recapture and Penalty Through FY 11]]</f>
        <v>7054.4865</v>
      </c>
      <c r="DS78" s="7">
        <v>0</v>
      </c>
      <c r="DT78" s="7">
        <v>0</v>
      </c>
      <c r="DU78" s="7">
        <v>0</v>
      </c>
      <c r="DV78" s="7">
        <v>0</v>
      </c>
    </row>
    <row r="79" spans="1:126" x14ac:dyDescent="0.25">
      <c r="A79" s="5">
        <v>92366</v>
      </c>
      <c r="B79" s="5" t="s">
        <v>171</v>
      </c>
      <c r="C79" s="5" t="s">
        <v>172</v>
      </c>
      <c r="D79" s="5" t="s">
        <v>32</v>
      </c>
      <c r="E79" s="5">
        <v>26</v>
      </c>
      <c r="F79" s="5">
        <v>2602</v>
      </c>
      <c r="G79" s="5">
        <v>115</v>
      </c>
      <c r="H79" s="23"/>
      <c r="I79" s="23"/>
      <c r="J79" s="5">
        <v>424490</v>
      </c>
      <c r="K79" s="6" t="s">
        <v>43</v>
      </c>
      <c r="L79" s="6">
        <v>36480</v>
      </c>
      <c r="M79" s="9">
        <v>45838</v>
      </c>
      <c r="N79" s="7">
        <v>5917</v>
      </c>
      <c r="O79" s="5" t="s">
        <v>56</v>
      </c>
      <c r="P79" s="23">
        <v>4</v>
      </c>
      <c r="Q79" s="23">
        <v>0</v>
      </c>
      <c r="R79" s="23">
        <v>305</v>
      </c>
      <c r="S79" s="23">
        <v>0</v>
      </c>
      <c r="T79" s="23">
        <v>0</v>
      </c>
      <c r="U79" s="23">
        <v>309</v>
      </c>
      <c r="V79" s="23">
        <v>307</v>
      </c>
      <c r="W79" s="23">
        <v>0</v>
      </c>
      <c r="X79" s="23">
        <v>0</v>
      </c>
      <c r="Y79" s="23">
        <v>0</v>
      </c>
      <c r="Z79" s="23">
        <v>12</v>
      </c>
      <c r="AA79" s="24">
        <v>30.144927536231901</v>
      </c>
      <c r="AB79" s="24">
        <v>28.695652173913</v>
      </c>
      <c r="AC79" s="24">
        <v>23.768115942028999</v>
      </c>
      <c r="AD79" s="24">
        <v>17.3913043478261</v>
      </c>
      <c r="AE79" s="24">
        <v>0</v>
      </c>
      <c r="AF79" s="24">
        <v>46.601941747572802</v>
      </c>
      <c r="AG79" s="5" t="s">
        <v>39</v>
      </c>
      <c r="AH79" s="7" t="s">
        <v>33</v>
      </c>
      <c r="AI79" s="7">
        <v>64.872</v>
      </c>
      <c r="AJ79" s="7">
        <v>691.5616</v>
      </c>
      <c r="AK79" s="7">
        <v>299.37650000000002</v>
      </c>
      <c r="AL79" s="7">
        <f>Table2[[#This Row],[Company Direct Land Through FY 11]]+Table2[[#This Row],[Company Direct Land FY 12 and After ]]</f>
        <v>990.93810000000008</v>
      </c>
      <c r="AM79" s="7">
        <v>225.791</v>
      </c>
      <c r="AN79" s="7">
        <v>897.65020000000004</v>
      </c>
      <c r="AO79" s="7">
        <v>1041.9983</v>
      </c>
      <c r="AP79" s="7">
        <f>Table2[[#This Row],[Company Direct Building Through FY 11]]+Table2[[#This Row],[Company Direct Building FY 12 and After  ]]</f>
        <v>1939.6485</v>
      </c>
      <c r="AQ79" s="7">
        <v>0</v>
      </c>
      <c r="AR79" s="7">
        <v>90.655299999999997</v>
      </c>
      <c r="AS79" s="7">
        <v>0</v>
      </c>
      <c r="AT79" s="7">
        <f>Table2[[#This Row],[Mortgage Recording Tax Through FY 11]]+Table2[[#This Row],[Mortgage Recording Tax FY 12 and After ]]</f>
        <v>90.655299999999997</v>
      </c>
      <c r="AU79" s="7">
        <v>233.73699999999999</v>
      </c>
      <c r="AV79" s="7">
        <v>938.84100000000001</v>
      </c>
      <c r="AW79" s="7">
        <v>1078.6679999999999</v>
      </c>
      <c r="AX79" s="7">
        <f>Table2[[#This Row],[Pilot Savings  Through FY 11]]+Table2[[#This Row],[Pilot Savings FY 12 and After ]]</f>
        <v>2017.509</v>
      </c>
      <c r="AY79" s="7">
        <v>0</v>
      </c>
      <c r="AZ79" s="7">
        <v>90.655299999999997</v>
      </c>
      <c r="BA79" s="7">
        <v>0</v>
      </c>
      <c r="BB79" s="7">
        <f>Table2[[#This Row],[Mortgage Recording Tax Exemption Through FY 11]]+Table2[[#This Row],[Mortgage Recording Tax Exemption FY 12 and After ]]</f>
        <v>90.655299999999997</v>
      </c>
      <c r="BC79" s="7">
        <v>480.05579999999998</v>
      </c>
      <c r="BD79" s="7">
        <v>2193.3145</v>
      </c>
      <c r="BE79" s="7">
        <v>2215.3991999999998</v>
      </c>
      <c r="BF79" s="7">
        <f>Table2[[#This Row],[Indirect and Induced Land Through FY 11]]+Table2[[#This Row],[Indirect and Induced Land FY 12 and After ]]</f>
        <v>4408.7137000000002</v>
      </c>
      <c r="BG79" s="7">
        <v>891.53219999999999</v>
      </c>
      <c r="BH79" s="7">
        <v>4073.2979</v>
      </c>
      <c r="BI79" s="7">
        <v>4114.3125</v>
      </c>
      <c r="BJ79" s="7">
        <f>Table2[[#This Row],[Indirect and Induced Building Through FY 11]]+Table2[[#This Row],[Indirect and Induced Building FY 12 and After]]</f>
        <v>8187.6103999999996</v>
      </c>
      <c r="BK79" s="7">
        <v>1428.5139999999999</v>
      </c>
      <c r="BL79" s="7">
        <v>6916.9831999999997</v>
      </c>
      <c r="BM79" s="7">
        <v>6592.4184999999998</v>
      </c>
      <c r="BN79" s="7">
        <f>Table2[[#This Row],[TOTAL Real Property Related Taxes Through FY 11]]+Table2[[#This Row],[TOTAL Real Property Related Taxes FY 12 and After]]</f>
        <v>13509.401699999999</v>
      </c>
      <c r="BO79" s="7">
        <v>3218.7006000000001</v>
      </c>
      <c r="BP79" s="7">
        <v>15084.9982</v>
      </c>
      <c r="BQ79" s="7">
        <v>14853.9118</v>
      </c>
      <c r="BR79" s="7">
        <f>Table2[[#This Row],[Company Direct Through FY 11]]+Table2[[#This Row],[Company Direct FY 12 and After ]]</f>
        <v>29938.91</v>
      </c>
      <c r="BS79" s="7">
        <v>0</v>
      </c>
      <c r="BT79" s="7">
        <v>14.302899999999999</v>
      </c>
      <c r="BU79" s="7">
        <v>0</v>
      </c>
      <c r="BV79" s="7">
        <f>Table2[[#This Row],[Sales Tax Exemption Through FY 11]]+Table2[[#This Row],[Sales Tax Exemption FY 12 and After ]]</f>
        <v>14.302899999999999</v>
      </c>
      <c r="BW79" s="7">
        <v>0</v>
      </c>
      <c r="BX79" s="7">
        <v>2.5222000000000002</v>
      </c>
      <c r="BY79" s="7">
        <v>0</v>
      </c>
      <c r="BZ79" s="7">
        <f>Table2[[#This Row],[Energy Tax Savings Through FY 11]]+Table2[[#This Row],[Energy Tax Savings FY 12 and After ]]</f>
        <v>2.5222000000000002</v>
      </c>
      <c r="CA79" s="7">
        <v>0</v>
      </c>
      <c r="CB79" s="7">
        <v>0</v>
      </c>
      <c r="CC79" s="7">
        <v>0</v>
      </c>
      <c r="CD79" s="7">
        <f>Table2[[#This Row],[Tax Exempt Bond Savings Through FY 11]]+Table2[[#This Row],[Tax Exempt Bond Savings FY12 and After ]]</f>
        <v>0</v>
      </c>
      <c r="CE79" s="7">
        <v>1701.3634999999999</v>
      </c>
      <c r="CF79" s="7">
        <v>8360.1669000000002</v>
      </c>
      <c r="CG79" s="7">
        <v>7851.5856999999996</v>
      </c>
      <c r="CH79" s="7">
        <f>Table2[[#This Row],[Indirect and Induced Through FY 11]]+Table2[[#This Row],[Indirect and Induced FY 12 and After  ]]</f>
        <v>16211.7526</v>
      </c>
      <c r="CI79" s="7">
        <v>4920.0640999999996</v>
      </c>
      <c r="CJ79" s="7">
        <v>23428.34</v>
      </c>
      <c r="CK79" s="7">
        <v>22705.497500000001</v>
      </c>
      <c r="CL79" s="7">
        <f>Table2[[#This Row],[TOTAL Income Consumption Use Taxes Through FY 11]]+Table2[[#This Row],[TOTAL Income Consumption Use Taxes FY 12 and After  ]]</f>
        <v>46133.837500000001</v>
      </c>
      <c r="CM79" s="7">
        <v>233.73699999999999</v>
      </c>
      <c r="CN79" s="7">
        <v>1046.3214</v>
      </c>
      <c r="CO79" s="7">
        <v>1078.6679999999999</v>
      </c>
      <c r="CP79" s="7">
        <f>Table2[[#This Row],[Assistance Provided Through FY 11]]+Table2[[#This Row],[Assistance Provided FY 12 and After ]]</f>
        <v>2124.9893999999999</v>
      </c>
      <c r="CQ79" s="7">
        <v>0</v>
      </c>
      <c r="CR79" s="7">
        <v>0</v>
      </c>
      <c r="CS79" s="7">
        <v>0</v>
      </c>
      <c r="CT79" s="7">
        <f>Table2[[#This Row],[Recapture Cancellation Reduction Amount Through FY 11]]+Table2[[#This Row],[Recapture Cancellation Reduction Amount FY 12 and After ]]</f>
        <v>0</v>
      </c>
      <c r="CU79" s="7">
        <v>0</v>
      </c>
      <c r="CV79" s="7">
        <v>0</v>
      </c>
      <c r="CW79" s="7">
        <v>0</v>
      </c>
      <c r="CX79" s="7">
        <f>Table2[[#This Row],[Penalty Paid Through FY 11]]+Table2[[#This Row],[Penalty Paid FY 12 and After]]</f>
        <v>0</v>
      </c>
      <c r="CY79" s="7">
        <v>233.73699999999999</v>
      </c>
      <c r="CZ79" s="7">
        <v>1046.3214</v>
      </c>
      <c r="DA79" s="7">
        <v>1078.6679999999999</v>
      </c>
      <c r="DB79" s="7">
        <f>Table2[[#This Row],[TOTAL Assistance Net of recapture penalties Through FY 11]]+Table2[[#This Row],[TOTAL Assistance Net of recapture penalties FY 12 and After ]]</f>
        <v>2124.9893999999999</v>
      </c>
      <c r="DC79" s="7">
        <v>3509.3636000000001</v>
      </c>
      <c r="DD79" s="7">
        <v>16764.865300000001</v>
      </c>
      <c r="DE79" s="7">
        <v>16195.286599999999</v>
      </c>
      <c r="DF79" s="7">
        <f>Table2[[#This Row],[Company Direct Tax Revenue Before Assistance FY 12 and After]]+Table2[[#This Row],[Company Direct Tax Revenue Before Assistance Through FY 11]]</f>
        <v>32960.151899999997</v>
      </c>
      <c r="DG79" s="7">
        <v>3072.9515000000001</v>
      </c>
      <c r="DH79" s="7">
        <v>14626.7793</v>
      </c>
      <c r="DI79" s="7">
        <v>14181.297399999999</v>
      </c>
      <c r="DJ79" s="7">
        <f>Table2[[#This Row],[Indirect and Induced Tax Revenues FY 12 and After]]+Table2[[#This Row],[Indirect and Induced Tax Revenues Through FY 11]]</f>
        <v>28808.076699999998</v>
      </c>
      <c r="DK79" s="7">
        <v>6582.3150999999998</v>
      </c>
      <c r="DL79" s="7">
        <v>31391.6446</v>
      </c>
      <c r="DM79" s="7">
        <v>30376.583999999999</v>
      </c>
      <c r="DN79" s="7">
        <f>Table2[[#This Row],[TOTAL Tax Revenues Before Assistance Through FY 11]]+Table2[[#This Row],[TOTAL Tax Revenues Before Assistance FY 12 and After]]</f>
        <v>61768.228600000002</v>
      </c>
      <c r="DO79" s="7">
        <v>6348.5780999999997</v>
      </c>
      <c r="DP79" s="7">
        <v>30345.323199999999</v>
      </c>
      <c r="DQ79" s="7">
        <v>29297.916000000001</v>
      </c>
      <c r="DR79" s="7">
        <f>Table2[[#This Row],[TOTAL Tax Revenues Net of Assistance Recapture and Penalty FY 12 and After]]+Table2[[#This Row],[TOTAL Tax Revenues Net of Assistance Recapture and Penalty Through FY 11]]</f>
        <v>59643.239199999996</v>
      </c>
      <c r="DS79" s="7">
        <v>0</v>
      </c>
      <c r="DT79" s="7">
        <v>0</v>
      </c>
      <c r="DU79" s="7">
        <v>0</v>
      </c>
      <c r="DV79" s="7">
        <v>0</v>
      </c>
    </row>
    <row r="80" spans="1:126" x14ac:dyDescent="0.25">
      <c r="A80" s="5">
        <v>92369</v>
      </c>
      <c r="B80" s="5" t="s">
        <v>173</v>
      </c>
      <c r="C80" s="5" t="s">
        <v>174</v>
      </c>
      <c r="D80" s="5" t="s">
        <v>42</v>
      </c>
      <c r="E80" s="5">
        <v>42</v>
      </c>
      <c r="F80" s="5">
        <v>4289</v>
      </c>
      <c r="G80" s="5">
        <v>1</v>
      </c>
      <c r="H80" s="23">
        <v>75681</v>
      </c>
      <c r="I80" s="23">
        <v>56355</v>
      </c>
      <c r="J80" s="5">
        <v>623311</v>
      </c>
      <c r="K80" s="6" t="s">
        <v>47</v>
      </c>
      <c r="L80" s="6">
        <v>36665</v>
      </c>
      <c r="M80" s="9">
        <v>45108</v>
      </c>
      <c r="N80" s="7">
        <v>7150</v>
      </c>
      <c r="O80" s="5" t="s">
        <v>79</v>
      </c>
      <c r="P80" s="23">
        <v>15</v>
      </c>
      <c r="Q80" s="23">
        <v>93</v>
      </c>
      <c r="R80" s="23">
        <v>110</v>
      </c>
      <c r="S80" s="23">
        <v>0</v>
      </c>
      <c r="T80" s="23">
        <v>0</v>
      </c>
      <c r="U80" s="23">
        <v>218</v>
      </c>
      <c r="V80" s="23">
        <v>164</v>
      </c>
      <c r="W80" s="23">
        <v>0</v>
      </c>
      <c r="X80" s="23">
        <v>0</v>
      </c>
      <c r="Y80" s="23">
        <v>118</v>
      </c>
      <c r="Z80" s="23">
        <v>15</v>
      </c>
      <c r="AA80" s="24">
        <v>0</v>
      </c>
      <c r="AB80" s="24">
        <v>0</v>
      </c>
      <c r="AC80" s="24">
        <v>0</v>
      </c>
      <c r="AD80" s="24">
        <v>0</v>
      </c>
      <c r="AE80" s="24">
        <v>0</v>
      </c>
      <c r="AF80" s="24">
        <v>100</v>
      </c>
      <c r="AG80" s="5" t="s">
        <v>39</v>
      </c>
      <c r="AH80" s="7" t="s">
        <v>33</v>
      </c>
      <c r="AI80" s="7">
        <v>0</v>
      </c>
      <c r="AJ80" s="7">
        <v>0</v>
      </c>
      <c r="AK80" s="7">
        <v>0</v>
      </c>
      <c r="AL80" s="7">
        <f>Table2[[#This Row],[Company Direct Land Through FY 11]]+Table2[[#This Row],[Company Direct Land FY 12 and After ]]</f>
        <v>0</v>
      </c>
      <c r="AM80" s="7">
        <v>0</v>
      </c>
      <c r="AN80" s="7">
        <v>0</v>
      </c>
      <c r="AO80" s="7">
        <v>0</v>
      </c>
      <c r="AP80" s="7">
        <f>Table2[[#This Row],[Company Direct Building Through FY 11]]+Table2[[#This Row],[Company Direct Building FY 12 and After  ]]</f>
        <v>0</v>
      </c>
      <c r="AQ80" s="7">
        <v>0</v>
      </c>
      <c r="AR80" s="7">
        <v>125.4468</v>
      </c>
      <c r="AS80" s="7">
        <v>0</v>
      </c>
      <c r="AT80" s="7">
        <f>Table2[[#This Row],[Mortgage Recording Tax Through FY 11]]+Table2[[#This Row],[Mortgage Recording Tax FY 12 and After ]]</f>
        <v>125.4468</v>
      </c>
      <c r="AU80" s="7">
        <v>0</v>
      </c>
      <c r="AV80" s="7">
        <v>0</v>
      </c>
      <c r="AW80" s="7">
        <v>0</v>
      </c>
      <c r="AX80" s="7">
        <f>Table2[[#This Row],[Pilot Savings  Through FY 11]]+Table2[[#This Row],[Pilot Savings FY 12 and After ]]</f>
        <v>0</v>
      </c>
      <c r="AY80" s="7">
        <v>0</v>
      </c>
      <c r="AZ80" s="7">
        <v>125.4468</v>
      </c>
      <c r="BA80" s="7">
        <v>0</v>
      </c>
      <c r="BB80" s="7">
        <f>Table2[[#This Row],[Mortgage Recording Tax Exemption Through FY 11]]+Table2[[#This Row],[Mortgage Recording Tax Exemption FY 12 and After ]]</f>
        <v>125.4468</v>
      </c>
      <c r="BC80" s="7">
        <v>73.321100000000001</v>
      </c>
      <c r="BD80" s="7">
        <v>517.95420000000001</v>
      </c>
      <c r="BE80" s="7">
        <v>320.00409999999999</v>
      </c>
      <c r="BF80" s="7">
        <f>Table2[[#This Row],[Indirect and Induced Land Through FY 11]]+Table2[[#This Row],[Indirect and Induced Land FY 12 and After ]]</f>
        <v>837.95830000000001</v>
      </c>
      <c r="BG80" s="7">
        <v>136.1677</v>
      </c>
      <c r="BH80" s="7">
        <v>961.9153</v>
      </c>
      <c r="BI80" s="7">
        <v>594.29330000000004</v>
      </c>
      <c r="BJ80" s="7">
        <f>Table2[[#This Row],[Indirect and Induced Building Through FY 11]]+Table2[[#This Row],[Indirect and Induced Building FY 12 and After]]</f>
        <v>1556.2085999999999</v>
      </c>
      <c r="BK80" s="7">
        <v>209.4888</v>
      </c>
      <c r="BL80" s="7">
        <v>1479.8695</v>
      </c>
      <c r="BM80" s="7">
        <v>914.29740000000004</v>
      </c>
      <c r="BN80" s="7">
        <f>Table2[[#This Row],[TOTAL Real Property Related Taxes Through FY 11]]+Table2[[#This Row],[TOTAL Real Property Related Taxes FY 12 and After]]</f>
        <v>2394.1669000000002</v>
      </c>
      <c r="BO80" s="7">
        <v>270.8827</v>
      </c>
      <c r="BP80" s="7">
        <v>1997.2818</v>
      </c>
      <c r="BQ80" s="7">
        <v>1182.2460000000001</v>
      </c>
      <c r="BR80" s="7">
        <f>Table2[[#This Row],[Company Direct Through FY 11]]+Table2[[#This Row],[Company Direct FY 12 and After ]]</f>
        <v>3179.5277999999998</v>
      </c>
      <c r="BS80" s="7">
        <v>0</v>
      </c>
      <c r="BT80" s="7">
        <v>0</v>
      </c>
      <c r="BU80" s="7">
        <v>0</v>
      </c>
      <c r="BV80" s="7">
        <f>Table2[[#This Row],[Sales Tax Exemption Through FY 11]]+Table2[[#This Row],[Sales Tax Exemption FY 12 and After ]]</f>
        <v>0</v>
      </c>
      <c r="BW80" s="7">
        <v>0</v>
      </c>
      <c r="BX80" s="7">
        <v>0</v>
      </c>
      <c r="BY80" s="7">
        <v>0</v>
      </c>
      <c r="BZ80" s="7">
        <f>Table2[[#This Row],[Energy Tax Savings Through FY 11]]+Table2[[#This Row],[Energy Tax Savings FY 12 and After ]]</f>
        <v>0</v>
      </c>
      <c r="CA80" s="7">
        <v>0.22220000000000001</v>
      </c>
      <c r="CB80" s="7">
        <v>1.0126999999999999</v>
      </c>
      <c r="CC80" s="7">
        <v>0.61699999999999999</v>
      </c>
      <c r="CD80" s="7">
        <f>Table2[[#This Row],[Tax Exempt Bond Savings Through FY 11]]+Table2[[#This Row],[Tax Exempt Bond Savings FY12 and After ]]</f>
        <v>1.6296999999999999</v>
      </c>
      <c r="CE80" s="7">
        <v>288.58479999999997</v>
      </c>
      <c r="CF80" s="7">
        <v>2200.1990000000001</v>
      </c>
      <c r="CG80" s="7">
        <v>1259.5062</v>
      </c>
      <c r="CH80" s="7">
        <f>Table2[[#This Row],[Indirect and Induced Through FY 11]]+Table2[[#This Row],[Indirect and Induced FY 12 and After  ]]</f>
        <v>3459.7052000000003</v>
      </c>
      <c r="CI80" s="7">
        <v>559.24530000000004</v>
      </c>
      <c r="CJ80" s="7">
        <v>4196.4681</v>
      </c>
      <c r="CK80" s="7">
        <v>2441.1352000000002</v>
      </c>
      <c r="CL80" s="7">
        <f>Table2[[#This Row],[TOTAL Income Consumption Use Taxes Through FY 11]]+Table2[[#This Row],[TOTAL Income Consumption Use Taxes FY 12 and After  ]]</f>
        <v>6637.6033000000007</v>
      </c>
      <c r="CM80" s="7">
        <v>0.22220000000000001</v>
      </c>
      <c r="CN80" s="7">
        <v>126.45950000000001</v>
      </c>
      <c r="CO80" s="7">
        <v>0.61699999999999999</v>
      </c>
      <c r="CP80" s="7">
        <f>Table2[[#This Row],[Assistance Provided Through FY 11]]+Table2[[#This Row],[Assistance Provided FY 12 and After ]]</f>
        <v>127.07650000000001</v>
      </c>
      <c r="CQ80" s="7">
        <v>0</v>
      </c>
      <c r="CR80" s="7">
        <v>0</v>
      </c>
      <c r="CS80" s="7">
        <v>0</v>
      </c>
      <c r="CT80" s="7">
        <f>Table2[[#This Row],[Recapture Cancellation Reduction Amount Through FY 11]]+Table2[[#This Row],[Recapture Cancellation Reduction Amount FY 12 and After ]]</f>
        <v>0</v>
      </c>
      <c r="CU80" s="7">
        <v>0</v>
      </c>
      <c r="CV80" s="7">
        <v>0</v>
      </c>
      <c r="CW80" s="7">
        <v>0</v>
      </c>
      <c r="CX80" s="7">
        <f>Table2[[#This Row],[Penalty Paid Through FY 11]]+Table2[[#This Row],[Penalty Paid FY 12 and After]]</f>
        <v>0</v>
      </c>
      <c r="CY80" s="7">
        <v>0.22220000000000001</v>
      </c>
      <c r="CZ80" s="7">
        <v>126.45950000000001</v>
      </c>
      <c r="DA80" s="7">
        <v>0.61699999999999999</v>
      </c>
      <c r="DB80" s="7">
        <f>Table2[[#This Row],[TOTAL Assistance Net of recapture penalties Through FY 11]]+Table2[[#This Row],[TOTAL Assistance Net of recapture penalties FY 12 and After ]]</f>
        <v>127.07650000000001</v>
      </c>
      <c r="DC80" s="7">
        <v>270.8827</v>
      </c>
      <c r="DD80" s="7">
        <v>2122.7285999999999</v>
      </c>
      <c r="DE80" s="7">
        <v>1182.2460000000001</v>
      </c>
      <c r="DF80" s="7">
        <f>Table2[[#This Row],[Company Direct Tax Revenue Before Assistance FY 12 and After]]+Table2[[#This Row],[Company Direct Tax Revenue Before Assistance Through FY 11]]</f>
        <v>3304.9746</v>
      </c>
      <c r="DG80" s="7">
        <v>498.0736</v>
      </c>
      <c r="DH80" s="7">
        <v>3680.0684999999999</v>
      </c>
      <c r="DI80" s="7">
        <v>2173.8036000000002</v>
      </c>
      <c r="DJ80" s="7">
        <f>Table2[[#This Row],[Indirect and Induced Tax Revenues FY 12 and After]]+Table2[[#This Row],[Indirect and Induced Tax Revenues Through FY 11]]</f>
        <v>5853.8721000000005</v>
      </c>
      <c r="DK80" s="7">
        <v>768.95630000000006</v>
      </c>
      <c r="DL80" s="7">
        <v>5802.7970999999998</v>
      </c>
      <c r="DM80" s="7">
        <v>3356.0495999999998</v>
      </c>
      <c r="DN80" s="7">
        <f>Table2[[#This Row],[TOTAL Tax Revenues Before Assistance Through FY 11]]+Table2[[#This Row],[TOTAL Tax Revenues Before Assistance FY 12 and After]]</f>
        <v>9158.8467000000001</v>
      </c>
      <c r="DO80" s="7">
        <v>768.73410000000001</v>
      </c>
      <c r="DP80" s="7">
        <v>5676.3375999999998</v>
      </c>
      <c r="DQ80" s="7">
        <v>3355.4326000000001</v>
      </c>
      <c r="DR80" s="7">
        <f>Table2[[#This Row],[TOTAL Tax Revenues Net of Assistance Recapture and Penalty FY 12 and After]]+Table2[[#This Row],[TOTAL Tax Revenues Net of Assistance Recapture and Penalty Through FY 11]]</f>
        <v>9031.770199999999</v>
      </c>
      <c r="DS80" s="7">
        <v>0</v>
      </c>
      <c r="DT80" s="7">
        <v>0</v>
      </c>
      <c r="DU80" s="7">
        <v>0</v>
      </c>
      <c r="DV80" s="7">
        <v>0</v>
      </c>
    </row>
    <row r="81" spans="1:126" x14ac:dyDescent="0.25">
      <c r="A81" s="5">
        <v>92372</v>
      </c>
      <c r="B81" s="5" t="s">
        <v>175</v>
      </c>
      <c r="C81" s="5" t="s">
        <v>176</v>
      </c>
      <c r="D81" s="5" t="s">
        <v>36</v>
      </c>
      <c r="E81" s="5">
        <v>18</v>
      </c>
      <c r="F81" s="5">
        <v>3498</v>
      </c>
      <c r="G81" s="5">
        <v>39</v>
      </c>
      <c r="H81" s="23">
        <v>2500</v>
      </c>
      <c r="I81" s="23">
        <v>1984</v>
      </c>
      <c r="J81" s="5">
        <v>623210</v>
      </c>
      <c r="K81" s="6" t="s">
        <v>166</v>
      </c>
      <c r="L81" s="6">
        <v>36504</v>
      </c>
      <c r="M81" s="9">
        <v>45870</v>
      </c>
      <c r="N81" s="7">
        <v>370</v>
      </c>
      <c r="O81" s="5" t="s">
        <v>79</v>
      </c>
      <c r="P81" s="23">
        <v>5</v>
      </c>
      <c r="Q81" s="23">
        <v>0</v>
      </c>
      <c r="R81" s="23">
        <v>4</v>
      </c>
      <c r="S81" s="23">
        <v>0</v>
      </c>
      <c r="T81" s="23">
        <v>0</v>
      </c>
      <c r="U81" s="23">
        <v>9</v>
      </c>
      <c r="V81" s="23">
        <v>6</v>
      </c>
      <c r="W81" s="23">
        <v>0</v>
      </c>
      <c r="X81" s="23">
        <v>0</v>
      </c>
      <c r="Y81" s="23">
        <v>14</v>
      </c>
      <c r="Z81" s="23">
        <v>0</v>
      </c>
      <c r="AA81" s="24">
        <v>0</v>
      </c>
      <c r="AB81" s="24">
        <v>0</v>
      </c>
      <c r="AC81" s="24">
        <v>0</v>
      </c>
      <c r="AD81" s="24">
        <v>0</v>
      </c>
      <c r="AE81" s="24">
        <v>0</v>
      </c>
      <c r="AF81" s="24">
        <v>100</v>
      </c>
      <c r="AG81" s="5" t="s">
        <v>39</v>
      </c>
      <c r="AH81" s="7" t="s">
        <v>33</v>
      </c>
      <c r="AI81" s="7">
        <v>0</v>
      </c>
      <c r="AJ81" s="7">
        <v>0</v>
      </c>
      <c r="AK81" s="7">
        <v>0</v>
      </c>
      <c r="AL81" s="7">
        <f>Table2[[#This Row],[Company Direct Land Through FY 11]]+Table2[[#This Row],[Company Direct Land FY 12 and After ]]</f>
        <v>0</v>
      </c>
      <c r="AM81" s="7">
        <v>0</v>
      </c>
      <c r="AN81" s="7">
        <v>0</v>
      </c>
      <c r="AO81" s="7">
        <v>0</v>
      </c>
      <c r="AP81" s="7">
        <f>Table2[[#This Row],[Company Direct Building Through FY 11]]+Table2[[#This Row],[Company Direct Building FY 12 and After  ]]</f>
        <v>0</v>
      </c>
      <c r="AQ81" s="7">
        <v>0</v>
      </c>
      <c r="AR81" s="7">
        <v>5.9053000000000004</v>
      </c>
      <c r="AS81" s="7">
        <v>0</v>
      </c>
      <c r="AT81" s="7">
        <f>Table2[[#This Row],[Mortgage Recording Tax Through FY 11]]+Table2[[#This Row],[Mortgage Recording Tax FY 12 and After ]]</f>
        <v>5.9053000000000004</v>
      </c>
      <c r="AU81" s="7">
        <v>0</v>
      </c>
      <c r="AV81" s="7">
        <v>0</v>
      </c>
      <c r="AW81" s="7">
        <v>0</v>
      </c>
      <c r="AX81" s="7">
        <f>Table2[[#This Row],[Pilot Savings  Through FY 11]]+Table2[[#This Row],[Pilot Savings FY 12 and After ]]</f>
        <v>0</v>
      </c>
      <c r="AY81" s="7">
        <v>0</v>
      </c>
      <c r="AZ81" s="7">
        <v>5.9053000000000004</v>
      </c>
      <c r="BA81" s="7">
        <v>0</v>
      </c>
      <c r="BB81" s="7">
        <f>Table2[[#This Row],[Mortgage Recording Tax Exemption Through FY 11]]+Table2[[#This Row],[Mortgage Recording Tax Exemption FY 12 and After ]]</f>
        <v>5.9053000000000004</v>
      </c>
      <c r="BC81" s="7">
        <v>2.6829999999999998</v>
      </c>
      <c r="BD81" s="7">
        <v>33.108499999999999</v>
      </c>
      <c r="BE81" s="7">
        <v>13.0273</v>
      </c>
      <c r="BF81" s="7">
        <f>Table2[[#This Row],[Indirect and Induced Land Through FY 11]]+Table2[[#This Row],[Indirect and Induced Land FY 12 and After ]]</f>
        <v>46.135800000000003</v>
      </c>
      <c r="BG81" s="7">
        <v>4.9825999999999997</v>
      </c>
      <c r="BH81" s="7">
        <v>61.4876</v>
      </c>
      <c r="BI81" s="7">
        <v>24.192900000000002</v>
      </c>
      <c r="BJ81" s="7">
        <f>Table2[[#This Row],[Indirect and Induced Building Through FY 11]]+Table2[[#This Row],[Indirect and Induced Building FY 12 and After]]</f>
        <v>85.680499999999995</v>
      </c>
      <c r="BK81" s="7">
        <v>7.6656000000000004</v>
      </c>
      <c r="BL81" s="7">
        <v>94.596100000000007</v>
      </c>
      <c r="BM81" s="7">
        <v>37.220199999999998</v>
      </c>
      <c r="BN81" s="7">
        <f>Table2[[#This Row],[TOTAL Real Property Related Taxes Through FY 11]]+Table2[[#This Row],[TOTAL Real Property Related Taxes FY 12 and After]]</f>
        <v>131.81630000000001</v>
      </c>
      <c r="BO81" s="7">
        <v>9.0920000000000005</v>
      </c>
      <c r="BP81" s="7">
        <v>113.6467</v>
      </c>
      <c r="BQ81" s="7">
        <v>44.1462</v>
      </c>
      <c r="BR81" s="7">
        <f>Table2[[#This Row],[Company Direct Through FY 11]]+Table2[[#This Row],[Company Direct FY 12 and After ]]</f>
        <v>157.7929</v>
      </c>
      <c r="BS81" s="7">
        <v>0</v>
      </c>
      <c r="BT81" s="7">
        <v>0</v>
      </c>
      <c r="BU81" s="7">
        <v>0</v>
      </c>
      <c r="BV81" s="7">
        <f>Table2[[#This Row],[Sales Tax Exemption Through FY 11]]+Table2[[#This Row],[Sales Tax Exemption FY 12 and After ]]</f>
        <v>0</v>
      </c>
      <c r="BW81" s="7">
        <v>0</v>
      </c>
      <c r="BX81" s="7">
        <v>0</v>
      </c>
      <c r="BY81" s="7">
        <v>0</v>
      </c>
      <c r="BZ81" s="7">
        <f>Table2[[#This Row],[Energy Tax Savings Through FY 11]]+Table2[[#This Row],[Energy Tax Savings FY 12 and After ]]</f>
        <v>0</v>
      </c>
      <c r="CA81" s="7">
        <v>0.252</v>
      </c>
      <c r="CB81" s="7">
        <v>3.9468000000000001</v>
      </c>
      <c r="CC81" s="7">
        <v>0.69969999999999999</v>
      </c>
      <c r="CD81" s="7">
        <f>Table2[[#This Row],[Tax Exempt Bond Savings Through FY 11]]+Table2[[#This Row],[Tax Exempt Bond Savings FY12 and After ]]</f>
        <v>4.6464999999999996</v>
      </c>
      <c r="CE81" s="7">
        <v>9.6877999999999993</v>
      </c>
      <c r="CF81" s="7">
        <v>125.7893</v>
      </c>
      <c r="CG81" s="7">
        <v>47.038600000000002</v>
      </c>
      <c r="CH81" s="7">
        <f>Table2[[#This Row],[Indirect and Induced Through FY 11]]+Table2[[#This Row],[Indirect and Induced FY 12 and After  ]]</f>
        <v>172.8279</v>
      </c>
      <c r="CI81" s="7">
        <v>18.527799999999999</v>
      </c>
      <c r="CJ81" s="7">
        <v>235.48920000000001</v>
      </c>
      <c r="CK81" s="7">
        <v>90.485100000000003</v>
      </c>
      <c r="CL81" s="7">
        <f>Table2[[#This Row],[TOTAL Income Consumption Use Taxes Through FY 11]]+Table2[[#This Row],[TOTAL Income Consumption Use Taxes FY 12 and After  ]]</f>
        <v>325.97430000000003</v>
      </c>
      <c r="CM81" s="7">
        <v>0.252</v>
      </c>
      <c r="CN81" s="7">
        <v>9.8521000000000001</v>
      </c>
      <c r="CO81" s="7">
        <v>0.69969999999999999</v>
      </c>
      <c r="CP81" s="7">
        <f>Table2[[#This Row],[Assistance Provided Through FY 11]]+Table2[[#This Row],[Assistance Provided FY 12 and After ]]</f>
        <v>10.5518</v>
      </c>
      <c r="CQ81" s="7">
        <v>0</v>
      </c>
      <c r="CR81" s="7">
        <v>0</v>
      </c>
      <c r="CS81" s="7">
        <v>0</v>
      </c>
      <c r="CT81" s="7">
        <f>Table2[[#This Row],[Recapture Cancellation Reduction Amount Through FY 11]]+Table2[[#This Row],[Recapture Cancellation Reduction Amount FY 12 and After ]]</f>
        <v>0</v>
      </c>
      <c r="CU81" s="7">
        <v>0</v>
      </c>
      <c r="CV81" s="7">
        <v>0</v>
      </c>
      <c r="CW81" s="7">
        <v>0</v>
      </c>
      <c r="CX81" s="7">
        <f>Table2[[#This Row],[Penalty Paid Through FY 11]]+Table2[[#This Row],[Penalty Paid FY 12 and After]]</f>
        <v>0</v>
      </c>
      <c r="CY81" s="7">
        <v>0.252</v>
      </c>
      <c r="CZ81" s="7">
        <v>9.8521000000000001</v>
      </c>
      <c r="DA81" s="7">
        <v>0.69969999999999999</v>
      </c>
      <c r="DB81" s="7">
        <f>Table2[[#This Row],[TOTAL Assistance Net of recapture penalties Through FY 11]]+Table2[[#This Row],[TOTAL Assistance Net of recapture penalties FY 12 and After ]]</f>
        <v>10.5518</v>
      </c>
      <c r="DC81" s="7">
        <v>9.0920000000000005</v>
      </c>
      <c r="DD81" s="7">
        <v>119.55200000000001</v>
      </c>
      <c r="DE81" s="7">
        <v>44.1462</v>
      </c>
      <c r="DF81" s="7">
        <f>Table2[[#This Row],[Company Direct Tax Revenue Before Assistance FY 12 and After]]+Table2[[#This Row],[Company Direct Tax Revenue Before Assistance Through FY 11]]</f>
        <v>163.69820000000001</v>
      </c>
      <c r="DG81" s="7">
        <v>17.353400000000001</v>
      </c>
      <c r="DH81" s="7">
        <v>220.3854</v>
      </c>
      <c r="DI81" s="7">
        <v>84.258799999999994</v>
      </c>
      <c r="DJ81" s="7">
        <f>Table2[[#This Row],[Indirect and Induced Tax Revenues FY 12 and After]]+Table2[[#This Row],[Indirect and Induced Tax Revenues Through FY 11]]</f>
        <v>304.64420000000001</v>
      </c>
      <c r="DK81" s="7">
        <v>26.445399999999999</v>
      </c>
      <c r="DL81" s="7">
        <v>339.93740000000003</v>
      </c>
      <c r="DM81" s="7">
        <v>128.405</v>
      </c>
      <c r="DN81" s="7">
        <f>Table2[[#This Row],[TOTAL Tax Revenues Before Assistance Through FY 11]]+Table2[[#This Row],[TOTAL Tax Revenues Before Assistance FY 12 and After]]</f>
        <v>468.3424</v>
      </c>
      <c r="DO81" s="7">
        <v>26.1934</v>
      </c>
      <c r="DP81" s="7">
        <v>330.08530000000002</v>
      </c>
      <c r="DQ81" s="7">
        <v>127.70529999999999</v>
      </c>
      <c r="DR81" s="7">
        <f>Table2[[#This Row],[TOTAL Tax Revenues Net of Assistance Recapture and Penalty FY 12 and After]]+Table2[[#This Row],[TOTAL Tax Revenues Net of Assistance Recapture and Penalty Through FY 11]]</f>
        <v>457.79060000000004</v>
      </c>
      <c r="DS81" s="7">
        <v>0</v>
      </c>
      <c r="DT81" s="7">
        <v>0</v>
      </c>
      <c r="DU81" s="7">
        <v>0</v>
      </c>
      <c r="DV81" s="7">
        <v>0</v>
      </c>
    </row>
    <row r="82" spans="1:126" x14ac:dyDescent="0.25">
      <c r="A82" s="5">
        <v>92373</v>
      </c>
      <c r="B82" s="5" t="s">
        <v>804</v>
      </c>
      <c r="C82" s="5" t="s">
        <v>251</v>
      </c>
      <c r="D82" s="5" t="s">
        <v>27</v>
      </c>
      <c r="E82" s="5">
        <v>4</v>
      </c>
      <c r="F82" s="5">
        <v>1314</v>
      </c>
      <c r="G82" s="5">
        <v>1417</v>
      </c>
      <c r="H82" s="23">
        <v>0</v>
      </c>
      <c r="I82" s="23">
        <v>36954</v>
      </c>
      <c r="J82" s="5">
        <v>541720</v>
      </c>
      <c r="K82" s="6" t="s">
        <v>47</v>
      </c>
      <c r="L82" s="6">
        <v>36594</v>
      </c>
      <c r="M82" s="9">
        <v>43891</v>
      </c>
      <c r="N82" s="7">
        <v>14000</v>
      </c>
      <c r="O82" s="5" t="s">
        <v>79</v>
      </c>
      <c r="P82" s="23">
        <v>11</v>
      </c>
      <c r="Q82" s="23">
        <v>2</v>
      </c>
      <c r="R82" s="23">
        <v>92</v>
      </c>
      <c r="S82" s="23">
        <v>0</v>
      </c>
      <c r="T82" s="23">
        <v>0</v>
      </c>
      <c r="U82" s="23">
        <v>105</v>
      </c>
      <c r="V82" s="23">
        <v>98</v>
      </c>
      <c r="W82" s="23">
        <v>0</v>
      </c>
      <c r="X82" s="23">
        <v>0</v>
      </c>
      <c r="Y82" s="23">
        <v>0</v>
      </c>
      <c r="Z82" s="23">
        <v>0</v>
      </c>
      <c r="AA82" s="24">
        <v>0</v>
      </c>
      <c r="AB82" s="24">
        <v>0</v>
      </c>
      <c r="AC82" s="24">
        <v>0</v>
      </c>
      <c r="AD82" s="24">
        <v>0</v>
      </c>
      <c r="AE82" s="24">
        <v>0</v>
      </c>
      <c r="AF82" s="24">
        <v>63.7931034482759</v>
      </c>
      <c r="AG82" s="5" t="s">
        <v>39</v>
      </c>
      <c r="AH82" s="7" t="s">
        <v>33</v>
      </c>
      <c r="AI82" s="7">
        <v>0</v>
      </c>
      <c r="AJ82" s="7">
        <v>0</v>
      </c>
      <c r="AK82" s="7">
        <v>0</v>
      </c>
      <c r="AL82" s="7">
        <f>Table2[[#This Row],[Company Direct Land Through FY 11]]+Table2[[#This Row],[Company Direct Land FY 12 and After ]]</f>
        <v>0</v>
      </c>
      <c r="AM82" s="7">
        <v>0</v>
      </c>
      <c r="AN82" s="7">
        <v>0</v>
      </c>
      <c r="AO82" s="7">
        <v>0</v>
      </c>
      <c r="AP82" s="7">
        <f>Table2[[#This Row],[Company Direct Building Through FY 11]]+Table2[[#This Row],[Company Direct Building FY 12 and After  ]]</f>
        <v>0</v>
      </c>
      <c r="AQ82" s="7">
        <v>0</v>
      </c>
      <c r="AR82" s="7">
        <v>245.63</v>
      </c>
      <c r="AS82" s="7">
        <v>0</v>
      </c>
      <c r="AT82" s="7">
        <f>Table2[[#This Row],[Mortgage Recording Tax Through FY 11]]+Table2[[#This Row],[Mortgage Recording Tax FY 12 and After ]]</f>
        <v>245.63</v>
      </c>
      <c r="AU82" s="7">
        <v>0</v>
      </c>
      <c r="AV82" s="7">
        <v>0</v>
      </c>
      <c r="AW82" s="7">
        <v>0</v>
      </c>
      <c r="AX82" s="7">
        <f>Table2[[#This Row],[Pilot Savings  Through FY 11]]+Table2[[#This Row],[Pilot Savings FY 12 and After ]]</f>
        <v>0</v>
      </c>
      <c r="AY82" s="7">
        <v>0</v>
      </c>
      <c r="AZ82" s="7">
        <v>245.63</v>
      </c>
      <c r="BA82" s="7">
        <v>0</v>
      </c>
      <c r="BB82" s="7">
        <f>Table2[[#This Row],[Mortgage Recording Tax Exemption Through FY 11]]+Table2[[#This Row],[Mortgage Recording Tax Exemption FY 12 and After ]]</f>
        <v>245.63</v>
      </c>
      <c r="BC82" s="7">
        <v>124.6039</v>
      </c>
      <c r="BD82" s="7">
        <v>556.34640000000002</v>
      </c>
      <c r="BE82" s="7">
        <v>405.64049999999997</v>
      </c>
      <c r="BF82" s="7">
        <f>Table2[[#This Row],[Indirect and Induced Land Through FY 11]]+Table2[[#This Row],[Indirect and Induced Land FY 12 and After ]]</f>
        <v>961.98689999999999</v>
      </c>
      <c r="BG82" s="7">
        <v>231.40729999999999</v>
      </c>
      <c r="BH82" s="7">
        <v>1033.2148999999999</v>
      </c>
      <c r="BI82" s="7">
        <v>753.33249999999998</v>
      </c>
      <c r="BJ82" s="7">
        <f>Table2[[#This Row],[Indirect and Induced Building Through FY 11]]+Table2[[#This Row],[Indirect and Induced Building FY 12 and After]]</f>
        <v>1786.5473999999999</v>
      </c>
      <c r="BK82" s="7">
        <v>356.01119999999997</v>
      </c>
      <c r="BL82" s="7">
        <v>1589.5613000000001</v>
      </c>
      <c r="BM82" s="7">
        <v>1158.973</v>
      </c>
      <c r="BN82" s="7">
        <f>Table2[[#This Row],[TOTAL Real Property Related Taxes Through FY 11]]+Table2[[#This Row],[TOTAL Real Property Related Taxes FY 12 and After]]</f>
        <v>2748.5343000000003</v>
      </c>
      <c r="BO82" s="7">
        <v>418.34949999999998</v>
      </c>
      <c r="BP82" s="7">
        <v>2003.6501000000001</v>
      </c>
      <c r="BQ82" s="7">
        <v>1361.9110000000001</v>
      </c>
      <c r="BR82" s="7">
        <f>Table2[[#This Row],[Company Direct Through FY 11]]+Table2[[#This Row],[Company Direct FY 12 and After ]]</f>
        <v>3365.5610999999999</v>
      </c>
      <c r="BS82" s="7">
        <v>0</v>
      </c>
      <c r="BT82" s="7">
        <v>0</v>
      </c>
      <c r="BU82" s="7">
        <v>0</v>
      </c>
      <c r="BV82" s="7">
        <f>Table2[[#This Row],[Sales Tax Exemption Through FY 11]]+Table2[[#This Row],[Sales Tax Exemption FY 12 and After ]]</f>
        <v>0</v>
      </c>
      <c r="BW82" s="7">
        <v>0</v>
      </c>
      <c r="BX82" s="7">
        <v>0</v>
      </c>
      <c r="BY82" s="7">
        <v>0</v>
      </c>
      <c r="BZ82" s="7">
        <f>Table2[[#This Row],[Energy Tax Savings Through FY 11]]+Table2[[#This Row],[Energy Tax Savings FY 12 and After ]]</f>
        <v>0</v>
      </c>
      <c r="CA82" s="7">
        <v>0.51580000000000004</v>
      </c>
      <c r="CB82" s="7">
        <v>2.4300999999999999</v>
      </c>
      <c r="CC82" s="7">
        <v>1.4325000000000001</v>
      </c>
      <c r="CD82" s="7">
        <f>Table2[[#This Row],[Tax Exempt Bond Savings Through FY 11]]+Table2[[#This Row],[Tax Exempt Bond Savings FY12 and After ]]</f>
        <v>3.8626</v>
      </c>
      <c r="CE82" s="7">
        <v>408.3211</v>
      </c>
      <c r="CF82" s="7">
        <v>1949.0210999999999</v>
      </c>
      <c r="CG82" s="7">
        <v>1329.2641000000001</v>
      </c>
      <c r="CH82" s="7">
        <f>Table2[[#This Row],[Indirect and Induced Through FY 11]]+Table2[[#This Row],[Indirect and Induced FY 12 and After  ]]</f>
        <v>3278.2852000000003</v>
      </c>
      <c r="CI82" s="7">
        <v>826.15480000000002</v>
      </c>
      <c r="CJ82" s="7">
        <v>3950.2411000000002</v>
      </c>
      <c r="CK82" s="7">
        <v>2689.7426</v>
      </c>
      <c r="CL82" s="7">
        <f>Table2[[#This Row],[TOTAL Income Consumption Use Taxes Through FY 11]]+Table2[[#This Row],[TOTAL Income Consumption Use Taxes FY 12 and After  ]]</f>
        <v>6639.9837000000007</v>
      </c>
      <c r="CM82" s="7">
        <v>0.51580000000000004</v>
      </c>
      <c r="CN82" s="7">
        <v>248.06010000000001</v>
      </c>
      <c r="CO82" s="7">
        <v>1.4325000000000001</v>
      </c>
      <c r="CP82" s="7">
        <f>Table2[[#This Row],[Assistance Provided Through FY 11]]+Table2[[#This Row],[Assistance Provided FY 12 and After ]]</f>
        <v>249.49260000000001</v>
      </c>
      <c r="CQ82" s="7">
        <v>0</v>
      </c>
      <c r="CR82" s="7">
        <v>0</v>
      </c>
      <c r="CS82" s="7">
        <v>0</v>
      </c>
      <c r="CT82" s="7">
        <f>Table2[[#This Row],[Recapture Cancellation Reduction Amount Through FY 11]]+Table2[[#This Row],[Recapture Cancellation Reduction Amount FY 12 and After ]]</f>
        <v>0</v>
      </c>
      <c r="CU82" s="7">
        <v>0</v>
      </c>
      <c r="CV82" s="7">
        <v>0</v>
      </c>
      <c r="CW82" s="7">
        <v>0</v>
      </c>
      <c r="CX82" s="7">
        <f>Table2[[#This Row],[Penalty Paid Through FY 11]]+Table2[[#This Row],[Penalty Paid FY 12 and After]]</f>
        <v>0</v>
      </c>
      <c r="CY82" s="7">
        <v>0.51580000000000004</v>
      </c>
      <c r="CZ82" s="7">
        <v>248.06010000000001</v>
      </c>
      <c r="DA82" s="7">
        <v>1.4325000000000001</v>
      </c>
      <c r="DB82" s="7">
        <f>Table2[[#This Row],[TOTAL Assistance Net of recapture penalties Through FY 11]]+Table2[[#This Row],[TOTAL Assistance Net of recapture penalties FY 12 and After ]]</f>
        <v>249.49260000000001</v>
      </c>
      <c r="DC82" s="7">
        <v>418.34949999999998</v>
      </c>
      <c r="DD82" s="7">
        <v>2249.2800999999999</v>
      </c>
      <c r="DE82" s="7">
        <v>1361.9110000000001</v>
      </c>
      <c r="DF82" s="7">
        <f>Table2[[#This Row],[Company Direct Tax Revenue Before Assistance FY 12 and After]]+Table2[[#This Row],[Company Direct Tax Revenue Before Assistance Through FY 11]]</f>
        <v>3611.1911</v>
      </c>
      <c r="DG82" s="7">
        <v>764.33230000000003</v>
      </c>
      <c r="DH82" s="7">
        <v>3538.5823999999998</v>
      </c>
      <c r="DI82" s="7">
        <v>2488.2370999999998</v>
      </c>
      <c r="DJ82" s="7">
        <f>Table2[[#This Row],[Indirect and Induced Tax Revenues FY 12 and After]]+Table2[[#This Row],[Indirect and Induced Tax Revenues Through FY 11]]</f>
        <v>6026.8194999999996</v>
      </c>
      <c r="DK82" s="7">
        <v>1182.6818000000001</v>
      </c>
      <c r="DL82" s="7">
        <v>5787.8625000000002</v>
      </c>
      <c r="DM82" s="7">
        <v>3850.1480999999999</v>
      </c>
      <c r="DN82" s="7">
        <f>Table2[[#This Row],[TOTAL Tax Revenues Before Assistance Through FY 11]]+Table2[[#This Row],[TOTAL Tax Revenues Before Assistance FY 12 and After]]</f>
        <v>9638.0105999999996</v>
      </c>
      <c r="DO82" s="7">
        <v>1182.1659999999999</v>
      </c>
      <c r="DP82" s="7">
        <v>5539.8023999999996</v>
      </c>
      <c r="DQ82" s="7">
        <v>3848.7156</v>
      </c>
      <c r="DR82" s="7">
        <f>Table2[[#This Row],[TOTAL Tax Revenues Net of Assistance Recapture and Penalty FY 12 and After]]+Table2[[#This Row],[TOTAL Tax Revenues Net of Assistance Recapture and Penalty Through FY 11]]</f>
        <v>9388.518</v>
      </c>
      <c r="DS82" s="7">
        <v>0</v>
      </c>
      <c r="DT82" s="7">
        <v>0</v>
      </c>
      <c r="DU82" s="7">
        <v>0</v>
      </c>
      <c r="DV82" s="7">
        <v>0</v>
      </c>
    </row>
    <row r="83" spans="1:126" x14ac:dyDescent="0.25">
      <c r="A83" s="5">
        <v>92377</v>
      </c>
      <c r="B83" s="5" t="s">
        <v>209</v>
      </c>
      <c r="C83" s="5" t="s">
        <v>210</v>
      </c>
      <c r="D83" s="5" t="s">
        <v>27</v>
      </c>
      <c r="E83" s="5">
        <v>2</v>
      </c>
      <c r="F83" s="5">
        <v>935</v>
      </c>
      <c r="G83" s="5">
        <v>6</v>
      </c>
      <c r="H83" s="23">
        <v>13224</v>
      </c>
      <c r="I83" s="23">
        <v>86923</v>
      </c>
      <c r="J83" s="5">
        <v>611110</v>
      </c>
      <c r="K83" s="6" t="s">
        <v>47</v>
      </c>
      <c r="L83" s="6">
        <v>36510</v>
      </c>
      <c r="M83" s="9">
        <v>47453</v>
      </c>
      <c r="N83" s="7">
        <v>22000</v>
      </c>
      <c r="O83" s="5" t="s">
        <v>79</v>
      </c>
      <c r="P83" s="23">
        <v>5</v>
      </c>
      <c r="Q83" s="23">
        <v>1</v>
      </c>
      <c r="R83" s="23">
        <v>164</v>
      </c>
      <c r="S83" s="23">
        <v>0</v>
      </c>
      <c r="T83" s="23">
        <v>4</v>
      </c>
      <c r="U83" s="23">
        <v>174</v>
      </c>
      <c r="V83" s="23">
        <v>171</v>
      </c>
      <c r="W83" s="23">
        <v>0</v>
      </c>
      <c r="X83" s="23">
        <v>0</v>
      </c>
      <c r="Y83" s="23">
        <v>0</v>
      </c>
      <c r="Z83" s="23">
        <v>67</v>
      </c>
      <c r="AA83" s="24">
        <v>0</v>
      </c>
      <c r="AB83" s="24">
        <v>0</v>
      </c>
      <c r="AC83" s="24">
        <v>0</v>
      </c>
      <c r="AD83" s="24">
        <v>0</v>
      </c>
      <c r="AE83" s="24">
        <v>0</v>
      </c>
      <c r="AF83" s="24">
        <v>80.588235294117695</v>
      </c>
      <c r="AG83" s="5" t="s">
        <v>39</v>
      </c>
      <c r="AH83" s="7" t="s">
        <v>33</v>
      </c>
      <c r="AI83" s="7">
        <v>0</v>
      </c>
      <c r="AJ83" s="7">
        <v>0</v>
      </c>
      <c r="AK83" s="7">
        <v>0</v>
      </c>
      <c r="AL83" s="7">
        <f>Table2[[#This Row],[Company Direct Land Through FY 11]]+Table2[[#This Row],[Company Direct Land FY 12 and After ]]</f>
        <v>0</v>
      </c>
      <c r="AM83" s="7">
        <v>0</v>
      </c>
      <c r="AN83" s="7">
        <v>0</v>
      </c>
      <c r="AO83" s="7">
        <v>0</v>
      </c>
      <c r="AP83" s="7">
        <f>Table2[[#This Row],[Company Direct Building Through FY 11]]+Table2[[#This Row],[Company Direct Building FY 12 and After  ]]</f>
        <v>0</v>
      </c>
      <c r="AQ83" s="7">
        <v>0</v>
      </c>
      <c r="AR83" s="7">
        <v>385.99</v>
      </c>
      <c r="AS83" s="7">
        <v>0</v>
      </c>
      <c r="AT83" s="7">
        <f>Table2[[#This Row],[Mortgage Recording Tax Through FY 11]]+Table2[[#This Row],[Mortgage Recording Tax FY 12 and After ]]</f>
        <v>385.99</v>
      </c>
      <c r="AU83" s="7">
        <v>0</v>
      </c>
      <c r="AV83" s="7">
        <v>0</v>
      </c>
      <c r="AW83" s="7">
        <v>0</v>
      </c>
      <c r="AX83" s="7">
        <f>Table2[[#This Row],[Pilot Savings  Through FY 11]]+Table2[[#This Row],[Pilot Savings FY 12 and After ]]</f>
        <v>0</v>
      </c>
      <c r="AY83" s="7">
        <v>0</v>
      </c>
      <c r="AZ83" s="7">
        <v>385.99</v>
      </c>
      <c r="BA83" s="7">
        <v>0</v>
      </c>
      <c r="BB83" s="7">
        <f>Table2[[#This Row],[Mortgage Recording Tax Exemption Through FY 11]]+Table2[[#This Row],[Mortgage Recording Tax Exemption FY 12 and After ]]</f>
        <v>385.99</v>
      </c>
      <c r="BC83" s="7">
        <v>117.97880000000001</v>
      </c>
      <c r="BD83" s="7">
        <v>584.56569999999999</v>
      </c>
      <c r="BE83" s="7">
        <v>675.61159999999995</v>
      </c>
      <c r="BF83" s="7">
        <f>Table2[[#This Row],[Indirect and Induced Land Through FY 11]]+Table2[[#This Row],[Indirect and Induced Land FY 12 and After ]]</f>
        <v>1260.1772999999998</v>
      </c>
      <c r="BG83" s="7">
        <v>219.1036</v>
      </c>
      <c r="BH83" s="7">
        <v>1085.6217999999999</v>
      </c>
      <c r="BI83" s="7">
        <v>1254.7062000000001</v>
      </c>
      <c r="BJ83" s="7">
        <f>Table2[[#This Row],[Indirect and Induced Building Through FY 11]]+Table2[[#This Row],[Indirect and Induced Building FY 12 and After]]</f>
        <v>2340.328</v>
      </c>
      <c r="BK83" s="7">
        <v>337.08240000000001</v>
      </c>
      <c r="BL83" s="7">
        <v>1670.1875</v>
      </c>
      <c r="BM83" s="7">
        <v>1930.3178</v>
      </c>
      <c r="BN83" s="7">
        <f>Table2[[#This Row],[TOTAL Real Property Related Taxes Through FY 11]]+Table2[[#This Row],[TOTAL Real Property Related Taxes FY 12 and After]]</f>
        <v>3600.5052999999998</v>
      </c>
      <c r="BO83" s="7">
        <v>349.58859999999999</v>
      </c>
      <c r="BP83" s="7">
        <v>1738.6212</v>
      </c>
      <c r="BQ83" s="7">
        <v>2001.9350999999999</v>
      </c>
      <c r="BR83" s="7">
        <f>Table2[[#This Row],[Company Direct Through FY 11]]+Table2[[#This Row],[Company Direct FY 12 and After ]]</f>
        <v>3740.5563000000002</v>
      </c>
      <c r="BS83" s="7">
        <v>0</v>
      </c>
      <c r="BT83" s="7">
        <v>0</v>
      </c>
      <c r="BU83" s="7">
        <v>0</v>
      </c>
      <c r="BV83" s="7">
        <f>Table2[[#This Row],[Sales Tax Exemption Through FY 11]]+Table2[[#This Row],[Sales Tax Exemption FY 12 and After ]]</f>
        <v>0</v>
      </c>
      <c r="BW83" s="7">
        <v>0</v>
      </c>
      <c r="BX83" s="7">
        <v>0</v>
      </c>
      <c r="BY83" s="7">
        <v>0</v>
      </c>
      <c r="BZ83" s="7">
        <f>Table2[[#This Row],[Energy Tax Savings Through FY 11]]+Table2[[#This Row],[Energy Tax Savings FY 12 and After ]]</f>
        <v>0</v>
      </c>
      <c r="CA83" s="7">
        <v>3.3664999999999998</v>
      </c>
      <c r="CB83" s="7">
        <v>87.372399999999999</v>
      </c>
      <c r="CC83" s="7">
        <v>9.3492999999999995</v>
      </c>
      <c r="CD83" s="7">
        <f>Table2[[#This Row],[Tax Exempt Bond Savings Through FY 11]]+Table2[[#This Row],[Tax Exempt Bond Savings FY12 and After ]]</f>
        <v>96.721699999999998</v>
      </c>
      <c r="CE83" s="7">
        <v>386.61099999999999</v>
      </c>
      <c r="CF83" s="7">
        <v>2028.8171</v>
      </c>
      <c r="CG83" s="7">
        <v>2213.9461999999999</v>
      </c>
      <c r="CH83" s="7">
        <f>Table2[[#This Row],[Indirect and Induced Through FY 11]]+Table2[[#This Row],[Indirect and Induced FY 12 and After  ]]</f>
        <v>4242.7632999999996</v>
      </c>
      <c r="CI83" s="7">
        <v>732.83309999999994</v>
      </c>
      <c r="CJ83" s="7">
        <v>3680.0659000000001</v>
      </c>
      <c r="CK83" s="7">
        <v>4206.5320000000002</v>
      </c>
      <c r="CL83" s="7">
        <f>Table2[[#This Row],[TOTAL Income Consumption Use Taxes Through FY 11]]+Table2[[#This Row],[TOTAL Income Consumption Use Taxes FY 12 and After  ]]</f>
        <v>7886.5979000000007</v>
      </c>
      <c r="CM83" s="7">
        <v>3.3664999999999998</v>
      </c>
      <c r="CN83" s="7">
        <v>473.36239999999998</v>
      </c>
      <c r="CO83" s="7">
        <v>9.3492999999999995</v>
      </c>
      <c r="CP83" s="7">
        <f>Table2[[#This Row],[Assistance Provided Through FY 11]]+Table2[[#This Row],[Assistance Provided FY 12 and After ]]</f>
        <v>482.71169999999995</v>
      </c>
      <c r="CQ83" s="7">
        <v>0</v>
      </c>
      <c r="CR83" s="7">
        <v>0</v>
      </c>
      <c r="CS83" s="7">
        <v>0</v>
      </c>
      <c r="CT83" s="7">
        <f>Table2[[#This Row],[Recapture Cancellation Reduction Amount Through FY 11]]+Table2[[#This Row],[Recapture Cancellation Reduction Amount FY 12 and After ]]</f>
        <v>0</v>
      </c>
      <c r="CU83" s="7">
        <v>0</v>
      </c>
      <c r="CV83" s="7">
        <v>0</v>
      </c>
      <c r="CW83" s="7">
        <v>0</v>
      </c>
      <c r="CX83" s="7">
        <f>Table2[[#This Row],[Penalty Paid Through FY 11]]+Table2[[#This Row],[Penalty Paid FY 12 and After]]</f>
        <v>0</v>
      </c>
      <c r="CY83" s="7">
        <v>3.3664999999999998</v>
      </c>
      <c r="CZ83" s="7">
        <v>473.36239999999998</v>
      </c>
      <c r="DA83" s="7">
        <v>9.3492999999999995</v>
      </c>
      <c r="DB83" s="7">
        <f>Table2[[#This Row],[TOTAL Assistance Net of recapture penalties Through FY 11]]+Table2[[#This Row],[TOTAL Assistance Net of recapture penalties FY 12 and After ]]</f>
        <v>482.71169999999995</v>
      </c>
      <c r="DC83" s="7">
        <v>349.58859999999999</v>
      </c>
      <c r="DD83" s="7">
        <v>2124.6111999999998</v>
      </c>
      <c r="DE83" s="7">
        <v>2001.9350999999999</v>
      </c>
      <c r="DF83" s="7">
        <f>Table2[[#This Row],[Company Direct Tax Revenue Before Assistance FY 12 and After]]+Table2[[#This Row],[Company Direct Tax Revenue Before Assistance Through FY 11]]</f>
        <v>4126.5463</v>
      </c>
      <c r="DG83" s="7">
        <v>723.6934</v>
      </c>
      <c r="DH83" s="7">
        <v>3699.0046000000002</v>
      </c>
      <c r="DI83" s="7">
        <v>4144.2640000000001</v>
      </c>
      <c r="DJ83" s="7">
        <f>Table2[[#This Row],[Indirect and Induced Tax Revenues FY 12 and After]]+Table2[[#This Row],[Indirect and Induced Tax Revenues Through FY 11]]</f>
        <v>7843.2686000000003</v>
      </c>
      <c r="DK83" s="7">
        <v>1073.2819999999999</v>
      </c>
      <c r="DL83" s="7">
        <v>5823.6157999999996</v>
      </c>
      <c r="DM83" s="7">
        <v>6146.1990999999998</v>
      </c>
      <c r="DN83" s="7">
        <f>Table2[[#This Row],[TOTAL Tax Revenues Before Assistance Through FY 11]]+Table2[[#This Row],[TOTAL Tax Revenues Before Assistance FY 12 and After]]</f>
        <v>11969.814899999999</v>
      </c>
      <c r="DO83" s="7">
        <v>1069.9155000000001</v>
      </c>
      <c r="DP83" s="7">
        <v>5350.2533999999996</v>
      </c>
      <c r="DQ83" s="7">
        <v>6136.8498</v>
      </c>
      <c r="DR83" s="7">
        <f>Table2[[#This Row],[TOTAL Tax Revenues Net of Assistance Recapture and Penalty FY 12 and After]]+Table2[[#This Row],[TOTAL Tax Revenues Net of Assistance Recapture and Penalty Through FY 11]]</f>
        <v>11487.1032</v>
      </c>
      <c r="DS83" s="7">
        <v>0</v>
      </c>
      <c r="DT83" s="7">
        <v>0</v>
      </c>
      <c r="DU83" s="7">
        <v>0</v>
      </c>
      <c r="DV83" s="7">
        <v>0</v>
      </c>
    </row>
    <row r="84" spans="1:126" x14ac:dyDescent="0.25">
      <c r="A84" s="5">
        <v>92379</v>
      </c>
      <c r="B84" s="5" t="s">
        <v>191</v>
      </c>
      <c r="C84" s="5" t="s">
        <v>192</v>
      </c>
      <c r="D84" s="5" t="s">
        <v>32</v>
      </c>
      <c r="E84" s="5">
        <v>30</v>
      </c>
      <c r="F84" s="5">
        <v>2681</v>
      </c>
      <c r="G84" s="5">
        <v>1</v>
      </c>
      <c r="H84" s="23"/>
      <c r="I84" s="23"/>
      <c r="J84" s="5">
        <v>337110</v>
      </c>
      <c r="K84" s="6" t="s">
        <v>28</v>
      </c>
      <c r="L84" s="6">
        <v>36403</v>
      </c>
      <c r="M84" s="9">
        <v>45838</v>
      </c>
      <c r="N84" s="7">
        <v>8000</v>
      </c>
      <c r="O84" s="5" t="s">
        <v>51</v>
      </c>
      <c r="P84" s="23">
        <v>0</v>
      </c>
      <c r="Q84" s="23">
        <v>0</v>
      </c>
      <c r="R84" s="23">
        <v>0</v>
      </c>
      <c r="S84" s="23">
        <v>0</v>
      </c>
      <c r="T84" s="23">
        <v>0</v>
      </c>
      <c r="U84" s="23">
        <v>0</v>
      </c>
      <c r="V84" s="23">
        <v>140</v>
      </c>
      <c r="W84" s="23">
        <v>0</v>
      </c>
      <c r="X84" s="23">
        <v>0</v>
      </c>
      <c r="Y84" s="23">
        <v>60</v>
      </c>
      <c r="Z84" s="23">
        <v>30</v>
      </c>
      <c r="AA84" s="24">
        <v>0</v>
      </c>
      <c r="AB84" s="24">
        <v>0</v>
      </c>
      <c r="AC84" s="24">
        <v>0</v>
      </c>
      <c r="AD84" s="24">
        <v>0</v>
      </c>
      <c r="AE84" s="24">
        <v>0</v>
      </c>
      <c r="AF84" s="24">
        <v>0</v>
      </c>
      <c r="AG84" s="5"/>
      <c r="AH84" s="7"/>
      <c r="AI84" s="7">
        <v>35.915999999999997</v>
      </c>
      <c r="AJ84" s="7">
        <v>310.70249999999999</v>
      </c>
      <c r="AK84" s="7">
        <v>0</v>
      </c>
      <c r="AL84" s="7">
        <f>Table2[[#This Row],[Company Direct Land Through FY 11]]+Table2[[#This Row],[Company Direct Land FY 12 and After ]]</f>
        <v>310.70249999999999</v>
      </c>
      <c r="AM84" s="7">
        <v>277.774</v>
      </c>
      <c r="AN84" s="7">
        <v>1188.1869999999999</v>
      </c>
      <c r="AO84" s="7">
        <v>0</v>
      </c>
      <c r="AP84" s="7">
        <f>Table2[[#This Row],[Company Direct Building Through FY 11]]+Table2[[#This Row],[Company Direct Building FY 12 and After  ]]</f>
        <v>1188.1869999999999</v>
      </c>
      <c r="AQ84" s="7">
        <v>0</v>
      </c>
      <c r="AR84" s="7">
        <v>109.5682</v>
      </c>
      <c r="AS84" s="7">
        <v>0</v>
      </c>
      <c r="AT84" s="7">
        <f>Table2[[#This Row],[Mortgage Recording Tax Through FY 11]]+Table2[[#This Row],[Mortgage Recording Tax FY 12 and After ]]</f>
        <v>109.5682</v>
      </c>
      <c r="AU84" s="7">
        <v>200.96100000000001</v>
      </c>
      <c r="AV84" s="7">
        <v>576.59259999999995</v>
      </c>
      <c r="AW84" s="7">
        <v>0</v>
      </c>
      <c r="AX84" s="7">
        <f>Table2[[#This Row],[Pilot Savings  Through FY 11]]+Table2[[#This Row],[Pilot Savings FY 12 and After ]]</f>
        <v>576.59259999999995</v>
      </c>
      <c r="AY84" s="7">
        <v>0</v>
      </c>
      <c r="AZ84" s="7">
        <v>109.5682</v>
      </c>
      <c r="BA84" s="7">
        <v>0</v>
      </c>
      <c r="BB84" s="7">
        <f>Table2[[#This Row],[Mortgage Recording Tax Exemption Through FY 11]]+Table2[[#This Row],[Mortgage Recording Tax Exemption FY 12 and After ]]</f>
        <v>109.5682</v>
      </c>
      <c r="BC84" s="7">
        <v>110.0635</v>
      </c>
      <c r="BD84" s="7">
        <v>637.69839999999999</v>
      </c>
      <c r="BE84" s="7">
        <v>0</v>
      </c>
      <c r="BF84" s="7">
        <f>Table2[[#This Row],[Indirect and Induced Land Through FY 11]]+Table2[[#This Row],[Indirect and Induced Land FY 12 and After ]]</f>
        <v>637.69839999999999</v>
      </c>
      <c r="BG84" s="7">
        <v>204.40369999999999</v>
      </c>
      <c r="BH84" s="7">
        <v>1184.2973</v>
      </c>
      <c r="BI84" s="7">
        <v>0</v>
      </c>
      <c r="BJ84" s="7">
        <f>Table2[[#This Row],[Indirect and Induced Building Through FY 11]]+Table2[[#This Row],[Indirect and Induced Building FY 12 and After]]</f>
        <v>1184.2973</v>
      </c>
      <c r="BK84" s="7">
        <v>427.19619999999998</v>
      </c>
      <c r="BL84" s="7">
        <v>2744.2926000000002</v>
      </c>
      <c r="BM84" s="7">
        <v>0</v>
      </c>
      <c r="BN84" s="7">
        <f>Table2[[#This Row],[TOTAL Real Property Related Taxes Through FY 11]]+Table2[[#This Row],[TOTAL Real Property Related Taxes FY 12 and After]]</f>
        <v>2744.2926000000002</v>
      </c>
      <c r="BO84" s="7">
        <v>792.22680000000003</v>
      </c>
      <c r="BP84" s="7">
        <v>4881.5353999999998</v>
      </c>
      <c r="BQ84" s="7">
        <v>0</v>
      </c>
      <c r="BR84" s="7">
        <f>Table2[[#This Row],[Company Direct Through FY 11]]+Table2[[#This Row],[Company Direct FY 12 and After ]]</f>
        <v>4881.5353999999998</v>
      </c>
      <c r="BS84" s="7">
        <v>0</v>
      </c>
      <c r="BT84" s="7">
        <v>0</v>
      </c>
      <c r="BU84" s="7">
        <v>0</v>
      </c>
      <c r="BV84" s="7">
        <f>Table2[[#This Row],[Sales Tax Exemption Through FY 11]]+Table2[[#This Row],[Sales Tax Exemption FY 12 and After ]]</f>
        <v>0</v>
      </c>
      <c r="BW84" s="7">
        <v>0</v>
      </c>
      <c r="BX84" s="7">
        <v>0</v>
      </c>
      <c r="BY84" s="7">
        <v>0</v>
      </c>
      <c r="BZ84" s="7">
        <f>Table2[[#This Row],[Energy Tax Savings Through FY 11]]+Table2[[#This Row],[Energy Tax Savings FY 12 and After ]]</f>
        <v>0</v>
      </c>
      <c r="CA84" s="7">
        <v>0</v>
      </c>
      <c r="CB84" s="7">
        <v>32.099400000000003</v>
      </c>
      <c r="CC84" s="7">
        <v>0</v>
      </c>
      <c r="CD84" s="7">
        <f>Table2[[#This Row],[Tax Exempt Bond Savings Through FY 11]]+Table2[[#This Row],[Tax Exempt Bond Savings FY12 and After ]]</f>
        <v>32.099400000000003</v>
      </c>
      <c r="CE84" s="7">
        <v>390.07560000000001</v>
      </c>
      <c r="CF84" s="7">
        <v>2421.9773</v>
      </c>
      <c r="CG84" s="7">
        <v>0</v>
      </c>
      <c r="CH84" s="7">
        <f>Table2[[#This Row],[Indirect and Induced Through FY 11]]+Table2[[#This Row],[Indirect and Induced FY 12 and After  ]]</f>
        <v>2421.9773</v>
      </c>
      <c r="CI84" s="7">
        <v>1182.3024</v>
      </c>
      <c r="CJ84" s="7">
        <v>7271.4133000000002</v>
      </c>
      <c r="CK84" s="7">
        <v>0</v>
      </c>
      <c r="CL84" s="7">
        <f>Table2[[#This Row],[TOTAL Income Consumption Use Taxes Through FY 11]]+Table2[[#This Row],[TOTAL Income Consumption Use Taxes FY 12 and After  ]]</f>
        <v>7271.4133000000002</v>
      </c>
      <c r="CM84" s="7">
        <v>200.96100000000001</v>
      </c>
      <c r="CN84" s="7">
        <v>718.26020000000005</v>
      </c>
      <c r="CO84" s="7">
        <v>0</v>
      </c>
      <c r="CP84" s="7">
        <f>Table2[[#This Row],[Assistance Provided Through FY 11]]+Table2[[#This Row],[Assistance Provided FY 12 and After ]]</f>
        <v>718.26020000000005</v>
      </c>
      <c r="CQ84" s="7">
        <v>0</v>
      </c>
      <c r="CR84" s="7">
        <v>0</v>
      </c>
      <c r="CS84" s="7">
        <v>0</v>
      </c>
      <c r="CT84" s="7">
        <f>Table2[[#This Row],[Recapture Cancellation Reduction Amount Through FY 11]]+Table2[[#This Row],[Recapture Cancellation Reduction Amount FY 12 and After ]]</f>
        <v>0</v>
      </c>
      <c r="CU84" s="7">
        <v>0</v>
      </c>
      <c r="CV84" s="7">
        <v>0</v>
      </c>
      <c r="CW84" s="7">
        <v>0</v>
      </c>
      <c r="CX84" s="7">
        <f>Table2[[#This Row],[Penalty Paid Through FY 11]]+Table2[[#This Row],[Penalty Paid FY 12 and After]]</f>
        <v>0</v>
      </c>
      <c r="CY84" s="7">
        <v>200.96100000000001</v>
      </c>
      <c r="CZ84" s="7">
        <v>718.26020000000005</v>
      </c>
      <c r="DA84" s="7">
        <v>0</v>
      </c>
      <c r="DB84" s="7">
        <f>Table2[[#This Row],[TOTAL Assistance Net of recapture penalties Through FY 11]]+Table2[[#This Row],[TOTAL Assistance Net of recapture penalties FY 12 and After ]]</f>
        <v>718.26020000000005</v>
      </c>
      <c r="DC84" s="7">
        <v>1105.9168</v>
      </c>
      <c r="DD84" s="7">
        <v>6489.9930999999997</v>
      </c>
      <c r="DE84" s="7">
        <v>0</v>
      </c>
      <c r="DF84" s="7">
        <f>Table2[[#This Row],[Company Direct Tax Revenue Before Assistance FY 12 and After]]+Table2[[#This Row],[Company Direct Tax Revenue Before Assistance Through FY 11]]</f>
        <v>6489.9930999999997</v>
      </c>
      <c r="DG84" s="7">
        <v>704.54280000000006</v>
      </c>
      <c r="DH84" s="7">
        <v>4243.973</v>
      </c>
      <c r="DI84" s="7">
        <v>0</v>
      </c>
      <c r="DJ84" s="7">
        <f>Table2[[#This Row],[Indirect and Induced Tax Revenues FY 12 and After]]+Table2[[#This Row],[Indirect and Induced Tax Revenues Through FY 11]]</f>
        <v>4243.973</v>
      </c>
      <c r="DK84" s="7">
        <v>1810.4595999999999</v>
      </c>
      <c r="DL84" s="7">
        <v>10733.9661</v>
      </c>
      <c r="DM84" s="7">
        <v>0</v>
      </c>
      <c r="DN84" s="7">
        <f>Table2[[#This Row],[TOTAL Tax Revenues Before Assistance Through FY 11]]+Table2[[#This Row],[TOTAL Tax Revenues Before Assistance FY 12 and After]]</f>
        <v>10733.9661</v>
      </c>
      <c r="DO84" s="7">
        <v>1609.4985999999999</v>
      </c>
      <c r="DP84" s="7">
        <v>10015.705900000001</v>
      </c>
      <c r="DQ84" s="7">
        <v>0</v>
      </c>
      <c r="DR84" s="7">
        <f>Table2[[#This Row],[TOTAL Tax Revenues Net of Assistance Recapture and Penalty FY 12 and After]]+Table2[[#This Row],[TOTAL Tax Revenues Net of Assistance Recapture and Penalty Through FY 11]]</f>
        <v>10015.705900000001</v>
      </c>
      <c r="DS84" s="7">
        <v>0</v>
      </c>
      <c r="DT84" s="7">
        <v>0</v>
      </c>
      <c r="DU84" s="7">
        <v>0</v>
      </c>
      <c r="DV84" s="7">
        <v>0</v>
      </c>
    </row>
    <row r="85" spans="1:126" x14ac:dyDescent="0.25">
      <c r="A85" s="5">
        <v>92382</v>
      </c>
      <c r="B85" s="5" t="s">
        <v>92</v>
      </c>
      <c r="C85" s="5" t="s">
        <v>93</v>
      </c>
      <c r="D85" s="5" t="s">
        <v>32</v>
      </c>
      <c r="E85" s="5">
        <v>19</v>
      </c>
      <c r="F85" s="5">
        <v>4385</v>
      </c>
      <c r="G85" s="5">
        <v>30</v>
      </c>
      <c r="H85" s="23">
        <v>0</v>
      </c>
      <c r="I85" s="23">
        <v>0</v>
      </c>
      <c r="J85" s="5">
        <v>332321</v>
      </c>
      <c r="K85" s="6" t="s">
        <v>43</v>
      </c>
      <c r="L85" s="6">
        <v>36452</v>
      </c>
      <c r="M85" s="9">
        <v>45838</v>
      </c>
      <c r="N85" s="7">
        <v>15000</v>
      </c>
      <c r="O85" s="5" t="s">
        <v>94</v>
      </c>
      <c r="P85" s="23">
        <v>0</v>
      </c>
      <c r="Q85" s="23">
        <v>1</v>
      </c>
      <c r="R85" s="23">
        <v>278</v>
      </c>
      <c r="S85" s="23">
        <v>0</v>
      </c>
      <c r="T85" s="23">
        <v>1</v>
      </c>
      <c r="U85" s="23">
        <v>280</v>
      </c>
      <c r="V85" s="23">
        <v>279</v>
      </c>
      <c r="W85" s="23">
        <v>0</v>
      </c>
      <c r="X85" s="23">
        <v>0</v>
      </c>
      <c r="Y85" s="23">
        <v>0</v>
      </c>
      <c r="Z85" s="23">
        <v>240</v>
      </c>
      <c r="AA85" s="24">
        <v>25.089605734767002</v>
      </c>
      <c r="AB85" s="24">
        <v>8.6021505376344098</v>
      </c>
      <c r="AC85" s="24">
        <v>26.164874551971302</v>
      </c>
      <c r="AD85" s="24">
        <v>30.1075268817204</v>
      </c>
      <c r="AE85" s="24">
        <v>10.0358422939068</v>
      </c>
      <c r="AF85" s="24">
        <v>94.982078853046602</v>
      </c>
      <c r="AG85" s="5" t="s">
        <v>39</v>
      </c>
      <c r="AH85" s="7" t="s">
        <v>33</v>
      </c>
      <c r="AI85" s="7">
        <v>155.01300000000001</v>
      </c>
      <c r="AJ85" s="7">
        <v>857.60990000000004</v>
      </c>
      <c r="AK85" s="7">
        <v>715.36609999999996</v>
      </c>
      <c r="AL85" s="7">
        <f>Table2[[#This Row],[Company Direct Land Through FY 11]]+Table2[[#This Row],[Company Direct Land FY 12 and After ]]</f>
        <v>1572.9760000000001</v>
      </c>
      <c r="AM85" s="7">
        <v>535.60400000000004</v>
      </c>
      <c r="AN85" s="7">
        <v>3710.1097</v>
      </c>
      <c r="AO85" s="7">
        <v>2471.7473</v>
      </c>
      <c r="AP85" s="7">
        <f>Table2[[#This Row],[Company Direct Building Through FY 11]]+Table2[[#This Row],[Company Direct Building FY 12 and After  ]]</f>
        <v>6181.857</v>
      </c>
      <c r="AQ85" s="7">
        <v>0</v>
      </c>
      <c r="AR85" s="7">
        <v>140.36000000000001</v>
      </c>
      <c r="AS85" s="7">
        <v>0</v>
      </c>
      <c r="AT85" s="7">
        <f>Table2[[#This Row],[Mortgage Recording Tax Through FY 11]]+Table2[[#This Row],[Mortgage Recording Tax FY 12 and After ]]</f>
        <v>140.36000000000001</v>
      </c>
      <c r="AU85" s="7">
        <v>603.48699999999997</v>
      </c>
      <c r="AV85" s="7">
        <v>3923.3197</v>
      </c>
      <c r="AW85" s="7">
        <v>2785.0187999999998</v>
      </c>
      <c r="AX85" s="7">
        <f>Table2[[#This Row],[Pilot Savings  Through FY 11]]+Table2[[#This Row],[Pilot Savings FY 12 and After ]]</f>
        <v>6708.3384999999998</v>
      </c>
      <c r="AY85" s="7">
        <v>0</v>
      </c>
      <c r="AZ85" s="7">
        <v>140.36000000000001</v>
      </c>
      <c r="BA85" s="7">
        <v>0</v>
      </c>
      <c r="BB85" s="7">
        <f>Table2[[#This Row],[Mortgage Recording Tax Exemption Through FY 11]]+Table2[[#This Row],[Mortgage Recording Tax Exemption FY 12 and After ]]</f>
        <v>140.36000000000001</v>
      </c>
      <c r="BC85" s="7">
        <v>296.78539999999998</v>
      </c>
      <c r="BD85" s="7">
        <v>1685.9395</v>
      </c>
      <c r="BE85" s="7">
        <v>1369.6287</v>
      </c>
      <c r="BF85" s="7">
        <f>Table2[[#This Row],[Indirect and Induced Land Through FY 11]]+Table2[[#This Row],[Indirect and Induced Land FY 12 and After ]]</f>
        <v>3055.5681999999997</v>
      </c>
      <c r="BG85" s="7">
        <v>551.173</v>
      </c>
      <c r="BH85" s="7">
        <v>3131.0306999999998</v>
      </c>
      <c r="BI85" s="7">
        <v>2543.596</v>
      </c>
      <c r="BJ85" s="7">
        <f>Table2[[#This Row],[Indirect and Induced Building Through FY 11]]+Table2[[#This Row],[Indirect and Induced Building FY 12 and After]]</f>
        <v>5674.6266999999998</v>
      </c>
      <c r="BK85" s="7">
        <v>935.08839999999998</v>
      </c>
      <c r="BL85" s="7">
        <v>5461.3701000000001</v>
      </c>
      <c r="BM85" s="7">
        <v>4315.3193000000001</v>
      </c>
      <c r="BN85" s="7">
        <f>Table2[[#This Row],[TOTAL Real Property Related Taxes Through FY 11]]+Table2[[#This Row],[TOTAL Real Property Related Taxes FY 12 and After]]</f>
        <v>9776.6893999999993</v>
      </c>
      <c r="BO85" s="7">
        <v>2133.4106000000002</v>
      </c>
      <c r="BP85" s="7">
        <v>14341.9421</v>
      </c>
      <c r="BQ85" s="7">
        <v>9845.4305000000004</v>
      </c>
      <c r="BR85" s="7">
        <f>Table2[[#This Row],[Company Direct Through FY 11]]+Table2[[#This Row],[Company Direct FY 12 and After ]]</f>
        <v>24187.372600000002</v>
      </c>
      <c r="BS85" s="7">
        <v>0</v>
      </c>
      <c r="BT85" s="7">
        <v>0</v>
      </c>
      <c r="BU85" s="7">
        <v>0</v>
      </c>
      <c r="BV85" s="7">
        <f>Table2[[#This Row],[Sales Tax Exemption Through FY 11]]+Table2[[#This Row],[Sales Tax Exemption FY 12 and After ]]</f>
        <v>0</v>
      </c>
      <c r="BW85" s="7">
        <v>6.28</v>
      </c>
      <c r="BX85" s="7">
        <v>20.1631</v>
      </c>
      <c r="BY85" s="7">
        <v>0</v>
      </c>
      <c r="BZ85" s="7">
        <f>Table2[[#This Row],[Energy Tax Savings Through FY 11]]+Table2[[#This Row],[Energy Tax Savings FY 12 and After ]]</f>
        <v>20.1631</v>
      </c>
      <c r="CA85" s="7">
        <v>0</v>
      </c>
      <c r="CB85" s="7">
        <v>0</v>
      </c>
      <c r="CC85" s="7">
        <v>0</v>
      </c>
      <c r="CD85" s="7">
        <f>Table2[[#This Row],[Tax Exempt Bond Savings Through FY 11]]+Table2[[#This Row],[Tax Exempt Bond Savings FY12 and After ]]</f>
        <v>0</v>
      </c>
      <c r="CE85" s="7">
        <v>1051.8359</v>
      </c>
      <c r="CF85" s="7">
        <v>6395.8458000000001</v>
      </c>
      <c r="CG85" s="7">
        <v>4854.0950999999995</v>
      </c>
      <c r="CH85" s="7">
        <f>Table2[[#This Row],[Indirect and Induced Through FY 11]]+Table2[[#This Row],[Indirect and Induced FY 12 and After  ]]</f>
        <v>11249.9409</v>
      </c>
      <c r="CI85" s="7">
        <v>3178.9665</v>
      </c>
      <c r="CJ85" s="7">
        <v>20717.624800000001</v>
      </c>
      <c r="CK85" s="7">
        <v>14699.525600000001</v>
      </c>
      <c r="CL85" s="7">
        <f>Table2[[#This Row],[TOTAL Income Consumption Use Taxes Through FY 11]]+Table2[[#This Row],[TOTAL Income Consumption Use Taxes FY 12 and After  ]]</f>
        <v>35417.150399999999</v>
      </c>
      <c r="CM85" s="7">
        <v>609.76700000000005</v>
      </c>
      <c r="CN85" s="7">
        <v>4083.8427999999999</v>
      </c>
      <c r="CO85" s="7">
        <v>2785.0187999999998</v>
      </c>
      <c r="CP85" s="7">
        <f>Table2[[#This Row],[Assistance Provided Through FY 11]]+Table2[[#This Row],[Assistance Provided FY 12 and After ]]</f>
        <v>6868.8616000000002</v>
      </c>
      <c r="CQ85" s="7">
        <v>0</v>
      </c>
      <c r="CR85" s="7">
        <v>0</v>
      </c>
      <c r="CS85" s="7">
        <v>0</v>
      </c>
      <c r="CT85" s="7">
        <f>Table2[[#This Row],[Recapture Cancellation Reduction Amount Through FY 11]]+Table2[[#This Row],[Recapture Cancellation Reduction Amount FY 12 and After ]]</f>
        <v>0</v>
      </c>
      <c r="CU85" s="7">
        <v>0</v>
      </c>
      <c r="CV85" s="7">
        <v>0</v>
      </c>
      <c r="CW85" s="7">
        <v>0</v>
      </c>
      <c r="CX85" s="7">
        <f>Table2[[#This Row],[Penalty Paid Through FY 11]]+Table2[[#This Row],[Penalty Paid FY 12 and After]]</f>
        <v>0</v>
      </c>
      <c r="CY85" s="7">
        <v>609.76700000000005</v>
      </c>
      <c r="CZ85" s="7">
        <v>4083.8427999999999</v>
      </c>
      <c r="DA85" s="7">
        <v>2785.0187999999998</v>
      </c>
      <c r="DB85" s="7">
        <f>Table2[[#This Row],[TOTAL Assistance Net of recapture penalties Through FY 11]]+Table2[[#This Row],[TOTAL Assistance Net of recapture penalties FY 12 and After ]]</f>
        <v>6868.8616000000002</v>
      </c>
      <c r="DC85" s="7">
        <v>2824.0275999999999</v>
      </c>
      <c r="DD85" s="7">
        <v>19050.021700000001</v>
      </c>
      <c r="DE85" s="7">
        <v>13032.543900000001</v>
      </c>
      <c r="DF85" s="7">
        <f>Table2[[#This Row],[Company Direct Tax Revenue Before Assistance FY 12 and After]]+Table2[[#This Row],[Company Direct Tax Revenue Before Assistance Through FY 11]]</f>
        <v>32082.565600000002</v>
      </c>
      <c r="DG85" s="7">
        <v>1899.7943</v>
      </c>
      <c r="DH85" s="7">
        <v>11212.816000000001</v>
      </c>
      <c r="DI85" s="7">
        <v>8767.3197999999993</v>
      </c>
      <c r="DJ85" s="7">
        <f>Table2[[#This Row],[Indirect and Induced Tax Revenues FY 12 and After]]+Table2[[#This Row],[Indirect and Induced Tax Revenues Through FY 11]]</f>
        <v>19980.1358</v>
      </c>
      <c r="DK85" s="7">
        <v>4723.8218999999999</v>
      </c>
      <c r="DL85" s="7">
        <v>30262.8377</v>
      </c>
      <c r="DM85" s="7">
        <v>21799.863700000002</v>
      </c>
      <c r="DN85" s="7">
        <f>Table2[[#This Row],[TOTAL Tax Revenues Before Assistance Through FY 11]]+Table2[[#This Row],[TOTAL Tax Revenues Before Assistance FY 12 and After]]</f>
        <v>52062.701400000005</v>
      </c>
      <c r="DO85" s="7">
        <v>4114.0549000000001</v>
      </c>
      <c r="DP85" s="7">
        <v>26178.994900000002</v>
      </c>
      <c r="DQ85" s="7">
        <v>19014.8449</v>
      </c>
      <c r="DR85" s="7">
        <f>Table2[[#This Row],[TOTAL Tax Revenues Net of Assistance Recapture and Penalty FY 12 and After]]+Table2[[#This Row],[TOTAL Tax Revenues Net of Assistance Recapture and Penalty Through FY 11]]</f>
        <v>45193.839800000002</v>
      </c>
      <c r="DS85" s="7">
        <v>0</v>
      </c>
      <c r="DT85" s="7">
        <v>70</v>
      </c>
      <c r="DU85" s="7">
        <v>0</v>
      </c>
      <c r="DV85" s="7">
        <v>0</v>
      </c>
    </row>
    <row r="86" spans="1:126" x14ac:dyDescent="0.25">
      <c r="A86" s="5">
        <v>92390</v>
      </c>
      <c r="B86" s="5" t="s">
        <v>232</v>
      </c>
      <c r="C86" s="5" t="s">
        <v>233</v>
      </c>
      <c r="D86" s="5" t="s">
        <v>27</v>
      </c>
      <c r="E86" s="5">
        <v>2</v>
      </c>
      <c r="F86" s="5">
        <v>881</v>
      </c>
      <c r="G86" s="5">
        <v>1</v>
      </c>
      <c r="H86" s="23">
        <v>0</v>
      </c>
      <c r="I86" s="23">
        <v>176486</v>
      </c>
      <c r="J86" s="5">
        <v>541810</v>
      </c>
      <c r="K86" s="6" t="s">
        <v>793</v>
      </c>
      <c r="L86" s="6">
        <v>36698</v>
      </c>
      <c r="M86" s="9">
        <v>42185</v>
      </c>
      <c r="N86" s="7">
        <v>41200</v>
      </c>
      <c r="O86" s="5" t="s">
        <v>154</v>
      </c>
      <c r="P86" s="23">
        <v>3</v>
      </c>
      <c r="Q86" s="23">
        <v>0</v>
      </c>
      <c r="R86" s="23">
        <v>762</v>
      </c>
      <c r="S86" s="23">
        <v>0</v>
      </c>
      <c r="T86" s="23">
        <v>3</v>
      </c>
      <c r="U86" s="23">
        <v>768</v>
      </c>
      <c r="V86" s="23">
        <v>762</v>
      </c>
      <c r="W86" s="23">
        <v>25</v>
      </c>
      <c r="X86" s="23">
        <v>911</v>
      </c>
      <c r="Y86" s="23">
        <v>170</v>
      </c>
      <c r="Z86" s="23">
        <v>330</v>
      </c>
      <c r="AA86" s="24">
        <v>0</v>
      </c>
      <c r="AB86" s="24">
        <v>0</v>
      </c>
      <c r="AC86" s="24">
        <v>1.9607843137254899</v>
      </c>
      <c r="AD86" s="24">
        <v>5.6209150326797399</v>
      </c>
      <c r="AE86" s="24">
        <v>92.418300653594798</v>
      </c>
      <c r="AF86" s="24">
        <v>58.562091503268</v>
      </c>
      <c r="AG86" s="5" t="s">
        <v>39</v>
      </c>
      <c r="AH86" s="7" t="s">
        <v>33</v>
      </c>
      <c r="AI86" s="7">
        <v>538.77049999999997</v>
      </c>
      <c r="AJ86" s="7">
        <v>2458.3780999999999</v>
      </c>
      <c r="AK86" s="7">
        <v>858.26409999999998</v>
      </c>
      <c r="AL86" s="7">
        <f>Table2[[#This Row],[Company Direct Land Through FY 11]]+Table2[[#This Row],[Company Direct Land FY 12 and After ]]</f>
        <v>3316.6421999999998</v>
      </c>
      <c r="AM86" s="7">
        <v>1000.5738</v>
      </c>
      <c r="AN86" s="7">
        <v>4565.5596999999998</v>
      </c>
      <c r="AO86" s="7">
        <v>1593.9187999999999</v>
      </c>
      <c r="AP86" s="7">
        <f>Table2[[#This Row],[Company Direct Building Through FY 11]]+Table2[[#This Row],[Company Direct Building FY 12 and After  ]]</f>
        <v>6159.4784999999993</v>
      </c>
      <c r="AQ86" s="7">
        <v>0</v>
      </c>
      <c r="AR86" s="7">
        <v>0</v>
      </c>
      <c r="AS86" s="7">
        <v>0</v>
      </c>
      <c r="AT86" s="7">
        <f>Table2[[#This Row],[Mortgage Recording Tax Through FY 11]]+Table2[[#This Row],[Mortgage Recording Tax FY 12 and After ]]</f>
        <v>0</v>
      </c>
      <c r="AU86" s="7">
        <v>0</v>
      </c>
      <c r="AV86" s="7">
        <v>0</v>
      </c>
      <c r="AW86" s="7">
        <v>0</v>
      </c>
      <c r="AX86" s="7">
        <f>Table2[[#This Row],[Pilot Savings  Through FY 11]]+Table2[[#This Row],[Pilot Savings FY 12 and After ]]</f>
        <v>0</v>
      </c>
      <c r="AY86" s="7">
        <v>0</v>
      </c>
      <c r="AZ86" s="7">
        <v>0</v>
      </c>
      <c r="BA86" s="7">
        <v>0</v>
      </c>
      <c r="BB86" s="7">
        <f>Table2[[#This Row],[Mortgage Recording Tax Exemption Through FY 11]]+Table2[[#This Row],[Mortgage Recording Tax Exemption FY 12 and After ]]</f>
        <v>0</v>
      </c>
      <c r="BC86" s="7">
        <v>996.91030000000001</v>
      </c>
      <c r="BD86" s="7">
        <v>4573.5545000000002</v>
      </c>
      <c r="BE86" s="7">
        <v>1554.69</v>
      </c>
      <c r="BF86" s="7">
        <f>Table2[[#This Row],[Indirect and Induced Land Through FY 11]]+Table2[[#This Row],[Indirect and Induced Land FY 12 and After ]]</f>
        <v>6128.2445000000007</v>
      </c>
      <c r="BG86" s="7">
        <v>1851.4049</v>
      </c>
      <c r="BH86" s="7">
        <v>8493.7445000000007</v>
      </c>
      <c r="BI86" s="7">
        <v>2887.2813999999998</v>
      </c>
      <c r="BJ86" s="7">
        <f>Table2[[#This Row],[Indirect and Induced Building Through FY 11]]+Table2[[#This Row],[Indirect and Induced Building FY 12 and After]]</f>
        <v>11381.025900000001</v>
      </c>
      <c r="BK86" s="7">
        <v>4387.6594999999998</v>
      </c>
      <c r="BL86" s="7">
        <v>20091.236799999999</v>
      </c>
      <c r="BM86" s="7">
        <v>6894.1543000000001</v>
      </c>
      <c r="BN86" s="7">
        <f>Table2[[#This Row],[TOTAL Real Property Related Taxes Through FY 11]]+Table2[[#This Row],[TOTAL Real Property Related Taxes FY 12 and After]]</f>
        <v>26985.391100000001</v>
      </c>
      <c r="BO86" s="7">
        <v>4872.3023999999996</v>
      </c>
      <c r="BP86" s="7">
        <v>23744.491000000002</v>
      </c>
      <c r="BQ86" s="7">
        <v>7543.2056000000002</v>
      </c>
      <c r="BR86" s="7">
        <f>Table2[[#This Row],[Company Direct Through FY 11]]+Table2[[#This Row],[Company Direct FY 12 and After ]]</f>
        <v>31287.696600000003</v>
      </c>
      <c r="BS86" s="7">
        <v>0</v>
      </c>
      <c r="BT86" s="7">
        <v>533.75850000000003</v>
      </c>
      <c r="BU86" s="7">
        <v>286.24149999999997</v>
      </c>
      <c r="BV86" s="7">
        <f>Table2[[#This Row],[Sales Tax Exemption Through FY 11]]+Table2[[#This Row],[Sales Tax Exemption FY 12 and After ]]</f>
        <v>820</v>
      </c>
      <c r="BW86" s="7">
        <v>0</v>
      </c>
      <c r="BX86" s="7">
        <v>0</v>
      </c>
      <c r="BY86" s="7">
        <v>0</v>
      </c>
      <c r="BZ86" s="7">
        <f>Table2[[#This Row],[Energy Tax Savings Through FY 11]]+Table2[[#This Row],[Energy Tax Savings FY 12 and After ]]</f>
        <v>0</v>
      </c>
      <c r="CA86" s="7">
        <v>0</v>
      </c>
      <c r="CB86" s="7">
        <v>0</v>
      </c>
      <c r="CC86" s="7">
        <v>0</v>
      </c>
      <c r="CD86" s="7">
        <f>Table2[[#This Row],[Tax Exempt Bond Savings Through FY 11]]+Table2[[#This Row],[Tax Exempt Bond Savings FY12 and After ]]</f>
        <v>0</v>
      </c>
      <c r="CE86" s="7">
        <v>3266.8276000000001</v>
      </c>
      <c r="CF86" s="7">
        <v>16017.8215</v>
      </c>
      <c r="CG86" s="7">
        <v>5204.0718999999999</v>
      </c>
      <c r="CH86" s="7">
        <f>Table2[[#This Row],[Indirect and Induced Through FY 11]]+Table2[[#This Row],[Indirect and Induced FY 12 and After  ]]</f>
        <v>21221.893400000001</v>
      </c>
      <c r="CI86" s="7">
        <v>8139.13</v>
      </c>
      <c r="CJ86" s="7">
        <v>39228.553999999996</v>
      </c>
      <c r="CK86" s="7">
        <v>12461.036</v>
      </c>
      <c r="CL86" s="7">
        <f>Table2[[#This Row],[TOTAL Income Consumption Use Taxes Through FY 11]]+Table2[[#This Row],[TOTAL Income Consumption Use Taxes FY 12 and After  ]]</f>
        <v>51689.59</v>
      </c>
      <c r="CM86" s="7">
        <v>0</v>
      </c>
      <c r="CN86" s="7">
        <v>533.75850000000003</v>
      </c>
      <c r="CO86" s="7">
        <v>286.24149999999997</v>
      </c>
      <c r="CP86" s="7">
        <f>Table2[[#This Row],[Assistance Provided Through FY 11]]+Table2[[#This Row],[Assistance Provided FY 12 and After ]]</f>
        <v>820</v>
      </c>
      <c r="CQ86" s="7">
        <v>0</v>
      </c>
      <c r="CR86" s="7">
        <v>0</v>
      </c>
      <c r="CS86" s="7">
        <v>0</v>
      </c>
      <c r="CT86" s="7">
        <f>Table2[[#This Row],[Recapture Cancellation Reduction Amount Through FY 11]]+Table2[[#This Row],[Recapture Cancellation Reduction Amount FY 12 and After ]]</f>
        <v>0</v>
      </c>
      <c r="CU86" s="7">
        <v>0</v>
      </c>
      <c r="CV86" s="7">
        <v>0</v>
      </c>
      <c r="CW86" s="7">
        <v>0</v>
      </c>
      <c r="CX86" s="7">
        <f>Table2[[#This Row],[Penalty Paid Through FY 11]]+Table2[[#This Row],[Penalty Paid FY 12 and After]]</f>
        <v>0</v>
      </c>
      <c r="CY86" s="7">
        <v>0</v>
      </c>
      <c r="CZ86" s="7">
        <v>533.75850000000003</v>
      </c>
      <c r="DA86" s="7">
        <v>286.24149999999997</v>
      </c>
      <c r="DB86" s="7">
        <f>Table2[[#This Row],[TOTAL Assistance Net of recapture penalties Through FY 11]]+Table2[[#This Row],[TOTAL Assistance Net of recapture penalties FY 12 and After ]]</f>
        <v>820</v>
      </c>
      <c r="DC86" s="7">
        <v>6411.6467000000002</v>
      </c>
      <c r="DD86" s="7">
        <v>30768.428800000002</v>
      </c>
      <c r="DE86" s="7">
        <v>9995.3884999999991</v>
      </c>
      <c r="DF86" s="7">
        <f>Table2[[#This Row],[Company Direct Tax Revenue Before Assistance FY 12 and After]]+Table2[[#This Row],[Company Direct Tax Revenue Before Assistance Through FY 11]]</f>
        <v>40763.817300000002</v>
      </c>
      <c r="DG86" s="7">
        <v>6115.1427999999996</v>
      </c>
      <c r="DH86" s="7">
        <v>29085.120500000001</v>
      </c>
      <c r="DI86" s="7">
        <v>9646.0432999999994</v>
      </c>
      <c r="DJ86" s="7">
        <f>Table2[[#This Row],[Indirect and Induced Tax Revenues FY 12 and After]]+Table2[[#This Row],[Indirect and Induced Tax Revenues Through FY 11]]</f>
        <v>38731.163800000002</v>
      </c>
      <c r="DK86" s="7">
        <v>12526.789500000001</v>
      </c>
      <c r="DL86" s="7">
        <v>59853.549299999999</v>
      </c>
      <c r="DM86" s="7">
        <v>19641.431799999998</v>
      </c>
      <c r="DN86" s="7">
        <f>Table2[[#This Row],[TOTAL Tax Revenues Before Assistance Through FY 11]]+Table2[[#This Row],[TOTAL Tax Revenues Before Assistance FY 12 and After]]</f>
        <v>79494.981100000005</v>
      </c>
      <c r="DO86" s="7">
        <v>12526.789500000001</v>
      </c>
      <c r="DP86" s="7">
        <v>59319.790800000002</v>
      </c>
      <c r="DQ86" s="7">
        <v>19355.190299999998</v>
      </c>
      <c r="DR86" s="7">
        <f>Table2[[#This Row],[TOTAL Tax Revenues Net of Assistance Recapture and Penalty FY 12 and After]]+Table2[[#This Row],[TOTAL Tax Revenues Net of Assistance Recapture and Penalty Through FY 11]]</f>
        <v>78674.981100000005</v>
      </c>
      <c r="DS86" s="7">
        <v>0</v>
      </c>
      <c r="DT86" s="7">
        <v>0</v>
      </c>
      <c r="DU86" s="7">
        <v>0</v>
      </c>
      <c r="DV86" s="7">
        <v>0</v>
      </c>
    </row>
    <row r="87" spans="1:126" x14ac:dyDescent="0.25">
      <c r="A87" s="5">
        <v>92392</v>
      </c>
      <c r="B87" s="5" t="s">
        <v>87</v>
      </c>
      <c r="C87" s="5" t="s">
        <v>88</v>
      </c>
      <c r="D87" s="5" t="s">
        <v>27</v>
      </c>
      <c r="E87" s="5">
        <v>3</v>
      </c>
      <c r="F87" s="5">
        <v>739</v>
      </c>
      <c r="G87" s="5">
        <v>1</v>
      </c>
      <c r="H87" s="23">
        <v>0</v>
      </c>
      <c r="I87" s="23">
        <v>76000</v>
      </c>
      <c r="J87" s="5">
        <v>541840</v>
      </c>
      <c r="K87" s="6" t="s">
        <v>793</v>
      </c>
      <c r="L87" s="6">
        <v>36556</v>
      </c>
      <c r="M87" s="9">
        <v>41455</v>
      </c>
      <c r="N87" s="7">
        <v>48000</v>
      </c>
      <c r="O87" s="5" t="s">
        <v>55</v>
      </c>
      <c r="P87" s="23">
        <v>18</v>
      </c>
      <c r="Q87" s="23">
        <v>0</v>
      </c>
      <c r="R87" s="23">
        <v>1811</v>
      </c>
      <c r="S87" s="23">
        <v>14</v>
      </c>
      <c r="T87" s="23">
        <v>3</v>
      </c>
      <c r="U87" s="23">
        <v>1846</v>
      </c>
      <c r="V87" s="23">
        <v>296</v>
      </c>
      <c r="W87" s="23">
        <v>0</v>
      </c>
      <c r="X87" s="23">
        <v>312</v>
      </c>
      <c r="Y87" s="23">
        <v>260</v>
      </c>
      <c r="Z87" s="23">
        <v>756</v>
      </c>
      <c r="AA87" s="24">
        <v>94.411285946825799</v>
      </c>
      <c r="AB87" s="24">
        <v>0</v>
      </c>
      <c r="AC87" s="24">
        <v>0</v>
      </c>
      <c r="AD87" s="24">
        <v>5.4259359739555098E-2</v>
      </c>
      <c r="AE87" s="24">
        <v>5.5344546934346202</v>
      </c>
      <c r="AF87" s="24">
        <v>67.552902875746099</v>
      </c>
      <c r="AG87" s="5" t="s">
        <v>39</v>
      </c>
      <c r="AH87" s="7" t="s">
        <v>33</v>
      </c>
      <c r="AI87" s="7">
        <v>311.48009999999999</v>
      </c>
      <c r="AJ87" s="7">
        <v>1318.6052</v>
      </c>
      <c r="AK87" s="7">
        <v>258.07319999999999</v>
      </c>
      <c r="AL87" s="7">
        <f>Table2[[#This Row],[Company Direct Land Through FY 11]]+Table2[[#This Row],[Company Direct Land FY 12 and After ]]</f>
        <v>1576.6784</v>
      </c>
      <c r="AM87" s="7">
        <v>578.46299999999997</v>
      </c>
      <c r="AN87" s="7">
        <v>2448.8389000000002</v>
      </c>
      <c r="AO87" s="7">
        <v>479.27850000000001</v>
      </c>
      <c r="AP87" s="7">
        <f>Table2[[#This Row],[Company Direct Building Through FY 11]]+Table2[[#This Row],[Company Direct Building FY 12 and After  ]]</f>
        <v>2928.1174000000001</v>
      </c>
      <c r="AQ87" s="7">
        <v>0</v>
      </c>
      <c r="AR87" s="7">
        <v>0</v>
      </c>
      <c r="AS87" s="7">
        <v>0</v>
      </c>
      <c r="AT87" s="7">
        <f>Table2[[#This Row],[Mortgage Recording Tax Through FY 11]]+Table2[[#This Row],[Mortgage Recording Tax FY 12 and After ]]</f>
        <v>0</v>
      </c>
      <c r="AU87" s="7">
        <v>0</v>
      </c>
      <c r="AV87" s="7">
        <v>0</v>
      </c>
      <c r="AW87" s="7">
        <v>0</v>
      </c>
      <c r="AX87" s="7">
        <f>Table2[[#This Row],[Pilot Savings  Through FY 11]]+Table2[[#This Row],[Pilot Savings FY 12 and After ]]</f>
        <v>0</v>
      </c>
      <c r="AY87" s="7">
        <v>0</v>
      </c>
      <c r="AZ87" s="7">
        <v>0</v>
      </c>
      <c r="BA87" s="7">
        <v>0</v>
      </c>
      <c r="BB87" s="7">
        <f>Table2[[#This Row],[Mortgage Recording Tax Exemption Through FY 11]]+Table2[[#This Row],[Mortgage Recording Tax Exemption FY 12 and After ]]</f>
        <v>0</v>
      </c>
      <c r="BC87" s="7">
        <v>376.3553</v>
      </c>
      <c r="BD87" s="7">
        <v>4463.3263999999999</v>
      </c>
      <c r="BE87" s="7">
        <v>311.82459999999998</v>
      </c>
      <c r="BF87" s="7">
        <f>Table2[[#This Row],[Indirect and Induced Land Through FY 11]]+Table2[[#This Row],[Indirect and Induced Land FY 12 and After ]]</f>
        <v>4775.1509999999998</v>
      </c>
      <c r="BG87" s="7">
        <v>698.94550000000004</v>
      </c>
      <c r="BH87" s="7">
        <v>8289.0352000000003</v>
      </c>
      <c r="BI87" s="7">
        <v>579.10299999999995</v>
      </c>
      <c r="BJ87" s="7">
        <f>Table2[[#This Row],[Indirect and Induced Building Through FY 11]]+Table2[[#This Row],[Indirect and Induced Building FY 12 and After]]</f>
        <v>8868.1381999999994</v>
      </c>
      <c r="BK87" s="7">
        <v>1965.2438999999999</v>
      </c>
      <c r="BL87" s="7">
        <v>16519.805700000001</v>
      </c>
      <c r="BM87" s="7">
        <v>1628.2792999999999</v>
      </c>
      <c r="BN87" s="7">
        <f>Table2[[#This Row],[TOTAL Real Property Related Taxes Through FY 11]]+Table2[[#This Row],[TOTAL Real Property Related Taxes FY 12 and After]]</f>
        <v>18148.084999999999</v>
      </c>
      <c r="BO87" s="7">
        <v>1839.3976</v>
      </c>
      <c r="BP87" s="7">
        <v>24112.8377</v>
      </c>
      <c r="BQ87" s="7">
        <v>1524.0108</v>
      </c>
      <c r="BR87" s="7">
        <f>Table2[[#This Row],[Company Direct Through FY 11]]+Table2[[#This Row],[Company Direct FY 12 and After ]]</f>
        <v>25636.8485</v>
      </c>
      <c r="BS87" s="7">
        <v>0</v>
      </c>
      <c r="BT87" s="7">
        <v>1021.7548</v>
      </c>
      <c r="BU87" s="7">
        <v>2422.2451999999998</v>
      </c>
      <c r="BV87" s="7">
        <f>Table2[[#This Row],[Sales Tax Exemption Through FY 11]]+Table2[[#This Row],[Sales Tax Exemption FY 12 and After ]]</f>
        <v>3444</v>
      </c>
      <c r="BW87" s="7">
        <v>0</v>
      </c>
      <c r="BX87" s="7">
        <v>14.2555</v>
      </c>
      <c r="BY87" s="7">
        <v>0</v>
      </c>
      <c r="BZ87" s="7">
        <f>Table2[[#This Row],[Energy Tax Savings Through FY 11]]+Table2[[#This Row],[Energy Tax Savings FY 12 and After ]]</f>
        <v>14.2555</v>
      </c>
      <c r="CA87" s="7">
        <v>0</v>
      </c>
      <c r="CB87" s="7">
        <v>0</v>
      </c>
      <c r="CC87" s="7">
        <v>0</v>
      </c>
      <c r="CD87" s="7">
        <f>Table2[[#This Row],[Tax Exempt Bond Savings Through FY 11]]+Table2[[#This Row],[Tax Exempt Bond Savings FY12 and After ]]</f>
        <v>0</v>
      </c>
      <c r="CE87" s="7">
        <v>1233.2982999999999</v>
      </c>
      <c r="CF87" s="7">
        <v>15935.338400000001</v>
      </c>
      <c r="CG87" s="7">
        <v>1021.8345</v>
      </c>
      <c r="CH87" s="7">
        <f>Table2[[#This Row],[Indirect and Induced Through FY 11]]+Table2[[#This Row],[Indirect and Induced FY 12 and After  ]]</f>
        <v>16957.172900000001</v>
      </c>
      <c r="CI87" s="7">
        <v>3072.6959000000002</v>
      </c>
      <c r="CJ87" s="7">
        <v>39012.165800000002</v>
      </c>
      <c r="CK87" s="7">
        <v>123.6001</v>
      </c>
      <c r="CL87" s="7">
        <f>Table2[[#This Row],[TOTAL Income Consumption Use Taxes Through FY 11]]+Table2[[#This Row],[TOTAL Income Consumption Use Taxes FY 12 and After  ]]</f>
        <v>39135.765900000006</v>
      </c>
      <c r="CM87" s="7">
        <v>0</v>
      </c>
      <c r="CN87" s="7">
        <v>1036.0102999999999</v>
      </c>
      <c r="CO87" s="7">
        <v>2422.2451999999998</v>
      </c>
      <c r="CP87" s="7">
        <f>Table2[[#This Row],[Assistance Provided Through FY 11]]+Table2[[#This Row],[Assistance Provided FY 12 and After ]]</f>
        <v>3458.2554999999998</v>
      </c>
      <c r="CQ87" s="7">
        <v>0</v>
      </c>
      <c r="CR87" s="7">
        <v>95.9435</v>
      </c>
      <c r="CS87" s="7">
        <v>0</v>
      </c>
      <c r="CT87" s="7">
        <f>Table2[[#This Row],[Recapture Cancellation Reduction Amount Through FY 11]]+Table2[[#This Row],[Recapture Cancellation Reduction Amount FY 12 and After ]]</f>
        <v>95.9435</v>
      </c>
      <c r="CU87" s="7">
        <v>0</v>
      </c>
      <c r="CV87" s="7">
        <v>0</v>
      </c>
      <c r="CW87" s="7">
        <v>0</v>
      </c>
      <c r="CX87" s="7">
        <f>Table2[[#This Row],[Penalty Paid Through FY 11]]+Table2[[#This Row],[Penalty Paid FY 12 and After]]</f>
        <v>0</v>
      </c>
      <c r="CY87" s="7">
        <v>0</v>
      </c>
      <c r="CZ87" s="7">
        <v>940.06679999999994</v>
      </c>
      <c r="DA87" s="7">
        <v>2422.2451999999998</v>
      </c>
      <c r="DB87" s="7">
        <f>Table2[[#This Row],[TOTAL Assistance Net of recapture penalties Through FY 11]]+Table2[[#This Row],[TOTAL Assistance Net of recapture penalties FY 12 and After ]]</f>
        <v>3362.3119999999999</v>
      </c>
      <c r="DC87" s="7">
        <v>2729.3407000000002</v>
      </c>
      <c r="DD87" s="7">
        <v>27880.281800000001</v>
      </c>
      <c r="DE87" s="7">
        <v>2261.3625000000002</v>
      </c>
      <c r="DF87" s="7">
        <f>Table2[[#This Row],[Company Direct Tax Revenue Before Assistance FY 12 and After]]+Table2[[#This Row],[Company Direct Tax Revenue Before Assistance Through FY 11]]</f>
        <v>30141.6443</v>
      </c>
      <c r="DG87" s="7">
        <v>2308.5990999999999</v>
      </c>
      <c r="DH87" s="7">
        <v>28687.7</v>
      </c>
      <c r="DI87" s="7">
        <v>1912.7620999999999</v>
      </c>
      <c r="DJ87" s="7">
        <f>Table2[[#This Row],[Indirect and Induced Tax Revenues FY 12 and After]]+Table2[[#This Row],[Indirect and Induced Tax Revenues Through FY 11]]</f>
        <v>30600.462100000001</v>
      </c>
      <c r="DK87" s="7">
        <v>5037.9398000000001</v>
      </c>
      <c r="DL87" s="7">
        <v>56567.981800000001</v>
      </c>
      <c r="DM87" s="7">
        <v>4174.1246000000001</v>
      </c>
      <c r="DN87" s="7">
        <f>Table2[[#This Row],[TOTAL Tax Revenues Before Assistance Through FY 11]]+Table2[[#This Row],[TOTAL Tax Revenues Before Assistance FY 12 and After]]</f>
        <v>60742.106400000004</v>
      </c>
      <c r="DO87" s="7">
        <v>5037.9398000000001</v>
      </c>
      <c r="DP87" s="7">
        <v>55627.915000000001</v>
      </c>
      <c r="DQ87" s="7">
        <v>1751.8794</v>
      </c>
      <c r="DR87" s="7">
        <f>Table2[[#This Row],[TOTAL Tax Revenues Net of Assistance Recapture and Penalty FY 12 and After]]+Table2[[#This Row],[TOTAL Tax Revenues Net of Assistance Recapture and Penalty Through FY 11]]</f>
        <v>57379.794399999999</v>
      </c>
      <c r="DS87" s="7">
        <v>0</v>
      </c>
      <c r="DT87" s="7">
        <v>0</v>
      </c>
      <c r="DU87" s="7">
        <v>0</v>
      </c>
      <c r="DV87" s="7">
        <v>0</v>
      </c>
    </row>
    <row r="88" spans="1:126" x14ac:dyDescent="0.25">
      <c r="A88" s="5">
        <v>92398</v>
      </c>
      <c r="B88" s="5" t="s">
        <v>150</v>
      </c>
      <c r="C88" s="5" t="s">
        <v>151</v>
      </c>
      <c r="D88" s="5" t="s">
        <v>42</v>
      </c>
      <c r="E88" s="5">
        <v>42</v>
      </c>
      <c r="F88" s="5">
        <v>3736</v>
      </c>
      <c r="G88" s="5">
        <v>1</v>
      </c>
      <c r="H88" s="23"/>
      <c r="I88" s="23"/>
      <c r="J88" s="5">
        <v>424330</v>
      </c>
      <c r="K88" s="6" t="s">
        <v>43</v>
      </c>
      <c r="L88" s="6">
        <v>36501</v>
      </c>
      <c r="M88" s="9">
        <v>45838</v>
      </c>
      <c r="N88" s="7">
        <v>4400</v>
      </c>
      <c r="O88" s="5" t="s">
        <v>109</v>
      </c>
      <c r="P88" s="23">
        <v>0</v>
      </c>
      <c r="Q88" s="23">
        <v>6</v>
      </c>
      <c r="R88" s="23">
        <v>62</v>
      </c>
      <c r="S88" s="23">
        <v>4</v>
      </c>
      <c r="T88" s="23">
        <v>0</v>
      </c>
      <c r="U88" s="23">
        <v>72</v>
      </c>
      <c r="V88" s="23">
        <v>69</v>
      </c>
      <c r="W88" s="23">
        <v>0</v>
      </c>
      <c r="X88" s="23">
        <v>0</v>
      </c>
      <c r="Y88" s="23">
        <v>0</v>
      </c>
      <c r="Z88" s="23">
        <v>40</v>
      </c>
      <c r="AA88" s="24">
        <v>0</v>
      </c>
      <c r="AB88" s="24">
        <v>0</v>
      </c>
      <c r="AC88" s="24">
        <v>0</v>
      </c>
      <c r="AD88" s="24">
        <v>0</v>
      </c>
      <c r="AE88" s="24">
        <v>0</v>
      </c>
      <c r="AF88" s="24">
        <v>100</v>
      </c>
      <c r="AG88" s="5" t="s">
        <v>39</v>
      </c>
      <c r="AH88" s="7" t="s">
        <v>33</v>
      </c>
      <c r="AI88" s="7">
        <v>64.347999999999999</v>
      </c>
      <c r="AJ88" s="7">
        <v>448.44299999999998</v>
      </c>
      <c r="AK88" s="7">
        <v>296.95830000000001</v>
      </c>
      <c r="AL88" s="7">
        <f>Table2[[#This Row],[Company Direct Land Through FY 11]]+Table2[[#This Row],[Company Direct Land FY 12 and After ]]</f>
        <v>745.40129999999999</v>
      </c>
      <c r="AM88" s="7">
        <v>121.465</v>
      </c>
      <c r="AN88" s="7">
        <v>1406.0998999999999</v>
      </c>
      <c r="AO88" s="7">
        <v>560.54669999999999</v>
      </c>
      <c r="AP88" s="7">
        <f>Table2[[#This Row],[Company Direct Building Through FY 11]]+Table2[[#This Row],[Company Direct Building FY 12 and After  ]]</f>
        <v>1966.6466</v>
      </c>
      <c r="AQ88" s="7">
        <v>0</v>
      </c>
      <c r="AR88" s="7">
        <v>0</v>
      </c>
      <c r="AS88" s="7">
        <v>0</v>
      </c>
      <c r="AT88" s="7">
        <f>Table2[[#This Row],[Mortgage Recording Tax Through FY 11]]+Table2[[#This Row],[Mortgage Recording Tax FY 12 and After ]]</f>
        <v>0</v>
      </c>
      <c r="AU88" s="7">
        <v>96.5</v>
      </c>
      <c r="AV88" s="7">
        <v>1413.8933999999999</v>
      </c>
      <c r="AW88" s="7">
        <v>445.33589999999998</v>
      </c>
      <c r="AX88" s="7">
        <f>Table2[[#This Row],[Pilot Savings  Through FY 11]]+Table2[[#This Row],[Pilot Savings FY 12 and After ]]</f>
        <v>1859.2293</v>
      </c>
      <c r="AY88" s="7">
        <v>0</v>
      </c>
      <c r="AZ88" s="7">
        <v>0</v>
      </c>
      <c r="BA88" s="7">
        <v>0</v>
      </c>
      <c r="BB88" s="7">
        <f>Table2[[#This Row],[Mortgage Recording Tax Exemption Through FY 11]]+Table2[[#This Row],[Mortgage Recording Tax Exemption FY 12 and After ]]</f>
        <v>0</v>
      </c>
      <c r="BC88" s="7">
        <v>107.8955</v>
      </c>
      <c r="BD88" s="7">
        <v>480.85489999999999</v>
      </c>
      <c r="BE88" s="7">
        <v>497.92430000000002</v>
      </c>
      <c r="BF88" s="7">
        <f>Table2[[#This Row],[Indirect and Induced Land Through FY 11]]+Table2[[#This Row],[Indirect and Induced Land FY 12 and After ]]</f>
        <v>978.77919999999995</v>
      </c>
      <c r="BG88" s="7">
        <v>200.37729999999999</v>
      </c>
      <c r="BH88" s="7">
        <v>893.01589999999999</v>
      </c>
      <c r="BI88" s="7">
        <v>924.71720000000005</v>
      </c>
      <c r="BJ88" s="7">
        <f>Table2[[#This Row],[Indirect and Induced Building Through FY 11]]+Table2[[#This Row],[Indirect and Induced Building FY 12 and After]]</f>
        <v>1817.7330999999999</v>
      </c>
      <c r="BK88" s="7">
        <v>397.58580000000001</v>
      </c>
      <c r="BL88" s="7">
        <v>1814.5202999999999</v>
      </c>
      <c r="BM88" s="7">
        <v>1834.8106</v>
      </c>
      <c r="BN88" s="7">
        <f>Table2[[#This Row],[TOTAL Real Property Related Taxes Through FY 11]]+Table2[[#This Row],[TOTAL Real Property Related Taxes FY 12 and After]]</f>
        <v>3649.3308999999999</v>
      </c>
      <c r="BO88" s="7">
        <v>803.39750000000004</v>
      </c>
      <c r="BP88" s="7">
        <v>3688.7183</v>
      </c>
      <c r="BQ88" s="7">
        <v>3707.5816</v>
      </c>
      <c r="BR88" s="7">
        <f>Table2[[#This Row],[Company Direct Through FY 11]]+Table2[[#This Row],[Company Direct FY 12 and After ]]</f>
        <v>7396.2999</v>
      </c>
      <c r="BS88" s="7">
        <v>0</v>
      </c>
      <c r="BT88" s="7">
        <v>45.8795</v>
      </c>
      <c r="BU88" s="7">
        <v>0</v>
      </c>
      <c r="BV88" s="7">
        <f>Table2[[#This Row],[Sales Tax Exemption Through FY 11]]+Table2[[#This Row],[Sales Tax Exemption FY 12 and After ]]</f>
        <v>45.8795</v>
      </c>
      <c r="BW88" s="7">
        <v>0</v>
      </c>
      <c r="BX88" s="7">
        <v>0</v>
      </c>
      <c r="BY88" s="7">
        <v>0</v>
      </c>
      <c r="BZ88" s="7">
        <f>Table2[[#This Row],[Energy Tax Savings Through FY 11]]+Table2[[#This Row],[Energy Tax Savings FY 12 and After ]]</f>
        <v>0</v>
      </c>
      <c r="CA88" s="7">
        <v>0</v>
      </c>
      <c r="CB88" s="7">
        <v>0</v>
      </c>
      <c r="CC88" s="7">
        <v>0</v>
      </c>
      <c r="CD88" s="7">
        <f>Table2[[#This Row],[Tax Exempt Bond Savings Through FY 11]]+Table2[[#This Row],[Tax Exempt Bond Savings FY12 and After ]]</f>
        <v>0</v>
      </c>
      <c r="CE88" s="7">
        <v>424.66629999999998</v>
      </c>
      <c r="CF88" s="7">
        <v>2044.9218000000001</v>
      </c>
      <c r="CG88" s="7">
        <v>1959.7836</v>
      </c>
      <c r="CH88" s="7">
        <f>Table2[[#This Row],[Indirect and Induced Through FY 11]]+Table2[[#This Row],[Indirect and Induced FY 12 and After  ]]</f>
        <v>4004.7053999999998</v>
      </c>
      <c r="CI88" s="7">
        <v>1228.0637999999999</v>
      </c>
      <c r="CJ88" s="7">
        <v>5687.7605999999996</v>
      </c>
      <c r="CK88" s="7">
        <v>5667.3652000000002</v>
      </c>
      <c r="CL88" s="7">
        <f>Table2[[#This Row],[TOTAL Income Consumption Use Taxes Through FY 11]]+Table2[[#This Row],[TOTAL Income Consumption Use Taxes FY 12 and After  ]]</f>
        <v>11355.1258</v>
      </c>
      <c r="CM88" s="7">
        <v>96.5</v>
      </c>
      <c r="CN88" s="7">
        <v>1459.7728999999999</v>
      </c>
      <c r="CO88" s="7">
        <v>445.33589999999998</v>
      </c>
      <c r="CP88" s="7">
        <f>Table2[[#This Row],[Assistance Provided Through FY 11]]+Table2[[#This Row],[Assistance Provided FY 12 and After ]]</f>
        <v>1905.1088</v>
      </c>
      <c r="CQ88" s="7">
        <v>0</v>
      </c>
      <c r="CR88" s="7">
        <v>0</v>
      </c>
      <c r="CS88" s="7">
        <v>0</v>
      </c>
      <c r="CT88" s="7">
        <f>Table2[[#This Row],[Recapture Cancellation Reduction Amount Through FY 11]]+Table2[[#This Row],[Recapture Cancellation Reduction Amount FY 12 and After ]]</f>
        <v>0</v>
      </c>
      <c r="CU88" s="7">
        <v>0</v>
      </c>
      <c r="CV88" s="7">
        <v>0</v>
      </c>
      <c r="CW88" s="7">
        <v>0</v>
      </c>
      <c r="CX88" s="7">
        <f>Table2[[#This Row],[Penalty Paid Through FY 11]]+Table2[[#This Row],[Penalty Paid FY 12 and After]]</f>
        <v>0</v>
      </c>
      <c r="CY88" s="7">
        <v>96.5</v>
      </c>
      <c r="CZ88" s="7">
        <v>1459.7728999999999</v>
      </c>
      <c r="DA88" s="7">
        <v>445.33589999999998</v>
      </c>
      <c r="DB88" s="7">
        <f>Table2[[#This Row],[TOTAL Assistance Net of recapture penalties Through FY 11]]+Table2[[#This Row],[TOTAL Assistance Net of recapture penalties FY 12 and After ]]</f>
        <v>1905.1088</v>
      </c>
      <c r="DC88" s="7">
        <v>989.21050000000002</v>
      </c>
      <c r="DD88" s="7">
        <v>5543.2611999999999</v>
      </c>
      <c r="DE88" s="7">
        <v>4565.0865999999996</v>
      </c>
      <c r="DF88" s="7">
        <f>Table2[[#This Row],[Company Direct Tax Revenue Before Assistance FY 12 and After]]+Table2[[#This Row],[Company Direct Tax Revenue Before Assistance Through FY 11]]</f>
        <v>10108.3478</v>
      </c>
      <c r="DG88" s="7">
        <v>732.93910000000005</v>
      </c>
      <c r="DH88" s="7">
        <v>3418.7926000000002</v>
      </c>
      <c r="DI88" s="7">
        <v>3382.4250999999999</v>
      </c>
      <c r="DJ88" s="7">
        <f>Table2[[#This Row],[Indirect and Induced Tax Revenues FY 12 and After]]+Table2[[#This Row],[Indirect and Induced Tax Revenues Through FY 11]]</f>
        <v>6801.2177000000001</v>
      </c>
      <c r="DK88" s="7">
        <v>1722.1496</v>
      </c>
      <c r="DL88" s="7">
        <v>8962.0537999999997</v>
      </c>
      <c r="DM88" s="7">
        <v>7947.5117</v>
      </c>
      <c r="DN88" s="7">
        <f>Table2[[#This Row],[TOTAL Tax Revenues Before Assistance Through FY 11]]+Table2[[#This Row],[TOTAL Tax Revenues Before Assistance FY 12 and After]]</f>
        <v>16909.565500000001</v>
      </c>
      <c r="DO88" s="7">
        <v>1625.6496</v>
      </c>
      <c r="DP88" s="7">
        <v>7502.2808999999997</v>
      </c>
      <c r="DQ88" s="7">
        <v>7502.1758</v>
      </c>
      <c r="DR88" s="7">
        <f>Table2[[#This Row],[TOTAL Tax Revenues Net of Assistance Recapture and Penalty FY 12 and After]]+Table2[[#This Row],[TOTAL Tax Revenues Net of Assistance Recapture and Penalty Through FY 11]]</f>
        <v>15004.456699999999</v>
      </c>
      <c r="DS88" s="7">
        <v>0</v>
      </c>
      <c r="DT88" s="7">
        <v>0</v>
      </c>
      <c r="DU88" s="7">
        <v>0</v>
      </c>
      <c r="DV88" s="7">
        <v>0</v>
      </c>
    </row>
    <row r="89" spans="1:126" x14ac:dyDescent="0.25">
      <c r="A89" s="5">
        <v>92403</v>
      </c>
      <c r="B89" s="5" t="s">
        <v>926</v>
      </c>
      <c r="C89" s="5" t="s">
        <v>97</v>
      </c>
      <c r="D89" s="5" t="s">
        <v>32</v>
      </c>
      <c r="E89" s="5">
        <v>28</v>
      </c>
      <c r="F89" s="5">
        <v>12258</v>
      </c>
      <c r="G89" s="5">
        <v>18</v>
      </c>
      <c r="H89" s="23"/>
      <c r="I89" s="23"/>
      <c r="J89" s="5">
        <v>488510</v>
      </c>
      <c r="K89" s="6" t="s">
        <v>28</v>
      </c>
      <c r="L89" s="6">
        <v>36417</v>
      </c>
      <c r="M89" s="9">
        <v>45838</v>
      </c>
      <c r="N89" s="7">
        <v>925</v>
      </c>
      <c r="O89" s="5" t="s">
        <v>51</v>
      </c>
      <c r="P89" s="23">
        <v>0</v>
      </c>
      <c r="Q89" s="23">
        <v>0</v>
      </c>
      <c r="R89" s="23">
        <v>9</v>
      </c>
      <c r="S89" s="23">
        <v>0</v>
      </c>
      <c r="T89" s="23">
        <v>0</v>
      </c>
      <c r="U89" s="23">
        <v>9</v>
      </c>
      <c r="V89" s="23">
        <v>9</v>
      </c>
      <c r="W89" s="23">
        <v>0</v>
      </c>
      <c r="X89" s="23">
        <v>0</v>
      </c>
      <c r="Y89" s="23">
        <v>0</v>
      </c>
      <c r="Z89" s="23">
        <v>8</v>
      </c>
      <c r="AA89" s="24">
        <v>0</v>
      </c>
      <c r="AB89" s="24">
        <v>0</v>
      </c>
      <c r="AC89" s="24">
        <v>0</v>
      </c>
      <c r="AD89" s="24">
        <v>0</v>
      </c>
      <c r="AE89" s="24">
        <v>0</v>
      </c>
      <c r="AF89" s="24">
        <v>55.5555555555556</v>
      </c>
      <c r="AG89" s="5" t="s">
        <v>39</v>
      </c>
      <c r="AH89" s="7" t="s">
        <v>33</v>
      </c>
      <c r="AI89" s="7">
        <v>18.66</v>
      </c>
      <c r="AJ89" s="7">
        <v>108.5146</v>
      </c>
      <c r="AK89" s="7">
        <v>86.113600000000005</v>
      </c>
      <c r="AL89" s="7">
        <f>Table2[[#This Row],[Company Direct Land Through FY 11]]+Table2[[#This Row],[Company Direct Land FY 12 and After ]]</f>
        <v>194.62819999999999</v>
      </c>
      <c r="AM89" s="7">
        <v>44.334000000000003</v>
      </c>
      <c r="AN89" s="7">
        <v>197.49289999999999</v>
      </c>
      <c r="AO89" s="7">
        <v>204.59610000000001</v>
      </c>
      <c r="AP89" s="7">
        <f>Table2[[#This Row],[Company Direct Building Through FY 11]]+Table2[[#This Row],[Company Direct Building FY 12 and After  ]]</f>
        <v>402.089</v>
      </c>
      <c r="AQ89" s="7">
        <v>0</v>
      </c>
      <c r="AR89" s="7">
        <v>7.0945999999999998</v>
      </c>
      <c r="AS89" s="7">
        <v>0</v>
      </c>
      <c r="AT89" s="7">
        <f>Table2[[#This Row],[Mortgage Recording Tax Through FY 11]]+Table2[[#This Row],[Mortgage Recording Tax FY 12 and After ]]</f>
        <v>7.0945999999999998</v>
      </c>
      <c r="AU89" s="7">
        <v>33.506999999999998</v>
      </c>
      <c r="AV89" s="7">
        <v>113.06610000000001</v>
      </c>
      <c r="AW89" s="7">
        <v>154.63079999999999</v>
      </c>
      <c r="AX89" s="7">
        <f>Table2[[#This Row],[Pilot Savings  Through FY 11]]+Table2[[#This Row],[Pilot Savings FY 12 and After ]]</f>
        <v>267.69690000000003</v>
      </c>
      <c r="AY89" s="7">
        <v>0</v>
      </c>
      <c r="AZ89" s="7">
        <v>7.0945999999999998</v>
      </c>
      <c r="BA89" s="7">
        <v>0</v>
      </c>
      <c r="BB89" s="7">
        <f>Table2[[#This Row],[Mortgage Recording Tax Exemption Through FY 11]]+Table2[[#This Row],[Mortgage Recording Tax Exemption FY 12 and After ]]</f>
        <v>7.0945999999999998</v>
      </c>
      <c r="BC89" s="7">
        <v>6.4200999999999997</v>
      </c>
      <c r="BD89" s="7">
        <v>91.152900000000002</v>
      </c>
      <c r="BE89" s="7">
        <v>29.628499999999999</v>
      </c>
      <c r="BF89" s="7">
        <f>Table2[[#This Row],[Indirect and Induced Land Through FY 11]]+Table2[[#This Row],[Indirect and Induced Land FY 12 and After ]]</f>
        <v>120.7814</v>
      </c>
      <c r="BG89" s="7">
        <v>11.9231</v>
      </c>
      <c r="BH89" s="7">
        <v>169.28399999999999</v>
      </c>
      <c r="BI89" s="7">
        <v>55.023499999999999</v>
      </c>
      <c r="BJ89" s="7">
        <f>Table2[[#This Row],[Indirect and Induced Building Through FY 11]]+Table2[[#This Row],[Indirect and Induced Building FY 12 and After]]</f>
        <v>224.3075</v>
      </c>
      <c r="BK89" s="7">
        <v>47.830199999999998</v>
      </c>
      <c r="BL89" s="7">
        <v>453.37830000000002</v>
      </c>
      <c r="BM89" s="7">
        <v>220.73089999999999</v>
      </c>
      <c r="BN89" s="7">
        <f>Table2[[#This Row],[TOTAL Real Property Related Taxes Through FY 11]]+Table2[[#This Row],[TOTAL Real Property Related Taxes FY 12 and After]]</f>
        <v>674.10919999999999</v>
      </c>
      <c r="BO89" s="7">
        <v>34.247700000000002</v>
      </c>
      <c r="BP89" s="7">
        <v>547.43110000000001</v>
      </c>
      <c r="BQ89" s="7">
        <v>158.0488</v>
      </c>
      <c r="BR89" s="7">
        <f>Table2[[#This Row],[Company Direct Through FY 11]]+Table2[[#This Row],[Company Direct FY 12 and After ]]</f>
        <v>705.47990000000004</v>
      </c>
      <c r="BS89" s="7">
        <v>0</v>
      </c>
      <c r="BT89" s="7">
        <v>0</v>
      </c>
      <c r="BU89" s="7">
        <v>0</v>
      </c>
      <c r="BV89" s="7">
        <f>Table2[[#This Row],[Sales Tax Exemption Through FY 11]]+Table2[[#This Row],[Sales Tax Exemption FY 12 and After ]]</f>
        <v>0</v>
      </c>
      <c r="BW89" s="7">
        <v>0</v>
      </c>
      <c r="BX89" s="7">
        <v>0</v>
      </c>
      <c r="BY89" s="7">
        <v>0</v>
      </c>
      <c r="BZ89" s="7">
        <f>Table2[[#This Row],[Energy Tax Savings Through FY 11]]+Table2[[#This Row],[Energy Tax Savings FY 12 and After ]]</f>
        <v>0</v>
      </c>
      <c r="CA89" s="7">
        <v>0</v>
      </c>
      <c r="CB89" s="7">
        <v>0</v>
      </c>
      <c r="CC89" s="7">
        <v>0</v>
      </c>
      <c r="CD89" s="7">
        <f>Table2[[#This Row],[Tax Exempt Bond Savings Through FY 11]]+Table2[[#This Row],[Tax Exempt Bond Savings FY12 and After ]]</f>
        <v>0</v>
      </c>
      <c r="CE89" s="7">
        <v>22.753499999999999</v>
      </c>
      <c r="CF89" s="7">
        <v>348.8913</v>
      </c>
      <c r="CG89" s="7">
        <v>105.0048</v>
      </c>
      <c r="CH89" s="7">
        <f>Table2[[#This Row],[Indirect and Induced Through FY 11]]+Table2[[#This Row],[Indirect and Induced FY 12 and After  ]]</f>
        <v>453.89609999999999</v>
      </c>
      <c r="CI89" s="7">
        <v>57.001199999999997</v>
      </c>
      <c r="CJ89" s="7">
        <v>896.32240000000002</v>
      </c>
      <c r="CK89" s="7">
        <v>263.05360000000002</v>
      </c>
      <c r="CL89" s="7">
        <f>Table2[[#This Row],[TOTAL Income Consumption Use Taxes Through FY 11]]+Table2[[#This Row],[TOTAL Income Consumption Use Taxes FY 12 and After  ]]</f>
        <v>1159.376</v>
      </c>
      <c r="CM89" s="7">
        <v>33.506999999999998</v>
      </c>
      <c r="CN89" s="7">
        <v>120.16070000000001</v>
      </c>
      <c r="CO89" s="7">
        <v>154.63079999999999</v>
      </c>
      <c r="CP89" s="7">
        <f>Table2[[#This Row],[Assistance Provided Through FY 11]]+Table2[[#This Row],[Assistance Provided FY 12 and After ]]</f>
        <v>274.79149999999998</v>
      </c>
      <c r="CQ89" s="7">
        <v>0</v>
      </c>
      <c r="CR89" s="7">
        <v>0</v>
      </c>
      <c r="CS89" s="7">
        <v>0</v>
      </c>
      <c r="CT89" s="7">
        <f>Table2[[#This Row],[Recapture Cancellation Reduction Amount Through FY 11]]+Table2[[#This Row],[Recapture Cancellation Reduction Amount FY 12 and After ]]</f>
        <v>0</v>
      </c>
      <c r="CU89" s="7">
        <v>0</v>
      </c>
      <c r="CV89" s="7">
        <v>0</v>
      </c>
      <c r="CW89" s="7">
        <v>0</v>
      </c>
      <c r="CX89" s="7">
        <f>Table2[[#This Row],[Penalty Paid Through FY 11]]+Table2[[#This Row],[Penalty Paid FY 12 and After]]</f>
        <v>0</v>
      </c>
      <c r="CY89" s="7">
        <v>33.506999999999998</v>
      </c>
      <c r="CZ89" s="7">
        <v>120.16070000000001</v>
      </c>
      <c r="DA89" s="7">
        <v>154.63079999999999</v>
      </c>
      <c r="DB89" s="7">
        <f>Table2[[#This Row],[TOTAL Assistance Net of recapture penalties Through FY 11]]+Table2[[#This Row],[TOTAL Assistance Net of recapture penalties FY 12 and After ]]</f>
        <v>274.79149999999998</v>
      </c>
      <c r="DC89" s="7">
        <v>97.241699999999994</v>
      </c>
      <c r="DD89" s="7">
        <v>860.53319999999997</v>
      </c>
      <c r="DE89" s="7">
        <v>448.75850000000003</v>
      </c>
      <c r="DF89" s="7">
        <f>Table2[[#This Row],[Company Direct Tax Revenue Before Assistance FY 12 and After]]+Table2[[#This Row],[Company Direct Tax Revenue Before Assistance Through FY 11]]</f>
        <v>1309.2917</v>
      </c>
      <c r="DG89" s="7">
        <v>41.096699999999998</v>
      </c>
      <c r="DH89" s="7">
        <v>609.32820000000004</v>
      </c>
      <c r="DI89" s="7">
        <v>189.6568</v>
      </c>
      <c r="DJ89" s="7">
        <f>Table2[[#This Row],[Indirect and Induced Tax Revenues FY 12 and After]]+Table2[[#This Row],[Indirect and Induced Tax Revenues Through FY 11]]</f>
        <v>798.98500000000001</v>
      </c>
      <c r="DK89" s="7">
        <v>138.33840000000001</v>
      </c>
      <c r="DL89" s="7">
        <v>1469.8614</v>
      </c>
      <c r="DM89" s="7">
        <v>638.4153</v>
      </c>
      <c r="DN89" s="7">
        <f>Table2[[#This Row],[TOTAL Tax Revenues Before Assistance Through FY 11]]+Table2[[#This Row],[TOTAL Tax Revenues Before Assistance FY 12 and After]]</f>
        <v>2108.2766999999999</v>
      </c>
      <c r="DO89" s="7">
        <v>104.8314</v>
      </c>
      <c r="DP89" s="7">
        <v>1349.7007000000001</v>
      </c>
      <c r="DQ89" s="7">
        <v>483.78449999999998</v>
      </c>
      <c r="DR89" s="7">
        <f>Table2[[#This Row],[TOTAL Tax Revenues Net of Assistance Recapture and Penalty FY 12 and After]]+Table2[[#This Row],[TOTAL Tax Revenues Net of Assistance Recapture and Penalty Through FY 11]]</f>
        <v>1833.4852000000001</v>
      </c>
      <c r="DS89" s="7">
        <v>0</v>
      </c>
      <c r="DT89" s="7">
        <v>0</v>
      </c>
      <c r="DU89" s="7">
        <v>0</v>
      </c>
      <c r="DV89" s="7">
        <v>0</v>
      </c>
    </row>
    <row r="90" spans="1:126" x14ac:dyDescent="0.25">
      <c r="A90" s="5">
        <v>92405</v>
      </c>
      <c r="B90" s="5" t="s">
        <v>118</v>
      </c>
      <c r="C90" s="5" t="s">
        <v>119</v>
      </c>
      <c r="D90" s="5" t="s">
        <v>32</v>
      </c>
      <c r="E90" s="5">
        <v>30</v>
      </c>
      <c r="F90" s="5">
        <v>3805</v>
      </c>
      <c r="G90" s="5">
        <v>28</v>
      </c>
      <c r="H90" s="23"/>
      <c r="I90" s="23"/>
      <c r="J90" s="5">
        <v>337212</v>
      </c>
      <c r="K90" s="6" t="s">
        <v>28</v>
      </c>
      <c r="L90" s="6">
        <v>36633</v>
      </c>
      <c r="M90" s="9">
        <v>46203</v>
      </c>
      <c r="N90" s="7">
        <v>1050</v>
      </c>
      <c r="O90" s="5" t="s">
        <v>51</v>
      </c>
      <c r="P90" s="23">
        <v>0</v>
      </c>
      <c r="Q90" s="23">
        <v>0</v>
      </c>
      <c r="R90" s="23">
        <v>12</v>
      </c>
      <c r="S90" s="23">
        <v>0</v>
      </c>
      <c r="T90" s="23">
        <v>0</v>
      </c>
      <c r="U90" s="23">
        <v>12</v>
      </c>
      <c r="V90" s="23">
        <v>12</v>
      </c>
      <c r="W90" s="23">
        <v>0</v>
      </c>
      <c r="X90" s="23">
        <v>0</v>
      </c>
      <c r="Y90" s="23">
        <v>0</v>
      </c>
      <c r="Z90" s="23">
        <v>10</v>
      </c>
      <c r="AA90" s="24">
        <v>0</v>
      </c>
      <c r="AB90" s="24">
        <v>0</v>
      </c>
      <c r="AC90" s="24">
        <v>0</v>
      </c>
      <c r="AD90" s="24">
        <v>0</v>
      </c>
      <c r="AE90" s="24">
        <v>0</v>
      </c>
      <c r="AF90" s="24">
        <v>91.6666666666667</v>
      </c>
      <c r="AG90" s="5" t="s">
        <v>39</v>
      </c>
      <c r="AH90" s="7" t="s">
        <v>33</v>
      </c>
      <c r="AI90" s="7">
        <v>18.375</v>
      </c>
      <c r="AJ90" s="7">
        <v>142.04069999999999</v>
      </c>
      <c r="AK90" s="7">
        <v>89.218299999999999</v>
      </c>
      <c r="AL90" s="7">
        <f>Table2[[#This Row],[Company Direct Land Through FY 11]]+Table2[[#This Row],[Company Direct Land FY 12 and After ]]</f>
        <v>231.25899999999999</v>
      </c>
      <c r="AM90" s="7">
        <v>12.807</v>
      </c>
      <c r="AN90" s="7">
        <v>104.7349</v>
      </c>
      <c r="AO90" s="7">
        <v>62.183799999999998</v>
      </c>
      <c r="AP90" s="7">
        <f>Table2[[#This Row],[Company Direct Building Through FY 11]]+Table2[[#This Row],[Company Direct Building FY 12 and After  ]]</f>
        <v>166.9187</v>
      </c>
      <c r="AQ90" s="7">
        <v>0</v>
      </c>
      <c r="AR90" s="7">
        <v>11.404299999999999</v>
      </c>
      <c r="AS90" s="7">
        <v>0</v>
      </c>
      <c r="AT90" s="7">
        <f>Table2[[#This Row],[Mortgage Recording Tax Through FY 11]]+Table2[[#This Row],[Mortgage Recording Tax FY 12 and After ]]</f>
        <v>11.404299999999999</v>
      </c>
      <c r="AU90" s="7">
        <v>14.266999999999999</v>
      </c>
      <c r="AV90" s="7">
        <v>116.8822</v>
      </c>
      <c r="AW90" s="7">
        <v>69.272499999999994</v>
      </c>
      <c r="AX90" s="7">
        <f>Table2[[#This Row],[Pilot Savings  Through FY 11]]+Table2[[#This Row],[Pilot Savings FY 12 and After ]]</f>
        <v>186.15469999999999</v>
      </c>
      <c r="AY90" s="7">
        <v>0</v>
      </c>
      <c r="AZ90" s="7">
        <v>11.404299999999999</v>
      </c>
      <c r="BA90" s="7">
        <v>0</v>
      </c>
      <c r="BB90" s="7">
        <f>Table2[[#This Row],[Mortgage Recording Tax Exemption Through FY 11]]+Table2[[#This Row],[Mortgage Recording Tax Exemption FY 12 and After ]]</f>
        <v>11.404299999999999</v>
      </c>
      <c r="BC90" s="7">
        <v>9.4339999999999993</v>
      </c>
      <c r="BD90" s="7">
        <v>98.512299999999996</v>
      </c>
      <c r="BE90" s="7">
        <v>45.8063</v>
      </c>
      <c r="BF90" s="7">
        <f>Table2[[#This Row],[Indirect and Induced Land Through FY 11]]+Table2[[#This Row],[Indirect and Induced Land FY 12 and After ]]</f>
        <v>144.3186</v>
      </c>
      <c r="BG90" s="7">
        <v>17.520399999999999</v>
      </c>
      <c r="BH90" s="7">
        <v>182.95189999999999</v>
      </c>
      <c r="BI90" s="7">
        <v>85.069699999999997</v>
      </c>
      <c r="BJ90" s="7">
        <f>Table2[[#This Row],[Indirect and Induced Building Through FY 11]]+Table2[[#This Row],[Indirect and Induced Building FY 12 and After]]</f>
        <v>268.02159999999998</v>
      </c>
      <c r="BK90" s="7">
        <v>43.869399999999999</v>
      </c>
      <c r="BL90" s="7">
        <v>411.35759999999999</v>
      </c>
      <c r="BM90" s="7">
        <v>213.00559999999999</v>
      </c>
      <c r="BN90" s="7">
        <f>Table2[[#This Row],[TOTAL Real Property Related Taxes Through FY 11]]+Table2[[#This Row],[TOTAL Real Property Related Taxes FY 12 and After]]</f>
        <v>624.36320000000001</v>
      </c>
      <c r="BO90" s="7">
        <v>67.905199999999994</v>
      </c>
      <c r="BP90" s="7">
        <v>774.38739999999996</v>
      </c>
      <c r="BQ90" s="7">
        <v>329.71129999999999</v>
      </c>
      <c r="BR90" s="7">
        <f>Table2[[#This Row],[Company Direct Through FY 11]]+Table2[[#This Row],[Company Direct FY 12 and After ]]</f>
        <v>1104.0987</v>
      </c>
      <c r="BS90" s="7">
        <v>0</v>
      </c>
      <c r="BT90" s="7">
        <v>5.0026000000000002</v>
      </c>
      <c r="BU90" s="7">
        <v>0</v>
      </c>
      <c r="BV90" s="7">
        <f>Table2[[#This Row],[Sales Tax Exemption Through FY 11]]+Table2[[#This Row],[Sales Tax Exemption FY 12 and After ]]</f>
        <v>5.0026000000000002</v>
      </c>
      <c r="BW90" s="7">
        <v>0</v>
      </c>
      <c r="BX90" s="7">
        <v>0</v>
      </c>
      <c r="BY90" s="7">
        <v>0</v>
      </c>
      <c r="BZ90" s="7">
        <f>Table2[[#This Row],[Energy Tax Savings Through FY 11]]+Table2[[#This Row],[Energy Tax Savings FY 12 and After ]]</f>
        <v>0</v>
      </c>
      <c r="CA90" s="7">
        <v>0</v>
      </c>
      <c r="CB90" s="7">
        <v>0</v>
      </c>
      <c r="CC90" s="7">
        <v>0</v>
      </c>
      <c r="CD90" s="7">
        <f>Table2[[#This Row],[Tax Exempt Bond Savings Through FY 11]]+Table2[[#This Row],[Tax Exempt Bond Savings FY12 and After ]]</f>
        <v>0</v>
      </c>
      <c r="CE90" s="7">
        <v>33.435099999999998</v>
      </c>
      <c r="CF90" s="7">
        <v>378.3116</v>
      </c>
      <c r="CG90" s="7">
        <v>162.34299999999999</v>
      </c>
      <c r="CH90" s="7">
        <f>Table2[[#This Row],[Indirect and Induced Through FY 11]]+Table2[[#This Row],[Indirect and Induced FY 12 and After  ]]</f>
        <v>540.65459999999996</v>
      </c>
      <c r="CI90" s="7">
        <v>101.3403</v>
      </c>
      <c r="CJ90" s="7">
        <v>1147.6964</v>
      </c>
      <c r="CK90" s="7">
        <v>492.05430000000001</v>
      </c>
      <c r="CL90" s="7">
        <f>Table2[[#This Row],[TOTAL Income Consumption Use Taxes Through FY 11]]+Table2[[#This Row],[TOTAL Income Consumption Use Taxes FY 12 and After  ]]</f>
        <v>1639.7507000000001</v>
      </c>
      <c r="CM90" s="7">
        <v>14.266999999999999</v>
      </c>
      <c r="CN90" s="7">
        <v>133.28909999999999</v>
      </c>
      <c r="CO90" s="7">
        <v>69.272499999999994</v>
      </c>
      <c r="CP90" s="7">
        <f>Table2[[#This Row],[Assistance Provided Through FY 11]]+Table2[[#This Row],[Assistance Provided FY 12 and After ]]</f>
        <v>202.5616</v>
      </c>
      <c r="CQ90" s="7">
        <v>0</v>
      </c>
      <c r="CR90" s="7">
        <v>0</v>
      </c>
      <c r="CS90" s="7">
        <v>0</v>
      </c>
      <c r="CT90" s="7">
        <f>Table2[[#This Row],[Recapture Cancellation Reduction Amount Through FY 11]]+Table2[[#This Row],[Recapture Cancellation Reduction Amount FY 12 and After ]]</f>
        <v>0</v>
      </c>
      <c r="CU90" s="7">
        <v>0</v>
      </c>
      <c r="CV90" s="7">
        <v>0</v>
      </c>
      <c r="CW90" s="7">
        <v>0</v>
      </c>
      <c r="CX90" s="7">
        <f>Table2[[#This Row],[Penalty Paid Through FY 11]]+Table2[[#This Row],[Penalty Paid FY 12 and After]]</f>
        <v>0</v>
      </c>
      <c r="CY90" s="7">
        <v>14.266999999999999</v>
      </c>
      <c r="CZ90" s="7">
        <v>133.28909999999999</v>
      </c>
      <c r="DA90" s="7">
        <v>69.272499999999994</v>
      </c>
      <c r="DB90" s="7">
        <f>Table2[[#This Row],[TOTAL Assistance Net of recapture penalties Through FY 11]]+Table2[[#This Row],[TOTAL Assistance Net of recapture penalties FY 12 and After ]]</f>
        <v>202.5616</v>
      </c>
      <c r="DC90" s="7">
        <v>99.087199999999996</v>
      </c>
      <c r="DD90" s="7">
        <v>1032.5672999999999</v>
      </c>
      <c r="DE90" s="7">
        <v>481.11340000000001</v>
      </c>
      <c r="DF90" s="7">
        <f>Table2[[#This Row],[Company Direct Tax Revenue Before Assistance FY 12 and After]]+Table2[[#This Row],[Company Direct Tax Revenue Before Assistance Through FY 11]]</f>
        <v>1513.6806999999999</v>
      </c>
      <c r="DG90" s="7">
        <v>60.389499999999998</v>
      </c>
      <c r="DH90" s="7">
        <v>659.7758</v>
      </c>
      <c r="DI90" s="7">
        <v>293.21899999999999</v>
      </c>
      <c r="DJ90" s="7">
        <f>Table2[[#This Row],[Indirect and Induced Tax Revenues FY 12 and After]]+Table2[[#This Row],[Indirect and Induced Tax Revenues Through FY 11]]</f>
        <v>952.99479999999994</v>
      </c>
      <c r="DK90" s="7">
        <v>159.47669999999999</v>
      </c>
      <c r="DL90" s="7">
        <v>1692.3431</v>
      </c>
      <c r="DM90" s="7">
        <v>774.33240000000001</v>
      </c>
      <c r="DN90" s="7">
        <f>Table2[[#This Row],[TOTAL Tax Revenues Before Assistance Through FY 11]]+Table2[[#This Row],[TOTAL Tax Revenues Before Assistance FY 12 and After]]</f>
        <v>2466.6755000000003</v>
      </c>
      <c r="DO90" s="7">
        <v>145.2097</v>
      </c>
      <c r="DP90" s="7">
        <v>1559.0540000000001</v>
      </c>
      <c r="DQ90" s="7">
        <v>705.05989999999997</v>
      </c>
      <c r="DR90" s="7">
        <f>Table2[[#This Row],[TOTAL Tax Revenues Net of Assistance Recapture and Penalty FY 12 and After]]+Table2[[#This Row],[TOTAL Tax Revenues Net of Assistance Recapture and Penalty Through FY 11]]</f>
        <v>2264.1139000000003</v>
      </c>
      <c r="DS90" s="7">
        <v>0</v>
      </c>
      <c r="DT90" s="7">
        <v>0</v>
      </c>
      <c r="DU90" s="7">
        <v>0</v>
      </c>
      <c r="DV90" s="7">
        <v>0</v>
      </c>
    </row>
    <row r="91" spans="1:126" x14ac:dyDescent="0.25">
      <c r="A91" s="5">
        <v>92406</v>
      </c>
      <c r="B91" s="5" t="s">
        <v>256</v>
      </c>
      <c r="C91" s="5" t="s">
        <v>257</v>
      </c>
      <c r="D91" s="5" t="s">
        <v>36</v>
      </c>
      <c r="E91" s="5">
        <v>17</v>
      </c>
      <c r="F91" s="5">
        <v>2771</v>
      </c>
      <c r="G91" s="5">
        <v>177</v>
      </c>
      <c r="H91" s="23"/>
      <c r="I91" s="23"/>
      <c r="J91" s="5">
        <v>332321</v>
      </c>
      <c r="K91" s="6" t="s">
        <v>43</v>
      </c>
      <c r="L91" s="6">
        <v>36690</v>
      </c>
      <c r="M91" s="9">
        <v>46203</v>
      </c>
      <c r="N91" s="7">
        <v>1025</v>
      </c>
      <c r="O91" s="5" t="s">
        <v>51</v>
      </c>
      <c r="P91" s="23">
        <v>0</v>
      </c>
      <c r="Q91" s="23">
        <v>0</v>
      </c>
      <c r="R91" s="23">
        <v>35</v>
      </c>
      <c r="S91" s="23">
        <v>0</v>
      </c>
      <c r="T91" s="23">
        <v>0</v>
      </c>
      <c r="U91" s="23">
        <v>35</v>
      </c>
      <c r="V91" s="23">
        <v>35</v>
      </c>
      <c r="W91" s="23">
        <v>0</v>
      </c>
      <c r="X91" s="23">
        <v>0</v>
      </c>
      <c r="Y91" s="23">
        <v>0</v>
      </c>
      <c r="Z91" s="23">
        <v>10</v>
      </c>
      <c r="AA91" s="24">
        <v>0</v>
      </c>
      <c r="AB91" s="24">
        <v>0</v>
      </c>
      <c r="AC91" s="24">
        <v>0</v>
      </c>
      <c r="AD91" s="24">
        <v>0</v>
      </c>
      <c r="AE91" s="24">
        <v>0</v>
      </c>
      <c r="AF91" s="24">
        <v>77.142857142857196</v>
      </c>
      <c r="AG91" s="5" t="s">
        <v>39</v>
      </c>
      <c r="AH91" s="7" t="s">
        <v>33</v>
      </c>
      <c r="AI91" s="7">
        <v>12.162000000000001</v>
      </c>
      <c r="AJ91" s="7">
        <v>74.636099999999999</v>
      </c>
      <c r="AK91" s="7">
        <v>59.052799999999998</v>
      </c>
      <c r="AL91" s="7">
        <f>Table2[[#This Row],[Company Direct Land Through FY 11]]+Table2[[#This Row],[Company Direct Land FY 12 and After ]]</f>
        <v>133.68889999999999</v>
      </c>
      <c r="AM91" s="7">
        <v>34.835000000000001</v>
      </c>
      <c r="AN91" s="7">
        <v>133.74029999999999</v>
      </c>
      <c r="AO91" s="7">
        <v>169.14</v>
      </c>
      <c r="AP91" s="7">
        <f>Table2[[#This Row],[Company Direct Building Through FY 11]]+Table2[[#This Row],[Company Direct Building FY 12 and After  ]]</f>
        <v>302.88029999999998</v>
      </c>
      <c r="AQ91" s="7">
        <v>0</v>
      </c>
      <c r="AR91" s="7">
        <v>14.9133</v>
      </c>
      <c r="AS91" s="7">
        <v>0</v>
      </c>
      <c r="AT91" s="7">
        <f>Table2[[#This Row],[Mortgage Recording Tax Through FY 11]]+Table2[[#This Row],[Mortgage Recording Tax FY 12 and After ]]</f>
        <v>14.9133</v>
      </c>
      <c r="AU91" s="7">
        <v>35.795000000000002</v>
      </c>
      <c r="AV91" s="7">
        <v>114.1037</v>
      </c>
      <c r="AW91" s="7">
        <v>173.80080000000001</v>
      </c>
      <c r="AX91" s="7">
        <f>Table2[[#This Row],[Pilot Savings  Through FY 11]]+Table2[[#This Row],[Pilot Savings FY 12 and After ]]</f>
        <v>287.90449999999998</v>
      </c>
      <c r="AY91" s="7">
        <v>0</v>
      </c>
      <c r="AZ91" s="7">
        <v>14.9133</v>
      </c>
      <c r="BA91" s="7">
        <v>0</v>
      </c>
      <c r="BB91" s="7">
        <f>Table2[[#This Row],[Mortgage Recording Tax Exemption Through FY 11]]+Table2[[#This Row],[Mortgage Recording Tax Exemption FY 12 and After ]]</f>
        <v>14.9133</v>
      </c>
      <c r="BC91" s="7">
        <v>37.231299999999997</v>
      </c>
      <c r="BD91" s="7">
        <v>208.0652</v>
      </c>
      <c r="BE91" s="7">
        <v>180.7748</v>
      </c>
      <c r="BF91" s="7">
        <f>Table2[[#This Row],[Indirect and Induced Land Through FY 11]]+Table2[[#This Row],[Indirect and Induced Land FY 12 and After ]]</f>
        <v>388.84000000000003</v>
      </c>
      <c r="BG91" s="7">
        <v>69.143900000000002</v>
      </c>
      <c r="BH91" s="7">
        <v>386.40679999999998</v>
      </c>
      <c r="BI91" s="7">
        <v>335.72460000000001</v>
      </c>
      <c r="BJ91" s="7">
        <f>Table2[[#This Row],[Indirect and Induced Building Through FY 11]]+Table2[[#This Row],[Indirect and Induced Building FY 12 and After]]</f>
        <v>722.13139999999999</v>
      </c>
      <c r="BK91" s="7">
        <v>117.5772</v>
      </c>
      <c r="BL91" s="7">
        <v>688.74469999999997</v>
      </c>
      <c r="BM91" s="7">
        <v>570.89139999999998</v>
      </c>
      <c r="BN91" s="7">
        <f>Table2[[#This Row],[TOTAL Real Property Related Taxes Through FY 11]]+Table2[[#This Row],[TOTAL Real Property Related Taxes FY 12 and After]]</f>
        <v>1259.6360999999999</v>
      </c>
      <c r="BO91" s="7">
        <v>272.6755</v>
      </c>
      <c r="BP91" s="7">
        <v>1730.8277</v>
      </c>
      <c r="BQ91" s="7">
        <v>1323.9640999999999</v>
      </c>
      <c r="BR91" s="7">
        <f>Table2[[#This Row],[Company Direct Through FY 11]]+Table2[[#This Row],[Company Direct FY 12 and After ]]</f>
        <v>3054.7918</v>
      </c>
      <c r="BS91" s="7">
        <v>0</v>
      </c>
      <c r="BT91" s="7">
        <v>10.827400000000001</v>
      </c>
      <c r="BU91" s="7">
        <v>0</v>
      </c>
      <c r="BV91" s="7">
        <f>Table2[[#This Row],[Sales Tax Exemption Through FY 11]]+Table2[[#This Row],[Sales Tax Exemption FY 12 and After ]]</f>
        <v>10.827400000000001</v>
      </c>
      <c r="BW91" s="7">
        <v>0</v>
      </c>
      <c r="BX91" s="7">
        <v>0</v>
      </c>
      <c r="BY91" s="7">
        <v>0</v>
      </c>
      <c r="BZ91" s="7">
        <f>Table2[[#This Row],[Energy Tax Savings Through FY 11]]+Table2[[#This Row],[Energy Tax Savings FY 12 and After ]]</f>
        <v>0</v>
      </c>
      <c r="CA91" s="7">
        <v>0</v>
      </c>
      <c r="CB91" s="7">
        <v>0</v>
      </c>
      <c r="CC91" s="7">
        <v>0</v>
      </c>
      <c r="CD91" s="7">
        <f>Table2[[#This Row],[Tax Exempt Bond Savings Through FY 11]]+Table2[[#This Row],[Tax Exempt Bond Savings FY12 and After ]]</f>
        <v>0</v>
      </c>
      <c r="CE91" s="7">
        <v>134.43790000000001</v>
      </c>
      <c r="CF91" s="7">
        <v>785.01340000000005</v>
      </c>
      <c r="CG91" s="7">
        <v>652.7577</v>
      </c>
      <c r="CH91" s="7">
        <f>Table2[[#This Row],[Indirect and Induced Through FY 11]]+Table2[[#This Row],[Indirect and Induced FY 12 and After  ]]</f>
        <v>1437.7710999999999</v>
      </c>
      <c r="CI91" s="7">
        <v>407.11340000000001</v>
      </c>
      <c r="CJ91" s="7">
        <v>2505.0137</v>
      </c>
      <c r="CK91" s="7">
        <v>1976.7218</v>
      </c>
      <c r="CL91" s="7">
        <f>Table2[[#This Row],[TOTAL Income Consumption Use Taxes Through FY 11]]+Table2[[#This Row],[TOTAL Income Consumption Use Taxes FY 12 and After  ]]</f>
        <v>4481.7354999999998</v>
      </c>
      <c r="CM91" s="7">
        <v>35.795000000000002</v>
      </c>
      <c r="CN91" s="7">
        <v>139.84440000000001</v>
      </c>
      <c r="CO91" s="7">
        <v>173.80080000000001</v>
      </c>
      <c r="CP91" s="7">
        <f>Table2[[#This Row],[Assistance Provided Through FY 11]]+Table2[[#This Row],[Assistance Provided FY 12 and After ]]</f>
        <v>313.64520000000005</v>
      </c>
      <c r="CQ91" s="7">
        <v>0</v>
      </c>
      <c r="CR91" s="7">
        <v>0</v>
      </c>
      <c r="CS91" s="7">
        <v>0</v>
      </c>
      <c r="CT91" s="7">
        <f>Table2[[#This Row],[Recapture Cancellation Reduction Amount Through FY 11]]+Table2[[#This Row],[Recapture Cancellation Reduction Amount FY 12 and After ]]</f>
        <v>0</v>
      </c>
      <c r="CU91" s="7">
        <v>0</v>
      </c>
      <c r="CV91" s="7">
        <v>0</v>
      </c>
      <c r="CW91" s="7">
        <v>0</v>
      </c>
      <c r="CX91" s="7">
        <f>Table2[[#This Row],[Penalty Paid Through FY 11]]+Table2[[#This Row],[Penalty Paid FY 12 and After]]</f>
        <v>0</v>
      </c>
      <c r="CY91" s="7">
        <v>35.795000000000002</v>
      </c>
      <c r="CZ91" s="7">
        <v>139.84440000000001</v>
      </c>
      <c r="DA91" s="7">
        <v>173.80080000000001</v>
      </c>
      <c r="DB91" s="7">
        <f>Table2[[#This Row],[TOTAL Assistance Net of recapture penalties Through FY 11]]+Table2[[#This Row],[TOTAL Assistance Net of recapture penalties FY 12 and After ]]</f>
        <v>313.64520000000005</v>
      </c>
      <c r="DC91" s="7">
        <v>319.67250000000001</v>
      </c>
      <c r="DD91" s="7">
        <v>1954.1174000000001</v>
      </c>
      <c r="DE91" s="7">
        <v>1552.1569</v>
      </c>
      <c r="DF91" s="7">
        <f>Table2[[#This Row],[Company Direct Tax Revenue Before Assistance FY 12 and After]]+Table2[[#This Row],[Company Direct Tax Revenue Before Assistance Through FY 11]]</f>
        <v>3506.2743</v>
      </c>
      <c r="DG91" s="7">
        <v>240.81309999999999</v>
      </c>
      <c r="DH91" s="7">
        <v>1379.4854</v>
      </c>
      <c r="DI91" s="7">
        <v>1169.2571</v>
      </c>
      <c r="DJ91" s="7">
        <f>Table2[[#This Row],[Indirect and Induced Tax Revenues FY 12 and After]]+Table2[[#This Row],[Indirect and Induced Tax Revenues Through FY 11]]</f>
        <v>2548.7425000000003</v>
      </c>
      <c r="DK91" s="7">
        <v>560.48559999999998</v>
      </c>
      <c r="DL91" s="7">
        <v>3333.6028000000001</v>
      </c>
      <c r="DM91" s="7">
        <v>2721.4140000000002</v>
      </c>
      <c r="DN91" s="7">
        <f>Table2[[#This Row],[TOTAL Tax Revenues Before Assistance Through FY 11]]+Table2[[#This Row],[TOTAL Tax Revenues Before Assistance FY 12 and After]]</f>
        <v>6055.0168000000003</v>
      </c>
      <c r="DO91" s="7">
        <v>524.69060000000002</v>
      </c>
      <c r="DP91" s="7">
        <v>3193.7584000000002</v>
      </c>
      <c r="DQ91" s="7">
        <v>2547.6131999999998</v>
      </c>
      <c r="DR91" s="7">
        <f>Table2[[#This Row],[TOTAL Tax Revenues Net of Assistance Recapture and Penalty FY 12 and After]]+Table2[[#This Row],[TOTAL Tax Revenues Net of Assistance Recapture and Penalty Through FY 11]]</f>
        <v>5741.3716000000004</v>
      </c>
      <c r="DS91" s="7">
        <v>0</v>
      </c>
      <c r="DT91" s="7">
        <v>0</v>
      </c>
      <c r="DU91" s="7">
        <v>0</v>
      </c>
      <c r="DV91" s="7">
        <v>0</v>
      </c>
    </row>
    <row r="92" spans="1:126" x14ac:dyDescent="0.25">
      <c r="A92" s="5">
        <v>92407</v>
      </c>
      <c r="B92" s="5" t="s">
        <v>211</v>
      </c>
      <c r="C92" s="5" t="s">
        <v>212</v>
      </c>
      <c r="D92" s="5" t="s">
        <v>32</v>
      </c>
      <c r="E92" s="5">
        <v>26</v>
      </c>
      <c r="F92" s="5">
        <v>68</v>
      </c>
      <c r="G92" s="5">
        <v>38</v>
      </c>
      <c r="H92" s="23"/>
      <c r="I92" s="23"/>
      <c r="J92" s="5">
        <v>445110</v>
      </c>
      <c r="K92" s="6" t="s">
        <v>43</v>
      </c>
      <c r="L92" s="6">
        <v>36502</v>
      </c>
      <c r="M92" s="9">
        <v>45838</v>
      </c>
      <c r="N92" s="7">
        <v>40000</v>
      </c>
      <c r="O92" s="5" t="s">
        <v>56</v>
      </c>
      <c r="P92" s="23">
        <v>0</v>
      </c>
      <c r="Q92" s="23">
        <v>0</v>
      </c>
      <c r="R92" s="23">
        <v>2013</v>
      </c>
      <c r="S92" s="23">
        <v>0</v>
      </c>
      <c r="T92" s="23">
        <v>0</v>
      </c>
      <c r="U92" s="23">
        <v>2013</v>
      </c>
      <c r="V92" s="23">
        <v>2013</v>
      </c>
      <c r="W92" s="23">
        <v>0</v>
      </c>
      <c r="X92" s="23">
        <v>0</v>
      </c>
      <c r="Y92" s="23">
        <v>0</v>
      </c>
      <c r="Z92" s="23">
        <v>160</v>
      </c>
      <c r="AA92" s="24">
        <v>15.2011922503726</v>
      </c>
      <c r="AB92" s="24">
        <v>38.052657724788901</v>
      </c>
      <c r="AC92" s="24">
        <v>38.350720317933401</v>
      </c>
      <c r="AD92" s="24">
        <v>7.1535022354694497</v>
      </c>
      <c r="AE92" s="24">
        <v>1.2419274714356701</v>
      </c>
      <c r="AF92" s="24">
        <v>95.429706905116703</v>
      </c>
      <c r="AG92" s="5" t="s">
        <v>39</v>
      </c>
      <c r="AH92" s="7" t="s">
        <v>33</v>
      </c>
      <c r="AI92" s="7">
        <v>199.53700000000001</v>
      </c>
      <c r="AJ92" s="7">
        <v>1598.1189999999999</v>
      </c>
      <c r="AK92" s="7">
        <v>920.83910000000003</v>
      </c>
      <c r="AL92" s="7">
        <f>Table2[[#This Row],[Company Direct Land Through FY 11]]+Table2[[#This Row],[Company Direct Land FY 12 and After ]]</f>
        <v>2518.9580999999998</v>
      </c>
      <c r="AM92" s="7">
        <v>698.101</v>
      </c>
      <c r="AN92" s="7">
        <v>1463.8723</v>
      </c>
      <c r="AO92" s="7">
        <v>3221.6511999999998</v>
      </c>
      <c r="AP92" s="7">
        <f>Table2[[#This Row],[Company Direct Building Through FY 11]]+Table2[[#This Row],[Company Direct Building FY 12 and After  ]]</f>
        <v>4685.5234999999993</v>
      </c>
      <c r="AQ92" s="7">
        <v>0</v>
      </c>
      <c r="AR92" s="7">
        <v>210.54</v>
      </c>
      <c r="AS92" s="7">
        <v>0</v>
      </c>
      <c r="AT92" s="7">
        <f>Table2[[#This Row],[Mortgage Recording Tax Through FY 11]]+Table2[[#This Row],[Mortgage Recording Tax FY 12 and After ]]</f>
        <v>210.54</v>
      </c>
      <c r="AU92" s="7">
        <v>716.6</v>
      </c>
      <c r="AV92" s="7">
        <v>1607.6561999999999</v>
      </c>
      <c r="AW92" s="7">
        <v>3307.0218</v>
      </c>
      <c r="AX92" s="7">
        <f>Table2[[#This Row],[Pilot Savings  Through FY 11]]+Table2[[#This Row],[Pilot Savings FY 12 and After ]]</f>
        <v>4914.6779999999999</v>
      </c>
      <c r="AY92" s="7">
        <v>0</v>
      </c>
      <c r="AZ92" s="7">
        <v>210.54</v>
      </c>
      <c r="BA92" s="7">
        <v>0</v>
      </c>
      <c r="BB92" s="7">
        <f>Table2[[#This Row],[Mortgage Recording Tax Exemption Through FY 11]]+Table2[[#This Row],[Mortgage Recording Tax Exemption FY 12 and After ]]</f>
        <v>210.54</v>
      </c>
      <c r="BC92" s="7">
        <v>1063.0091</v>
      </c>
      <c r="BD92" s="7">
        <v>3785.78</v>
      </c>
      <c r="BE92" s="7">
        <v>4905.6579000000002</v>
      </c>
      <c r="BF92" s="7">
        <f>Table2[[#This Row],[Indirect and Induced Land Through FY 11]]+Table2[[#This Row],[Indirect and Induced Land FY 12 and After ]]</f>
        <v>8691.4379000000008</v>
      </c>
      <c r="BG92" s="7">
        <v>1974.1596999999999</v>
      </c>
      <c r="BH92" s="7">
        <v>7030.7344999999996</v>
      </c>
      <c r="BI92" s="7">
        <v>9110.5069999999996</v>
      </c>
      <c r="BJ92" s="7">
        <f>Table2[[#This Row],[Indirect and Induced Building Through FY 11]]+Table2[[#This Row],[Indirect and Induced Building FY 12 and After]]</f>
        <v>16141.2415</v>
      </c>
      <c r="BK92" s="7">
        <v>3218.2067999999999</v>
      </c>
      <c r="BL92" s="7">
        <v>12270.8496</v>
      </c>
      <c r="BM92" s="7">
        <v>14851.633400000001</v>
      </c>
      <c r="BN92" s="7">
        <f>Table2[[#This Row],[TOTAL Real Property Related Taxes Through FY 11]]+Table2[[#This Row],[TOTAL Real Property Related Taxes FY 12 and After]]</f>
        <v>27122.483</v>
      </c>
      <c r="BO92" s="7">
        <v>6242.6475</v>
      </c>
      <c r="BP92" s="7">
        <v>21425.851999999999</v>
      </c>
      <c r="BQ92" s="7">
        <v>28809.059700000002</v>
      </c>
      <c r="BR92" s="7">
        <f>Table2[[#This Row],[Company Direct Through FY 11]]+Table2[[#This Row],[Company Direct FY 12 and After ]]</f>
        <v>50234.911699999997</v>
      </c>
      <c r="BS92" s="7">
        <v>0</v>
      </c>
      <c r="BT92" s="7">
        <v>662.11659999999995</v>
      </c>
      <c r="BU92" s="7">
        <v>0</v>
      </c>
      <c r="BV92" s="7">
        <f>Table2[[#This Row],[Sales Tax Exemption Through FY 11]]+Table2[[#This Row],[Sales Tax Exemption FY 12 and After ]]</f>
        <v>662.11659999999995</v>
      </c>
      <c r="BW92" s="7">
        <v>52.566899999999997</v>
      </c>
      <c r="BX92" s="7">
        <v>83.768299999999996</v>
      </c>
      <c r="BY92" s="7">
        <v>242.5898</v>
      </c>
      <c r="BZ92" s="7">
        <f>Table2[[#This Row],[Energy Tax Savings Through FY 11]]+Table2[[#This Row],[Energy Tax Savings FY 12 and After ]]</f>
        <v>326.35809999999998</v>
      </c>
      <c r="CA92" s="7">
        <v>0</v>
      </c>
      <c r="CB92" s="7">
        <v>0</v>
      </c>
      <c r="CC92" s="7">
        <v>0</v>
      </c>
      <c r="CD92" s="7">
        <f>Table2[[#This Row],[Tax Exempt Bond Savings Through FY 11]]+Table2[[#This Row],[Tax Exempt Bond Savings FY12 and After ]]</f>
        <v>0</v>
      </c>
      <c r="CE92" s="7">
        <v>3767.4054000000001</v>
      </c>
      <c r="CF92" s="7">
        <v>14202.163399999999</v>
      </c>
      <c r="CG92" s="7">
        <v>17386.118299999998</v>
      </c>
      <c r="CH92" s="7">
        <f>Table2[[#This Row],[Indirect and Induced Through FY 11]]+Table2[[#This Row],[Indirect and Induced FY 12 and After  ]]</f>
        <v>31588.2817</v>
      </c>
      <c r="CI92" s="7">
        <v>9957.4860000000008</v>
      </c>
      <c r="CJ92" s="7">
        <v>34882.130499999999</v>
      </c>
      <c r="CK92" s="7">
        <v>45952.588199999998</v>
      </c>
      <c r="CL92" s="7">
        <f>Table2[[#This Row],[TOTAL Income Consumption Use Taxes Through FY 11]]+Table2[[#This Row],[TOTAL Income Consumption Use Taxes FY 12 and After  ]]</f>
        <v>80834.718699999998</v>
      </c>
      <c r="CM92" s="7">
        <v>769.16690000000006</v>
      </c>
      <c r="CN92" s="7">
        <v>2564.0810999999999</v>
      </c>
      <c r="CO92" s="7">
        <v>3549.6116000000002</v>
      </c>
      <c r="CP92" s="7">
        <f>Table2[[#This Row],[Assistance Provided Through FY 11]]+Table2[[#This Row],[Assistance Provided FY 12 and After ]]</f>
        <v>6113.6926999999996</v>
      </c>
      <c r="CQ92" s="7">
        <v>0</v>
      </c>
      <c r="CR92" s="7">
        <v>0</v>
      </c>
      <c r="CS92" s="7">
        <v>0</v>
      </c>
      <c r="CT92" s="7">
        <f>Table2[[#This Row],[Recapture Cancellation Reduction Amount Through FY 11]]+Table2[[#This Row],[Recapture Cancellation Reduction Amount FY 12 and After ]]</f>
        <v>0</v>
      </c>
      <c r="CU92" s="7">
        <v>0</v>
      </c>
      <c r="CV92" s="7">
        <v>0</v>
      </c>
      <c r="CW92" s="7">
        <v>0</v>
      </c>
      <c r="CX92" s="7">
        <f>Table2[[#This Row],[Penalty Paid Through FY 11]]+Table2[[#This Row],[Penalty Paid FY 12 and After]]</f>
        <v>0</v>
      </c>
      <c r="CY92" s="7">
        <v>769.16690000000006</v>
      </c>
      <c r="CZ92" s="7">
        <v>2564.0810999999999</v>
      </c>
      <c r="DA92" s="7">
        <v>3549.6116000000002</v>
      </c>
      <c r="DB92" s="7">
        <f>Table2[[#This Row],[TOTAL Assistance Net of recapture penalties Through FY 11]]+Table2[[#This Row],[TOTAL Assistance Net of recapture penalties FY 12 and After ]]</f>
        <v>6113.6926999999996</v>
      </c>
      <c r="DC92" s="7">
        <v>7140.2855</v>
      </c>
      <c r="DD92" s="7">
        <v>24698.383300000001</v>
      </c>
      <c r="DE92" s="7">
        <v>32951.550000000003</v>
      </c>
      <c r="DF92" s="7">
        <f>Table2[[#This Row],[Company Direct Tax Revenue Before Assistance FY 12 and After]]+Table2[[#This Row],[Company Direct Tax Revenue Before Assistance Through FY 11]]</f>
        <v>57649.933300000004</v>
      </c>
      <c r="DG92" s="7">
        <v>6804.5742</v>
      </c>
      <c r="DH92" s="7">
        <v>25018.677899999999</v>
      </c>
      <c r="DI92" s="7">
        <v>31402.283200000002</v>
      </c>
      <c r="DJ92" s="7">
        <f>Table2[[#This Row],[Indirect and Induced Tax Revenues FY 12 and After]]+Table2[[#This Row],[Indirect and Induced Tax Revenues Through FY 11]]</f>
        <v>56420.9611</v>
      </c>
      <c r="DK92" s="7">
        <v>13944.859700000001</v>
      </c>
      <c r="DL92" s="7">
        <v>49717.061199999996</v>
      </c>
      <c r="DM92" s="7">
        <v>64353.833200000001</v>
      </c>
      <c r="DN92" s="7">
        <f>Table2[[#This Row],[TOTAL Tax Revenues Before Assistance Through FY 11]]+Table2[[#This Row],[TOTAL Tax Revenues Before Assistance FY 12 and After]]</f>
        <v>114070.89439999999</v>
      </c>
      <c r="DO92" s="7">
        <v>13175.692800000001</v>
      </c>
      <c r="DP92" s="7">
        <v>47152.980100000001</v>
      </c>
      <c r="DQ92" s="7">
        <v>60804.221599999997</v>
      </c>
      <c r="DR92" s="7">
        <f>Table2[[#This Row],[TOTAL Tax Revenues Net of Assistance Recapture and Penalty FY 12 and After]]+Table2[[#This Row],[TOTAL Tax Revenues Net of Assistance Recapture and Penalty Through FY 11]]</f>
        <v>107957.20170000001</v>
      </c>
      <c r="DS92" s="7">
        <v>0</v>
      </c>
      <c r="DT92" s="7">
        <v>669.64319999999998</v>
      </c>
      <c r="DU92" s="7">
        <v>0</v>
      </c>
      <c r="DV92" s="7">
        <v>0</v>
      </c>
    </row>
    <row r="93" spans="1:126" x14ac:dyDescent="0.25">
      <c r="A93" s="5">
        <v>92408</v>
      </c>
      <c r="B93" s="5" t="s">
        <v>249</v>
      </c>
      <c r="C93" s="5" t="s">
        <v>250</v>
      </c>
      <c r="D93" s="5" t="s">
        <v>42</v>
      </c>
      <c r="E93" s="5">
        <v>33</v>
      </c>
      <c r="F93" s="5">
        <v>2605</v>
      </c>
      <c r="G93" s="5">
        <v>1</v>
      </c>
      <c r="H93" s="23"/>
      <c r="I93" s="23"/>
      <c r="J93" s="5">
        <v>531390</v>
      </c>
      <c r="K93" s="6" t="s">
        <v>43</v>
      </c>
      <c r="L93" s="6">
        <v>36676</v>
      </c>
      <c r="M93" s="9">
        <v>41091</v>
      </c>
      <c r="N93" s="7">
        <v>7420</v>
      </c>
      <c r="O93" s="5" t="s">
        <v>54</v>
      </c>
      <c r="P93" s="23">
        <v>8</v>
      </c>
      <c r="Q93" s="23">
        <v>6</v>
      </c>
      <c r="R93" s="23">
        <v>72</v>
      </c>
      <c r="S93" s="23">
        <v>1</v>
      </c>
      <c r="T93" s="23">
        <v>0</v>
      </c>
      <c r="U93" s="23">
        <v>87</v>
      </c>
      <c r="V93" s="23">
        <v>80</v>
      </c>
      <c r="W93" s="23">
        <v>28</v>
      </c>
      <c r="X93" s="23">
        <v>0</v>
      </c>
      <c r="Y93" s="23">
        <v>26</v>
      </c>
      <c r="Z93" s="23">
        <v>5</v>
      </c>
      <c r="AA93" s="24">
        <v>0</v>
      </c>
      <c r="AB93" s="24">
        <v>0</v>
      </c>
      <c r="AC93" s="24">
        <v>0</v>
      </c>
      <c r="AD93" s="24">
        <v>0</v>
      </c>
      <c r="AE93" s="24">
        <v>0</v>
      </c>
      <c r="AF93" s="24">
        <v>100</v>
      </c>
      <c r="AG93" s="5" t="s">
        <v>39</v>
      </c>
      <c r="AH93" s="7" t="s">
        <v>33</v>
      </c>
      <c r="AI93" s="7">
        <v>31.757999999999999</v>
      </c>
      <c r="AJ93" s="7">
        <v>267.35840000000002</v>
      </c>
      <c r="AK93" s="7">
        <v>26.3126</v>
      </c>
      <c r="AL93" s="7">
        <f>Table2[[#This Row],[Company Direct Land Through FY 11]]+Table2[[#This Row],[Company Direct Land FY 12 and After ]]</f>
        <v>293.67099999999999</v>
      </c>
      <c r="AM93" s="7">
        <v>45.808999999999997</v>
      </c>
      <c r="AN93" s="7">
        <v>701.43209999999999</v>
      </c>
      <c r="AO93" s="7">
        <v>37.9544</v>
      </c>
      <c r="AP93" s="7">
        <f>Table2[[#This Row],[Company Direct Building Through FY 11]]+Table2[[#This Row],[Company Direct Building FY 12 and After  ]]</f>
        <v>739.38649999999996</v>
      </c>
      <c r="AQ93" s="7">
        <v>0</v>
      </c>
      <c r="AR93" s="7">
        <v>52.634999999999998</v>
      </c>
      <c r="AS93" s="7">
        <v>0</v>
      </c>
      <c r="AT93" s="7">
        <f>Table2[[#This Row],[Mortgage Recording Tax Through FY 11]]+Table2[[#This Row],[Mortgage Recording Tax FY 12 and After ]]</f>
        <v>52.634999999999998</v>
      </c>
      <c r="AU93" s="7">
        <v>77.566999999999993</v>
      </c>
      <c r="AV93" s="7">
        <v>977.24339999999995</v>
      </c>
      <c r="AW93" s="7">
        <v>64.267200000000003</v>
      </c>
      <c r="AX93" s="7">
        <f>Table2[[#This Row],[Pilot Savings  Through FY 11]]+Table2[[#This Row],[Pilot Savings FY 12 and After ]]</f>
        <v>1041.5106000000001</v>
      </c>
      <c r="AY93" s="7">
        <v>0</v>
      </c>
      <c r="AZ93" s="7">
        <v>52.634999999999998</v>
      </c>
      <c r="BA93" s="7">
        <v>0</v>
      </c>
      <c r="BB93" s="7">
        <f>Table2[[#This Row],[Mortgage Recording Tax Exemption Through FY 11]]+Table2[[#This Row],[Mortgage Recording Tax Exemption FY 12 and After ]]</f>
        <v>52.634999999999998</v>
      </c>
      <c r="BC93" s="7">
        <v>85.301199999999994</v>
      </c>
      <c r="BD93" s="7">
        <v>971.28650000000005</v>
      </c>
      <c r="BE93" s="7">
        <v>51.222900000000003</v>
      </c>
      <c r="BF93" s="7">
        <f>Table2[[#This Row],[Indirect and Induced Land Through FY 11]]+Table2[[#This Row],[Indirect and Induced Land FY 12 and After ]]</f>
        <v>1022.5094</v>
      </c>
      <c r="BG93" s="7">
        <v>158.41640000000001</v>
      </c>
      <c r="BH93" s="7">
        <v>1803.8177000000001</v>
      </c>
      <c r="BI93" s="7">
        <v>95.128200000000007</v>
      </c>
      <c r="BJ93" s="7">
        <f>Table2[[#This Row],[Indirect and Induced Building Through FY 11]]+Table2[[#This Row],[Indirect and Induced Building FY 12 and After]]</f>
        <v>1898.9459000000002</v>
      </c>
      <c r="BK93" s="7">
        <v>243.7176</v>
      </c>
      <c r="BL93" s="7">
        <v>2766.6513</v>
      </c>
      <c r="BM93" s="7">
        <v>146.3509</v>
      </c>
      <c r="BN93" s="7">
        <f>Table2[[#This Row],[TOTAL Real Property Related Taxes Through FY 11]]+Table2[[#This Row],[TOTAL Real Property Related Taxes FY 12 and After]]</f>
        <v>2913.0021999999999</v>
      </c>
      <c r="BO93" s="7">
        <v>893.03840000000002</v>
      </c>
      <c r="BP93" s="7">
        <v>11400.3195</v>
      </c>
      <c r="BQ93" s="7">
        <v>587.11360000000002</v>
      </c>
      <c r="BR93" s="7">
        <f>Table2[[#This Row],[Company Direct Through FY 11]]+Table2[[#This Row],[Company Direct FY 12 and After ]]</f>
        <v>11987.4331</v>
      </c>
      <c r="BS93" s="7">
        <v>0</v>
      </c>
      <c r="BT93" s="7">
        <v>0</v>
      </c>
      <c r="BU93" s="7">
        <v>0</v>
      </c>
      <c r="BV93" s="7">
        <f>Table2[[#This Row],[Sales Tax Exemption Through FY 11]]+Table2[[#This Row],[Sales Tax Exemption FY 12 and After ]]</f>
        <v>0</v>
      </c>
      <c r="BW93" s="7">
        <v>0</v>
      </c>
      <c r="BX93" s="7">
        <v>10.702999999999999</v>
      </c>
      <c r="BY93" s="7">
        <v>0</v>
      </c>
      <c r="BZ93" s="7">
        <f>Table2[[#This Row],[Energy Tax Savings Through FY 11]]+Table2[[#This Row],[Energy Tax Savings FY 12 and After ]]</f>
        <v>10.702999999999999</v>
      </c>
      <c r="CA93" s="7">
        <v>0</v>
      </c>
      <c r="CB93" s="7">
        <v>0</v>
      </c>
      <c r="CC93" s="7">
        <v>0</v>
      </c>
      <c r="CD93" s="7">
        <f>Table2[[#This Row],[Tax Exempt Bond Savings Through FY 11]]+Table2[[#This Row],[Tax Exempt Bond Savings FY12 and After ]]</f>
        <v>0</v>
      </c>
      <c r="CE93" s="7">
        <v>335.73719999999997</v>
      </c>
      <c r="CF93" s="7">
        <v>4131.5958000000001</v>
      </c>
      <c r="CG93" s="7">
        <v>278.17110000000002</v>
      </c>
      <c r="CH93" s="7">
        <f>Table2[[#This Row],[Indirect and Induced Through FY 11]]+Table2[[#This Row],[Indirect and Induced FY 12 and After  ]]</f>
        <v>4409.7669000000005</v>
      </c>
      <c r="CI93" s="7">
        <v>1228.7755999999999</v>
      </c>
      <c r="CJ93" s="7">
        <v>15521.212299999999</v>
      </c>
      <c r="CK93" s="7">
        <v>865.28470000000004</v>
      </c>
      <c r="CL93" s="7">
        <f>Table2[[#This Row],[TOTAL Income Consumption Use Taxes Through FY 11]]+Table2[[#This Row],[TOTAL Income Consumption Use Taxes FY 12 and After  ]]</f>
        <v>16386.496999999999</v>
      </c>
      <c r="CM93" s="7">
        <v>77.566999999999993</v>
      </c>
      <c r="CN93" s="7">
        <v>1040.5814</v>
      </c>
      <c r="CO93" s="7">
        <v>64.267200000000003</v>
      </c>
      <c r="CP93" s="7">
        <f>Table2[[#This Row],[Assistance Provided Through FY 11]]+Table2[[#This Row],[Assistance Provided FY 12 and After ]]</f>
        <v>1104.8486</v>
      </c>
      <c r="CQ93" s="7">
        <v>0</v>
      </c>
      <c r="CR93" s="7">
        <v>0</v>
      </c>
      <c r="CS93" s="7">
        <v>0</v>
      </c>
      <c r="CT93" s="7">
        <f>Table2[[#This Row],[Recapture Cancellation Reduction Amount Through FY 11]]+Table2[[#This Row],[Recapture Cancellation Reduction Amount FY 12 and After ]]</f>
        <v>0</v>
      </c>
      <c r="CU93" s="7">
        <v>0</v>
      </c>
      <c r="CV93" s="7">
        <v>0</v>
      </c>
      <c r="CW93" s="7">
        <v>0</v>
      </c>
      <c r="CX93" s="7">
        <f>Table2[[#This Row],[Penalty Paid Through FY 11]]+Table2[[#This Row],[Penalty Paid FY 12 and After]]</f>
        <v>0</v>
      </c>
      <c r="CY93" s="7">
        <v>77.566999999999993</v>
      </c>
      <c r="CZ93" s="7">
        <v>1040.5814</v>
      </c>
      <c r="DA93" s="7">
        <v>64.267200000000003</v>
      </c>
      <c r="DB93" s="7">
        <f>Table2[[#This Row],[TOTAL Assistance Net of recapture penalties Through FY 11]]+Table2[[#This Row],[TOTAL Assistance Net of recapture penalties FY 12 and After ]]</f>
        <v>1104.8486</v>
      </c>
      <c r="DC93" s="7">
        <v>970.60540000000003</v>
      </c>
      <c r="DD93" s="7">
        <v>12421.745000000001</v>
      </c>
      <c r="DE93" s="7">
        <v>651.38059999999996</v>
      </c>
      <c r="DF93" s="7">
        <f>Table2[[#This Row],[Company Direct Tax Revenue Before Assistance FY 12 and After]]+Table2[[#This Row],[Company Direct Tax Revenue Before Assistance Through FY 11]]</f>
        <v>13073.125600000001</v>
      </c>
      <c r="DG93" s="7">
        <v>579.45479999999998</v>
      </c>
      <c r="DH93" s="7">
        <v>6906.7</v>
      </c>
      <c r="DI93" s="7">
        <v>424.5222</v>
      </c>
      <c r="DJ93" s="7">
        <f>Table2[[#This Row],[Indirect and Induced Tax Revenues FY 12 and After]]+Table2[[#This Row],[Indirect and Induced Tax Revenues Through FY 11]]</f>
        <v>7331.2222000000002</v>
      </c>
      <c r="DK93" s="7">
        <v>1550.0601999999999</v>
      </c>
      <c r="DL93" s="7">
        <v>19328.445</v>
      </c>
      <c r="DM93" s="7">
        <v>1075.9028000000001</v>
      </c>
      <c r="DN93" s="7">
        <f>Table2[[#This Row],[TOTAL Tax Revenues Before Assistance Through FY 11]]+Table2[[#This Row],[TOTAL Tax Revenues Before Assistance FY 12 and After]]</f>
        <v>20404.3478</v>
      </c>
      <c r="DO93" s="7">
        <v>1472.4931999999999</v>
      </c>
      <c r="DP93" s="7">
        <v>18287.863600000001</v>
      </c>
      <c r="DQ93" s="7">
        <v>1011.6356</v>
      </c>
      <c r="DR93" s="7">
        <f>Table2[[#This Row],[TOTAL Tax Revenues Net of Assistance Recapture and Penalty FY 12 and After]]+Table2[[#This Row],[TOTAL Tax Revenues Net of Assistance Recapture and Penalty Through FY 11]]</f>
        <v>19299.499200000002</v>
      </c>
      <c r="DS93" s="7">
        <v>0</v>
      </c>
      <c r="DT93" s="7">
        <v>0</v>
      </c>
      <c r="DU93" s="7">
        <v>0</v>
      </c>
      <c r="DV93" s="7">
        <v>0</v>
      </c>
    </row>
    <row r="94" spans="1:126" x14ac:dyDescent="0.25">
      <c r="A94" s="5">
        <v>92410</v>
      </c>
      <c r="B94" s="5" t="s">
        <v>195</v>
      </c>
      <c r="C94" s="5" t="s">
        <v>196</v>
      </c>
      <c r="D94" s="5" t="s">
        <v>42</v>
      </c>
      <c r="E94" s="5">
        <v>39</v>
      </c>
      <c r="F94" s="5">
        <v>5348</v>
      </c>
      <c r="G94" s="5">
        <v>67</v>
      </c>
      <c r="H94" s="23"/>
      <c r="I94" s="23"/>
      <c r="J94" s="5">
        <v>311811</v>
      </c>
      <c r="K94" s="6" t="s">
        <v>28</v>
      </c>
      <c r="L94" s="6">
        <v>36523</v>
      </c>
      <c r="M94" s="9">
        <v>45838</v>
      </c>
      <c r="N94" s="7">
        <v>1900</v>
      </c>
      <c r="O94" s="5" t="s">
        <v>51</v>
      </c>
      <c r="P94" s="23">
        <v>0</v>
      </c>
      <c r="Q94" s="23">
        <v>0</v>
      </c>
      <c r="R94" s="23">
        <v>18</v>
      </c>
      <c r="S94" s="23">
        <v>0</v>
      </c>
      <c r="T94" s="23">
        <v>0</v>
      </c>
      <c r="U94" s="23">
        <v>18</v>
      </c>
      <c r="V94" s="23">
        <v>18</v>
      </c>
      <c r="W94" s="23">
        <v>0</v>
      </c>
      <c r="X94" s="23">
        <v>0</v>
      </c>
      <c r="Y94" s="23">
        <v>0</v>
      </c>
      <c r="Z94" s="23">
        <v>14</v>
      </c>
      <c r="AA94" s="24">
        <v>0</v>
      </c>
      <c r="AB94" s="24">
        <v>0</v>
      </c>
      <c r="AC94" s="24">
        <v>0</v>
      </c>
      <c r="AD94" s="24">
        <v>0</v>
      </c>
      <c r="AE94" s="24">
        <v>0</v>
      </c>
      <c r="AF94" s="24">
        <v>100</v>
      </c>
      <c r="AG94" s="5" t="s">
        <v>33</v>
      </c>
      <c r="AH94" s="7" t="s">
        <v>33</v>
      </c>
      <c r="AI94" s="7">
        <v>16.983000000000001</v>
      </c>
      <c r="AJ94" s="7">
        <v>99.609399999999994</v>
      </c>
      <c r="AK94" s="7">
        <v>78.374399999999994</v>
      </c>
      <c r="AL94" s="7">
        <f>Table2[[#This Row],[Company Direct Land Through FY 11]]+Table2[[#This Row],[Company Direct Land FY 12 and After ]]</f>
        <v>177.98379999999997</v>
      </c>
      <c r="AM94" s="7">
        <v>22.181000000000001</v>
      </c>
      <c r="AN94" s="7">
        <v>118.70740000000001</v>
      </c>
      <c r="AO94" s="7">
        <v>102.36239999999999</v>
      </c>
      <c r="AP94" s="7">
        <f>Table2[[#This Row],[Company Direct Building Through FY 11]]+Table2[[#This Row],[Company Direct Building FY 12 and After  ]]</f>
        <v>221.06979999999999</v>
      </c>
      <c r="AQ94" s="7">
        <v>0</v>
      </c>
      <c r="AR94" s="7">
        <v>20.192699999999999</v>
      </c>
      <c r="AS94" s="7">
        <v>0</v>
      </c>
      <c r="AT94" s="7">
        <f>Table2[[#This Row],[Mortgage Recording Tax Through FY 11]]+Table2[[#This Row],[Mortgage Recording Tax FY 12 and After ]]</f>
        <v>20.192699999999999</v>
      </c>
      <c r="AU94" s="7">
        <v>4.4539999999999997</v>
      </c>
      <c r="AV94" s="7">
        <v>67.974000000000004</v>
      </c>
      <c r="AW94" s="7">
        <v>20.554300000000001</v>
      </c>
      <c r="AX94" s="7">
        <f>Table2[[#This Row],[Pilot Savings  Through FY 11]]+Table2[[#This Row],[Pilot Savings FY 12 and After ]]</f>
        <v>88.528300000000002</v>
      </c>
      <c r="AY94" s="7">
        <v>0</v>
      </c>
      <c r="AZ94" s="7">
        <v>20.192699999999999</v>
      </c>
      <c r="BA94" s="7">
        <v>0</v>
      </c>
      <c r="BB94" s="7">
        <f>Table2[[#This Row],[Mortgage Recording Tax Exemption Through FY 11]]+Table2[[#This Row],[Mortgage Recording Tax Exemption FY 12 and After ]]</f>
        <v>20.192699999999999</v>
      </c>
      <c r="BC94" s="7">
        <v>20.722799999999999</v>
      </c>
      <c r="BD94" s="7">
        <v>129.5659</v>
      </c>
      <c r="BE94" s="7">
        <v>95.633399999999995</v>
      </c>
      <c r="BF94" s="7">
        <f>Table2[[#This Row],[Indirect and Induced Land Through FY 11]]+Table2[[#This Row],[Indirect and Induced Land FY 12 and After ]]</f>
        <v>225.19929999999999</v>
      </c>
      <c r="BG94" s="7">
        <v>38.485199999999999</v>
      </c>
      <c r="BH94" s="7">
        <v>240.6224</v>
      </c>
      <c r="BI94" s="7">
        <v>177.6045</v>
      </c>
      <c r="BJ94" s="7">
        <f>Table2[[#This Row],[Indirect and Induced Building Through FY 11]]+Table2[[#This Row],[Indirect and Induced Building FY 12 and After]]</f>
        <v>418.2269</v>
      </c>
      <c r="BK94" s="7">
        <v>93.918000000000006</v>
      </c>
      <c r="BL94" s="7">
        <v>520.53110000000004</v>
      </c>
      <c r="BM94" s="7">
        <v>433.42039999999997</v>
      </c>
      <c r="BN94" s="7">
        <f>Table2[[#This Row],[TOTAL Real Property Related Taxes Through FY 11]]+Table2[[#This Row],[TOTAL Real Property Related Taxes FY 12 and After]]</f>
        <v>953.95150000000001</v>
      </c>
      <c r="BO94" s="7">
        <v>252.2276</v>
      </c>
      <c r="BP94" s="7">
        <v>1404.8938000000001</v>
      </c>
      <c r="BQ94" s="7">
        <v>1163.9996000000001</v>
      </c>
      <c r="BR94" s="7">
        <f>Table2[[#This Row],[Company Direct Through FY 11]]+Table2[[#This Row],[Company Direct FY 12 and After ]]</f>
        <v>2568.8933999999999</v>
      </c>
      <c r="BS94" s="7">
        <v>0</v>
      </c>
      <c r="BT94" s="7">
        <v>3.1520999999999999</v>
      </c>
      <c r="BU94" s="7">
        <v>0</v>
      </c>
      <c r="BV94" s="7">
        <f>Table2[[#This Row],[Sales Tax Exemption Through FY 11]]+Table2[[#This Row],[Sales Tax Exemption FY 12 and After ]]</f>
        <v>3.1520999999999999</v>
      </c>
      <c r="BW94" s="7">
        <v>0</v>
      </c>
      <c r="BX94" s="7">
        <v>0</v>
      </c>
      <c r="BY94" s="7">
        <v>0</v>
      </c>
      <c r="BZ94" s="7">
        <f>Table2[[#This Row],[Energy Tax Savings Through FY 11]]+Table2[[#This Row],[Energy Tax Savings FY 12 and After ]]</f>
        <v>0</v>
      </c>
      <c r="CA94" s="7">
        <v>0</v>
      </c>
      <c r="CB94" s="7">
        <v>0</v>
      </c>
      <c r="CC94" s="7">
        <v>0</v>
      </c>
      <c r="CD94" s="7">
        <f>Table2[[#This Row],[Tax Exempt Bond Savings Through FY 11]]+Table2[[#This Row],[Tax Exempt Bond Savings FY12 and After ]]</f>
        <v>0</v>
      </c>
      <c r="CE94" s="7">
        <v>81.563000000000002</v>
      </c>
      <c r="CF94" s="7">
        <v>544.24249999999995</v>
      </c>
      <c r="CG94" s="7">
        <v>376.4033</v>
      </c>
      <c r="CH94" s="7">
        <f>Table2[[#This Row],[Indirect and Induced Through FY 11]]+Table2[[#This Row],[Indirect and Induced FY 12 and After  ]]</f>
        <v>920.64580000000001</v>
      </c>
      <c r="CI94" s="7">
        <v>333.79059999999998</v>
      </c>
      <c r="CJ94" s="7">
        <v>1945.9842000000001</v>
      </c>
      <c r="CK94" s="7">
        <v>1540.4029</v>
      </c>
      <c r="CL94" s="7">
        <f>Table2[[#This Row],[TOTAL Income Consumption Use Taxes Through FY 11]]+Table2[[#This Row],[TOTAL Income Consumption Use Taxes FY 12 and After  ]]</f>
        <v>3486.3870999999999</v>
      </c>
      <c r="CM94" s="7">
        <v>4.4539999999999997</v>
      </c>
      <c r="CN94" s="7">
        <v>91.318799999999996</v>
      </c>
      <c r="CO94" s="7">
        <v>20.554300000000001</v>
      </c>
      <c r="CP94" s="7">
        <f>Table2[[#This Row],[Assistance Provided Through FY 11]]+Table2[[#This Row],[Assistance Provided FY 12 and After ]]</f>
        <v>111.87309999999999</v>
      </c>
      <c r="CQ94" s="7">
        <v>0</v>
      </c>
      <c r="CR94" s="7">
        <v>0</v>
      </c>
      <c r="CS94" s="7">
        <v>0</v>
      </c>
      <c r="CT94" s="7">
        <f>Table2[[#This Row],[Recapture Cancellation Reduction Amount Through FY 11]]+Table2[[#This Row],[Recapture Cancellation Reduction Amount FY 12 and After ]]</f>
        <v>0</v>
      </c>
      <c r="CU94" s="7">
        <v>0</v>
      </c>
      <c r="CV94" s="7">
        <v>0</v>
      </c>
      <c r="CW94" s="7">
        <v>0</v>
      </c>
      <c r="CX94" s="7">
        <f>Table2[[#This Row],[Penalty Paid Through FY 11]]+Table2[[#This Row],[Penalty Paid FY 12 and After]]</f>
        <v>0</v>
      </c>
      <c r="CY94" s="7">
        <v>4.4539999999999997</v>
      </c>
      <c r="CZ94" s="7">
        <v>91.318799999999996</v>
      </c>
      <c r="DA94" s="7">
        <v>20.554300000000001</v>
      </c>
      <c r="DB94" s="7">
        <f>Table2[[#This Row],[TOTAL Assistance Net of recapture penalties Through FY 11]]+Table2[[#This Row],[TOTAL Assistance Net of recapture penalties FY 12 and After ]]</f>
        <v>111.87309999999999</v>
      </c>
      <c r="DC94" s="7">
        <v>291.39159999999998</v>
      </c>
      <c r="DD94" s="7">
        <v>1643.4032999999999</v>
      </c>
      <c r="DE94" s="7">
        <v>1344.7364</v>
      </c>
      <c r="DF94" s="7">
        <f>Table2[[#This Row],[Company Direct Tax Revenue Before Assistance FY 12 and After]]+Table2[[#This Row],[Company Direct Tax Revenue Before Assistance Through FY 11]]</f>
        <v>2988.1396999999997</v>
      </c>
      <c r="DG94" s="7">
        <v>140.77099999999999</v>
      </c>
      <c r="DH94" s="7">
        <v>914.43079999999998</v>
      </c>
      <c r="DI94" s="7">
        <v>649.64120000000003</v>
      </c>
      <c r="DJ94" s="7">
        <f>Table2[[#This Row],[Indirect and Induced Tax Revenues FY 12 and After]]+Table2[[#This Row],[Indirect and Induced Tax Revenues Through FY 11]]</f>
        <v>1564.0720000000001</v>
      </c>
      <c r="DK94" s="7">
        <v>432.1626</v>
      </c>
      <c r="DL94" s="7">
        <v>2557.8341</v>
      </c>
      <c r="DM94" s="7">
        <v>1994.3776</v>
      </c>
      <c r="DN94" s="7">
        <f>Table2[[#This Row],[TOTAL Tax Revenues Before Assistance Through FY 11]]+Table2[[#This Row],[TOTAL Tax Revenues Before Assistance FY 12 and After]]</f>
        <v>4552.2116999999998</v>
      </c>
      <c r="DO94" s="7">
        <v>427.70859999999999</v>
      </c>
      <c r="DP94" s="7">
        <v>2466.5153</v>
      </c>
      <c r="DQ94" s="7">
        <v>1973.8233</v>
      </c>
      <c r="DR94" s="7">
        <f>Table2[[#This Row],[TOTAL Tax Revenues Net of Assistance Recapture and Penalty FY 12 and After]]+Table2[[#This Row],[TOTAL Tax Revenues Net of Assistance Recapture and Penalty Through FY 11]]</f>
        <v>4440.3386</v>
      </c>
      <c r="DS94" s="7">
        <v>0</v>
      </c>
      <c r="DT94" s="7">
        <v>0</v>
      </c>
      <c r="DU94" s="7">
        <v>0</v>
      </c>
      <c r="DV94" s="7">
        <v>0</v>
      </c>
    </row>
    <row r="95" spans="1:126" x14ac:dyDescent="0.25">
      <c r="A95" s="5">
        <v>92411</v>
      </c>
      <c r="B95" s="5" t="s">
        <v>179</v>
      </c>
      <c r="C95" s="5" t="s">
        <v>180</v>
      </c>
      <c r="D95" s="5" t="s">
        <v>42</v>
      </c>
      <c r="E95" s="5">
        <v>48</v>
      </c>
      <c r="F95" s="5">
        <v>7592</v>
      </c>
      <c r="G95" s="5">
        <v>41</v>
      </c>
      <c r="H95" s="23">
        <v>2300</v>
      </c>
      <c r="I95" s="23">
        <v>1281</v>
      </c>
      <c r="J95" s="5">
        <v>624120</v>
      </c>
      <c r="K95" s="6" t="s">
        <v>166</v>
      </c>
      <c r="L95" s="6">
        <v>36465</v>
      </c>
      <c r="M95" s="9">
        <v>45870</v>
      </c>
      <c r="N95" s="7">
        <v>795</v>
      </c>
      <c r="O95" s="5" t="s">
        <v>79</v>
      </c>
      <c r="P95" s="23">
        <v>16</v>
      </c>
      <c r="Q95" s="23">
        <v>0</v>
      </c>
      <c r="R95" s="23">
        <v>8</v>
      </c>
      <c r="S95" s="23">
        <v>0</v>
      </c>
      <c r="T95" s="23">
        <v>0</v>
      </c>
      <c r="U95" s="23">
        <v>24</v>
      </c>
      <c r="V95" s="23">
        <v>16</v>
      </c>
      <c r="W95" s="23">
        <v>0</v>
      </c>
      <c r="X95" s="23">
        <v>0</v>
      </c>
      <c r="Y95" s="23">
        <v>13</v>
      </c>
      <c r="Z95" s="23">
        <v>0</v>
      </c>
      <c r="AA95" s="24">
        <v>0</v>
      </c>
      <c r="AB95" s="24">
        <v>0</v>
      </c>
      <c r="AC95" s="24">
        <v>0</v>
      </c>
      <c r="AD95" s="24">
        <v>0</v>
      </c>
      <c r="AE95" s="24">
        <v>0</v>
      </c>
      <c r="AF95" s="24">
        <v>87.5</v>
      </c>
      <c r="AG95" s="5" t="s">
        <v>39</v>
      </c>
      <c r="AH95" s="7" t="s">
        <v>33</v>
      </c>
      <c r="AI95" s="7">
        <v>0</v>
      </c>
      <c r="AJ95" s="7">
        <v>0</v>
      </c>
      <c r="AK95" s="7">
        <v>0</v>
      </c>
      <c r="AL95" s="7">
        <f>Table2[[#This Row],[Company Direct Land Through FY 11]]+Table2[[#This Row],[Company Direct Land FY 12 and After ]]</f>
        <v>0</v>
      </c>
      <c r="AM95" s="7">
        <v>0</v>
      </c>
      <c r="AN95" s="7">
        <v>0</v>
      </c>
      <c r="AO95" s="7">
        <v>0</v>
      </c>
      <c r="AP95" s="7">
        <f>Table2[[#This Row],[Company Direct Building Through FY 11]]+Table2[[#This Row],[Company Direct Building FY 12 and After  ]]</f>
        <v>0</v>
      </c>
      <c r="AQ95" s="7">
        <v>0</v>
      </c>
      <c r="AR95" s="7">
        <v>5.3094000000000001</v>
      </c>
      <c r="AS95" s="7">
        <v>0</v>
      </c>
      <c r="AT95" s="7">
        <f>Table2[[#This Row],[Mortgage Recording Tax Through FY 11]]+Table2[[#This Row],[Mortgage Recording Tax FY 12 and After ]]</f>
        <v>5.3094000000000001</v>
      </c>
      <c r="AU95" s="7">
        <v>0</v>
      </c>
      <c r="AV95" s="7">
        <v>0</v>
      </c>
      <c r="AW95" s="7">
        <v>0</v>
      </c>
      <c r="AX95" s="7">
        <f>Table2[[#This Row],[Pilot Savings  Through FY 11]]+Table2[[#This Row],[Pilot Savings FY 12 and After ]]</f>
        <v>0</v>
      </c>
      <c r="AY95" s="7">
        <v>0</v>
      </c>
      <c r="AZ95" s="7">
        <v>5.3094000000000001</v>
      </c>
      <c r="BA95" s="7">
        <v>0</v>
      </c>
      <c r="BB95" s="7">
        <f>Table2[[#This Row],[Mortgage Recording Tax Exemption Through FY 11]]+Table2[[#This Row],[Mortgage Recording Tax Exemption FY 12 and After ]]</f>
        <v>5.3094000000000001</v>
      </c>
      <c r="BC95" s="7">
        <v>6.7065999999999999</v>
      </c>
      <c r="BD95" s="7">
        <v>46.461500000000001</v>
      </c>
      <c r="BE95" s="7">
        <v>32.562899999999999</v>
      </c>
      <c r="BF95" s="7">
        <f>Table2[[#This Row],[Indirect and Induced Land Through FY 11]]+Table2[[#This Row],[Indirect and Induced Land FY 12 and After ]]</f>
        <v>79.0244</v>
      </c>
      <c r="BG95" s="7">
        <v>12.455</v>
      </c>
      <c r="BH95" s="7">
        <v>86.285600000000002</v>
      </c>
      <c r="BI95" s="7">
        <v>60.474400000000003</v>
      </c>
      <c r="BJ95" s="7">
        <f>Table2[[#This Row],[Indirect and Induced Building Through FY 11]]+Table2[[#This Row],[Indirect and Induced Building FY 12 and After]]</f>
        <v>146.76</v>
      </c>
      <c r="BK95" s="7">
        <v>19.1616</v>
      </c>
      <c r="BL95" s="7">
        <v>132.74709999999999</v>
      </c>
      <c r="BM95" s="7">
        <v>93.037300000000002</v>
      </c>
      <c r="BN95" s="7">
        <f>Table2[[#This Row],[TOTAL Real Property Related Taxes Through FY 11]]+Table2[[#This Row],[TOTAL Real Property Related Taxes FY 12 and After]]</f>
        <v>225.78440000000001</v>
      </c>
      <c r="BO95" s="7">
        <v>21.851700000000001</v>
      </c>
      <c r="BP95" s="7">
        <v>165.07810000000001</v>
      </c>
      <c r="BQ95" s="7">
        <v>106.1003</v>
      </c>
      <c r="BR95" s="7">
        <f>Table2[[#This Row],[Company Direct Through FY 11]]+Table2[[#This Row],[Company Direct FY 12 and After ]]</f>
        <v>271.17840000000001</v>
      </c>
      <c r="BS95" s="7">
        <v>0</v>
      </c>
      <c r="BT95" s="7">
        <v>0</v>
      </c>
      <c r="BU95" s="7">
        <v>0</v>
      </c>
      <c r="BV95" s="7">
        <f>Table2[[#This Row],[Sales Tax Exemption Through FY 11]]+Table2[[#This Row],[Sales Tax Exemption FY 12 and After ]]</f>
        <v>0</v>
      </c>
      <c r="BW95" s="7">
        <v>0</v>
      </c>
      <c r="BX95" s="7">
        <v>0</v>
      </c>
      <c r="BY95" s="7">
        <v>0</v>
      </c>
      <c r="BZ95" s="7">
        <f>Table2[[#This Row],[Energy Tax Savings Through FY 11]]+Table2[[#This Row],[Energy Tax Savings FY 12 and After ]]</f>
        <v>0</v>
      </c>
      <c r="CA95" s="7">
        <v>0.44419999999999998</v>
      </c>
      <c r="CB95" s="7">
        <v>2.4986999999999999</v>
      </c>
      <c r="CC95" s="7">
        <v>1.2337</v>
      </c>
      <c r="CD95" s="7">
        <f>Table2[[#This Row],[Tax Exempt Bond Savings Through FY 11]]+Table2[[#This Row],[Tax Exempt Bond Savings FY12 and After ]]</f>
        <v>3.7324000000000002</v>
      </c>
      <c r="CE95" s="7">
        <v>26.3964</v>
      </c>
      <c r="CF95" s="7">
        <v>196.2372</v>
      </c>
      <c r="CG95" s="7">
        <v>128.1669</v>
      </c>
      <c r="CH95" s="7">
        <f>Table2[[#This Row],[Indirect and Induced Through FY 11]]+Table2[[#This Row],[Indirect and Induced FY 12 and After  ]]</f>
        <v>324.40409999999997</v>
      </c>
      <c r="CI95" s="7">
        <v>47.803899999999999</v>
      </c>
      <c r="CJ95" s="7">
        <v>358.81659999999999</v>
      </c>
      <c r="CK95" s="7">
        <v>233.0335</v>
      </c>
      <c r="CL95" s="7">
        <f>Table2[[#This Row],[TOTAL Income Consumption Use Taxes Through FY 11]]+Table2[[#This Row],[TOTAL Income Consumption Use Taxes FY 12 and After  ]]</f>
        <v>591.8501</v>
      </c>
      <c r="CM95" s="7">
        <v>0.44419999999999998</v>
      </c>
      <c r="CN95" s="7">
        <v>7.8080999999999996</v>
      </c>
      <c r="CO95" s="7">
        <v>1.2337</v>
      </c>
      <c r="CP95" s="7">
        <f>Table2[[#This Row],[Assistance Provided Through FY 11]]+Table2[[#This Row],[Assistance Provided FY 12 and After ]]</f>
        <v>9.0418000000000003</v>
      </c>
      <c r="CQ95" s="7">
        <v>0</v>
      </c>
      <c r="CR95" s="7">
        <v>0</v>
      </c>
      <c r="CS95" s="7">
        <v>0</v>
      </c>
      <c r="CT95" s="7">
        <f>Table2[[#This Row],[Recapture Cancellation Reduction Amount Through FY 11]]+Table2[[#This Row],[Recapture Cancellation Reduction Amount FY 12 and After ]]</f>
        <v>0</v>
      </c>
      <c r="CU95" s="7">
        <v>0</v>
      </c>
      <c r="CV95" s="7">
        <v>0</v>
      </c>
      <c r="CW95" s="7">
        <v>0</v>
      </c>
      <c r="CX95" s="7">
        <f>Table2[[#This Row],[Penalty Paid Through FY 11]]+Table2[[#This Row],[Penalty Paid FY 12 and After]]</f>
        <v>0</v>
      </c>
      <c r="CY95" s="7">
        <v>0.44419999999999998</v>
      </c>
      <c r="CZ95" s="7">
        <v>7.8080999999999996</v>
      </c>
      <c r="DA95" s="7">
        <v>1.2337</v>
      </c>
      <c r="DB95" s="7">
        <f>Table2[[#This Row],[TOTAL Assistance Net of recapture penalties Through FY 11]]+Table2[[#This Row],[TOTAL Assistance Net of recapture penalties FY 12 and After ]]</f>
        <v>9.0418000000000003</v>
      </c>
      <c r="DC95" s="7">
        <v>21.851700000000001</v>
      </c>
      <c r="DD95" s="7">
        <v>170.38749999999999</v>
      </c>
      <c r="DE95" s="7">
        <v>106.1003</v>
      </c>
      <c r="DF95" s="7">
        <f>Table2[[#This Row],[Company Direct Tax Revenue Before Assistance FY 12 and After]]+Table2[[#This Row],[Company Direct Tax Revenue Before Assistance Through FY 11]]</f>
        <v>276.48779999999999</v>
      </c>
      <c r="DG95" s="7">
        <v>45.558</v>
      </c>
      <c r="DH95" s="7">
        <v>328.98430000000002</v>
      </c>
      <c r="DI95" s="7">
        <v>221.20419999999999</v>
      </c>
      <c r="DJ95" s="7">
        <f>Table2[[#This Row],[Indirect and Induced Tax Revenues FY 12 and After]]+Table2[[#This Row],[Indirect and Induced Tax Revenues Through FY 11]]</f>
        <v>550.18849999999998</v>
      </c>
      <c r="DK95" s="7">
        <v>67.409700000000001</v>
      </c>
      <c r="DL95" s="7">
        <v>499.37180000000001</v>
      </c>
      <c r="DM95" s="7">
        <v>327.30450000000002</v>
      </c>
      <c r="DN95" s="7">
        <f>Table2[[#This Row],[TOTAL Tax Revenues Before Assistance Through FY 11]]+Table2[[#This Row],[TOTAL Tax Revenues Before Assistance FY 12 and After]]</f>
        <v>826.67630000000008</v>
      </c>
      <c r="DO95" s="7">
        <v>66.965500000000006</v>
      </c>
      <c r="DP95" s="7">
        <v>491.56369999999998</v>
      </c>
      <c r="DQ95" s="7">
        <v>326.07080000000002</v>
      </c>
      <c r="DR95" s="7">
        <f>Table2[[#This Row],[TOTAL Tax Revenues Net of Assistance Recapture and Penalty FY 12 and After]]+Table2[[#This Row],[TOTAL Tax Revenues Net of Assistance Recapture and Penalty Through FY 11]]</f>
        <v>817.6345</v>
      </c>
      <c r="DS95" s="7">
        <v>0</v>
      </c>
      <c r="DT95" s="7">
        <v>0</v>
      </c>
      <c r="DU95" s="7">
        <v>0</v>
      </c>
      <c r="DV95" s="7">
        <v>0</v>
      </c>
    </row>
    <row r="96" spans="1:126" x14ac:dyDescent="0.25">
      <c r="A96" s="5">
        <v>92412</v>
      </c>
      <c r="B96" s="5" t="s">
        <v>158</v>
      </c>
      <c r="C96" s="5" t="s">
        <v>159</v>
      </c>
      <c r="D96" s="5" t="s">
        <v>32</v>
      </c>
      <c r="E96" s="5">
        <v>26</v>
      </c>
      <c r="F96" s="5">
        <v>367</v>
      </c>
      <c r="G96" s="5">
        <v>15</v>
      </c>
      <c r="H96" s="23"/>
      <c r="I96" s="23"/>
      <c r="J96" s="5">
        <v>444190</v>
      </c>
      <c r="K96" s="6" t="s">
        <v>28</v>
      </c>
      <c r="L96" s="6">
        <v>36433</v>
      </c>
      <c r="M96" s="9">
        <v>45838</v>
      </c>
      <c r="N96" s="7">
        <v>2117</v>
      </c>
      <c r="O96" s="5" t="s">
        <v>51</v>
      </c>
      <c r="P96" s="23">
        <v>0</v>
      </c>
      <c r="Q96" s="23">
        <v>0</v>
      </c>
      <c r="R96" s="23">
        <v>20</v>
      </c>
      <c r="S96" s="23">
        <v>0</v>
      </c>
      <c r="T96" s="23">
        <v>0</v>
      </c>
      <c r="U96" s="23">
        <v>20</v>
      </c>
      <c r="V96" s="23">
        <v>20</v>
      </c>
      <c r="W96" s="23">
        <v>0</v>
      </c>
      <c r="X96" s="23">
        <v>0</v>
      </c>
      <c r="Y96" s="23">
        <v>18</v>
      </c>
      <c r="Z96" s="23">
        <v>14</v>
      </c>
      <c r="AA96" s="24">
        <v>0</v>
      </c>
      <c r="AB96" s="24">
        <v>0</v>
      </c>
      <c r="AC96" s="24">
        <v>0</v>
      </c>
      <c r="AD96" s="24">
        <v>0</v>
      </c>
      <c r="AE96" s="24">
        <v>0</v>
      </c>
      <c r="AF96" s="24">
        <v>100</v>
      </c>
      <c r="AG96" s="5" t="s">
        <v>39</v>
      </c>
      <c r="AH96" s="7" t="s">
        <v>33</v>
      </c>
      <c r="AI96" s="7">
        <v>47.006999999999998</v>
      </c>
      <c r="AJ96" s="7">
        <v>175.3544</v>
      </c>
      <c r="AK96" s="7">
        <v>216.93109999999999</v>
      </c>
      <c r="AL96" s="7">
        <f>Table2[[#This Row],[Company Direct Land Through FY 11]]+Table2[[#This Row],[Company Direct Land FY 12 and After ]]</f>
        <v>392.28549999999996</v>
      </c>
      <c r="AM96" s="7">
        <v>177.69</v>
      </c>
      <c r="AN96" s="7">
        <v>192.52330000000001</v>
      </c>
      <c r="AO96" s="7">
        <v>820.01779999999997</v>
      </c>
      <c r="AP96" s="7">
        <f>Table2[[#This Row],[Company Direct Building Through FY 11]]+Table2[[#This Row],[Company Direct Building FY 12 and After  ]]</f>
        <v>1012.5410999999999</v>
      </c>
      <c r="AQ96" s="7">
        <v>0</v>
      </c>
      <c r="AR96" s="7">
        <v>14.297599999999999</v>
      </c>
      <c r="AS96" s="7">
        <v>0</v>
      </c>
      <c r="AT96" s="7">
        <f>Table2[[#This Row],[Mortgage Recording Tax Through FY 11]]+Table2[[#This Row],[Mortgage Recording Tax FY 12 and After ]]</f>
        <v>14.297599999999999</v>
      </c>
      <c r="AU96" s="7">
        <v>178</v>
      </c>
      <c r="AV96" s="7">
        <v>155.9136</v>
      </c>
      <c r="AW96" s="7">
        <v>821.44849999999997</v>
      </c>
      <c r="AX96" s="7">
        <f>Table2[[#This Row],[Pilot Savings  Through FY 11]]+Table2[[#This Row],[Pilot Savings FY 12 and After ]]</f>
        <v>977.36209999999994</v>
      </c>
      <c r="AY96" s="7">
        <v>0</v>
      </c>
      <c r="AZ96" s="7">
        <v>14.297599999999999</v>
      </c>
      <c r="BA96" s="7">
        <v>0</v>
      </c>
      <c r="BB96" s="7">
        <f>Table2[[#This Row],[Mortgage Recording Tax Exemption Through FY 11]]+Table2[[#This Row],[Mortgage Recording Tax Exemption FY 12 and After ]]</f>
        <v>14.297599999999999</v>
      </c>
      <c r="BC96" s="7">
        <v>10.561299999999999</v>
      </c>
      <c r="BD96" s="7">
        <v>77.491299999999995</v>
      </c>
      <c r="BE96" s="7">
        <v>48.739199999999997</v>
      </c>
      <c r="BF96" s="7">
        <f>Table2[[#This Row],[Indirect and Induced Land Through FY 11]]+Table2[[#This Row],[Indirect and Induced Land FY 12 and After ]]</f>
        <v>126.23049999999999</v>
      </c>
      <c r="BG96" s="7">
        <v>19.613900000000001</v>
      </c>
      <c r="BH96" s="7">
        <v>143.91249999999999</v>
      </c>
      <c r="BI96" s="7">
        <v>90.515900000000002</v>
      </c>
      <c r="BJ96" s="7">
        <f>Table2[[#This Row],[Indirect and Induced Building Through FY 11]]+Table2[[#This Row],[Indirect and Induced Building FY 12 and After]]</f>
        <v>234.42840000000001</v>
      </c>
      <c r="BK96" s="7">
        <v>76.872200000000007</v>
      </c>
      <c r="BL96" s="7">
        <v>433.36790000000002</v>
      </c>
      <c r="BM96" s="7">
        <v>354.75549999999998</v>
      </c>
      <c r="BN96" s="7">
        <f>Table2[[#This Row],[TOTAL Real Property Related Taxes Through FY 11]]+Table2[[#This Row],[TOTAL Real Property Related Taxes FY 12 and After]]</f>
        <v>788.12339999999995</v>
      </c>
      <c r="BO96" s="7">
        <v>62.023299999999999</v>
      </c>
      <c r="BP96" s="7">
        <v>437.02839999999998</v>
      </c>
      <c r="BQ96" s="7">
        <v>286.22980000000001</v>
      </c>
      <c r="BR96" s="7">
        <f>Table2[[#This Row],[Company Direct Through FY 11]]+Table2[[#This Row],[Company Direct FY 12 and After ]]</f>
        <v>723.25819999999999</v>
      </c>
      <c r="BS96" s="7">
        <v>0</v>
      </c>
      <c r="BT96" s="7">
        <v>0</v>
      </c>
      <c r="BU96" s="7">
        <v>0</v>
      </c>
      <c r="BV96" s="7">
        <f>Table2[[#This Row],[Sales Tax Exemption Through FY 11]]+Table2[[#This Row],[Sales Tax Exemption FY 12 and After ]]</f>
        <v>0</v>
      </c>
      <c r="BW96" s="7">
        <v>0</v>
      </c>
      <c r="BX96" s="7">
        <v>0</v>
      </c>
      <c r="BY96" s="7">
        <v>0</v>
      </c>
      <c r="BZ96" s="7">
        <f>Table2[[#This Row],[Energy Tax Savings Through FY 11]]+Table2[[#This Row],[Energy Tax Savings FY 12 and After ]]</f>
        <v>0</v>
      </c>
      <c r="CA96" s="7">
        <v>0</v>
      </c>
      <c r="CB96" s="7">
        <v>0</v>
      </c>
      <c r="CC96" s="7">
        <v>0</v>
      </c>
      <c r="CD96" s="7">
        <f>Table2[[#This Row],[Tax Exempt Bond Savings Through FY 11]]+Table2[[#This Row],[Tax Exempt Bond Savings FY12 and After ]]</f>
        <v>0</v>
      </c>
      <c r="CE96" s="7">
        <v>37.430300000000003</v>
      </c>
      <c r="CF96" s="7">
        <v>295.65750000000003</v>
      </c>
      <c r="CG96" s="7">
        <v>172.73670000000001</v>
      </c>
      <c r="CH96" s="7">
        <f>Table2[[#This Row],[Indirect and Induced Through FY 11]]+Table2[[#This Row],[Indirect and Induced FY 12 and After  ]]</f>
        <v>468.39420000000007</v>
      </c>
      <c r="CI96" s="7">
        <v>99.453599999999994</v>
      </c>
      <c r="CJ96" s="7">
        <v>732.68589999999995</v>
      </c>
      <c r="CK96" s="7">
        <v>458.9665</v>
      </c>
      <c r="CL96" s="7">
        <f>Table2[[#This Row],[TOTAL Income Consumption Use Taxes Through FY 11]]+Table2[[#This Row],[TOTAL Income Consumption Use Taxes FY 12 and After  ]]</f>
        <v>1191.6523999999999</v>
      </c>
      <c r="CM96" s="7">
        <v>178</v>
      </c>
      <c r="CN96" s="7">
        <v>170.21119999999999</v>
      </c>
      <c r="CO96" s="7">
        <v>821.44849999999997</v>
      </c>
      <c r="CP96" s="7">
        <f>Table2[[#This Row],[Assistance Provided Through FY 11]]+Table2[[#This Row],[Assistance Provided FY 12 and After ]]</f>
        <v>991.65969999999993</v>
      </c>
      <c r="CQ96" s="7">
        <v>0</v>
      </c>
      <c r="CR96" s="7">
        <v>0</v>
      </c>
      <c r="CS96" s="7">
        <v>0</v>
      </c>
      <c r="CT96" s="7">
        <f>Table2[[#This Row],[Recapture Cancellation Reduction Amount Through FY 11]]+Table2[[#This Row],[Recapture Cancellation Reduction Amount FY 12 and After ]]</f>
        <v>0</v>
      </c>
      <c r="CU96" s="7">
        <v>0</v>
      </c>
      <c r="CV96" s="7">
        <v>0</v>
      </c>
      <c r="CW96" s="7">
        <v>0</v>
      </c>
      <c r="CX96" s="7">
        <f>Table2[[#This Row],[Penalty Paid Through FY 11]]+Table2[[#This Row],[Penalty Paid FY 12 and After]]</f>
        <v>0</v>
      </c>
      <c r="CY96" s="7">
        <v>178</v>
      </c>
      <c r="CZ96" s="7">
        <v>170.21119999999999</v>
      </c>
      <c r="DA96" s="7">
        <v>821.44849999999997</v>
      </c>
      <c r="DB96" s="7">
        <f>Table2[[#This Row],[TOTAL Assistance Net of recapture penalties Through FY 11]]+Table2[[#This Row],[TOTAL Assistance Net of recapture penalties FY 12 and After ]]</f>
        <v>991.65969999999993</v>
      </c>
      <c r="DC96" s="7">
        <v>286.72030000000001</v>
      </c>
      <c r="DD96" s="7">
        <v>819.20370000000003</v>
      </c>
      <c r="DE96" s="7">
        <v>1323.1786999999999</v>
      </c>
      <c r="DF96" s="7">
        <f>Table2[[#This Row],[Company Direct Tax Revenue Before Assistance FY 12 and After]]+Table2[[#This Row],[Company Direct Tax Revenue Before Assistance Through FY 11]]</f>
        <v>2142.3824</v>
      </c>
      <c r="DG96" s="7">
        <v>67.605500000000006</v>
      </c>
      <c r="DH96" s="7">
        <v>517.06129999999996</v>
      </c>
      <c r="DI96" s="7">
        <v>311.99180000000001</v>
      </c>
      <c r="DJ96" s="7">
        <f>Table2[[#This Row],[Indirect and Induced Tax Revenues FY 12 and After]]+Table2[[#This Row],[Indirect and Induced Tax Revenues Through FY 11]]</f>
        <v>829.05309999999997</v>
      </c>
      <c r="DK96" s="7">
        <v>354.32580000000002</v>
      </c>
      <c r="DL96" s="7">
        <v>1336.2650000000001</v>
      </c>
      <c r="DM96" s="7">
        <v>1635.1704999999999</v>
      </c>
      <c r="DN96" s="7">
        <f>Table2[[#This Row],[TOTAL Tax Revenues Before Assistance Through FY 11]]+Table2[[#This Row],[TOTAL Tax Revenues Before Assistance FY 12 and After]]</f>
        <v>2971.4355</v>
      </c>
      <c r="DO96" s="7">
        <v>176.32579999999999</v>
      </c>
      <c r="DP96" s="7">
        <v>1166.0537999999999</v>
      </c>
      <c r="DQ96" s="7">
        <v>813.72199999999998</v>
      </c>
      <c r="DR96" s="7">
        <f>Table2[[#This Row],[TOTAL Tax Revenues Net of Assistance Recapture and Penalty FY 12 and After]]+Table2[[#This Row],[TOTAL Tax Revenues Net of Assistance Recapture and Penalty Through FY 11]]</f>
        <v>1979.7757999999999</v>
      </c>
      <c r="DS96" s="7">
        <v>0</v>
      </c>
      <c r="DT96" s="7">
        <v>0</v>
      </c>
      <c r="DU96" s="7">
        <v>0</v>
      </c>
      <c r="DV96" s="7">
        <v>0</v>
      </c>
    </row>
    <row r="97" spans="1:126" x14ac:dyDescent="0.25">
      <c r="A97" s="5">
        <v>92413</v>
      </c>
      <c r="B97" s="5" t="s">
        <v>177</v>
      </c>
      <c r="C97" s="5" t="s">
        <v>178</v>
      </c>
      <c r="D97" s="5" t="s">
        <v>42</v>
      </c>
      <c r="E97" s="5">
        <v>46</v>
      </c>
      <c r="F97" s="5">
        <v>7843</v>
      </c>
      <c r="G97" s="5">
        <v>28</v>
      </c>
      <c r="H97" s="23">
        <v>6900</v>
      </c>
      <c r="I97" s="23">
        <v>4163</v>
      </c>
      <c r="J97" s="5">
        <v>611699</v>
      </c>
      <c r="K97" s="6" t="s">
        <v>166</v>
      </c>
      <c r="L97" s="6">
        <v>36465</v>
      </c>
      <c r="M97" s="9">
        <v>45870</v>
      </c>
      <c r="N97" s="7">
        <v>416.1</v>
      </c>
      <c r="O97" s="5" t="s">
        <v>79</v>
      </c>
      <c r="P97" s="23">
        <v>10</v>
      </c>
      <c r="Q97" s="23">
        <v>0</v>
      </c>
      <c r="R97" s="23">
        <v>7</v>
      </c>
      <c r="S97" s="23">
        <v>0</v>
      </c>
      <c r="T97" s="23">
        <v>2</v>
      </c>
      <c r="U97" s="23">
        <v>19</v>
      </c>
      <c r="V97" s="23">
        <v>14</v>
      </c>
      <c r="W97" s="23">
        <v>0</v>
      </c>
      <c r="X97" s="23">
        <v>0</v>
      </c>
      <c r="Y97" s="23">
        <v>0</v>
      </c>
      <c r="Z97" s="23">
        <v>0</v>
      </c>
      <c r="AA97" s="24">
        <v>0</v>
      </c>
      <c r="AB97" s="24">
        <v>0</v>
      </c>
      <c r="AC97" s="24">
        <v>0</v>
      </c>
      <c r="AD97" s="24">
        <v>0</v>
      </c>
      <c r="AE97" s="24">
        <v>0</v>
      </c>
      <c r="AF97" s="24">
        <v>100</v>
      </c>
      <c r="AG97" s="5" t="s">
        <v>39</v>
      </c>
      <c r="AH97" s="7" t="s">
        <v>33</v>
      </c>
      <c r="AI97" s="7">
        <v>0</v>
      </c>
      <c r="AJ97" s="7">
        <v>0</v>
      </c>
      <c r="AK97" s="7">
        <v>0</v>
      </c>
      <c r="AL97" s="7">
        <f>Table2[[#This Row],[Company Direct Land Through FY 11]]+Table2[[#This Row],[Company Direct Land FY 12 and After ]]</f>
        <v>0</v>
      </c>
      <c r="AM97" s="7">
        <v>0</v>
      </c>
      <c r="AN97" s="7">
        <v>0</v>
      </c>
      <c r="AO97" s="7">
        <v>0</v>
      </c>
      <c r="AP97" s="7">
        <f>Table2[[#This Row],[Company Direct Building Through FY 11]]+Table2[[#This Row],[Company Direct Building FY 12 and After  ]]</f>
        <v>0</v>
      </c>
      <c r="AQ97" s="7">
        <v>0</v>
      </c>
      <c r="AR97" s="7">
        <v>5.3094000000000001</v>
      </c>
      <c r="AS97" s="7">
        <v>0</v>
      </c>
      <c r="AT97" s="7">
        <f>Table2[[#This Row],[Mortgage Recording Tax Through FY 11]]+Table2[[#This Row],[Mortgage Recording Tax FY 12 and After ]]</f>
        <v>5.3094000000000001</v>
      </c>
      <c r="AU97" s="7">
        <v>0</v>
      </c>
      <c r="AV97" s="7">
        <v>0</v>
      </c>
      <c r="AW97" s="7">
        <v>0</v>
      </c>
      <c r="AX97" s="7">
        <f>Table2[[#This Row],[Pilot Savings  Through FY 11]]+Table2[[#This Row],[Pilot Savings FY 12 and After ]]</f>
        <v>0</v>
      </c>
      <c r="AY97" s="7">
        <v>0</v>
      </c>
      <c r="AZ97" s="7">
        <v>5.3094000000000001</v>
      </c>
      <c r="BA97" s="7">
        <v>0</v>
      </c>
      <c r="BB97" s="7">
        <f>Table2[[#This Row],[Mortgage Recording Tax Exemption Through FY 11]]+Table2[[#This Row],[Mortgage Recording Tax Exemption FY 12 and After ]]</f>
        <v>5.3094000000000001</v>
      </c>
      <c r="BC97" s="7">
        <v>9.6592000000000002</v>
      </c>
      <c r="BD97" s="7">
        <v>52.561999999999998</v>
      </c>
      <c r="BE97" s="7">
        <v>46.899900000000002</v>
      </c>
      <c r="BF97" s="7">
        <f>Table2[[#This Row],[Indirect and Induced Land Through FY 11]]+Table2[[#This Row],[Indirect and Induced Land FY 12 and After ]]</f>
        <v>99.4619</v>
      </c>
      <c r="BG97" s="7">
        <v>17.938400000000001</v>
      </c>
      <c r="BH97" s="7">
        <v>97.615399999999994</v>
      </c>
      <c r="BI97" s="7">
        <v>87.099299999999999</v>
      </c>
      <c r="BJ97" s="7">
        <f>Table2[[#This Row],[Indirect and Induced Building Through FY 11]]+Table2[[#This Row],[Indirect and Induced Building FY 12 and After]]</f>
        <v>184.71469999999999</v>
      </c>
      <c r="BK97" s="7">
        <v>27.5976</v>
      </c>
      <c r="BL97" s="7">
        <v>150.17740000000001</v>
      </c>
      <c r="BM97" s="7">
        <v>133.9992</v>
      </c>
      <c r="BN97" s="7">
        <f>Table2[[#This Row],[TOTAL Real Property Related Taxes Through FY 11]]+Table2[[#This Row],[TOTAL Real Property Related Taxes FY 12 and After]]</f>
        <v>284.17660000000001</v>
      </c>
      <c r="BO97" s="7">
        <v>34.3767</v>
      </c>
      <c r="BP97" s="7">
        <v>190.14789999999999</v>
      </c>
      <c r="BQ97" s="7">
        <v>166.91470000000001</v>
      </c>
      <c r="BR97" s="7">
        <f>Table2[[#This Row],[Company Direct Through FY 11]]+Table2[[#This Row],[Company Direct FY 12 and After ]]</f>
        <v>357.06259999999997</v>
      </c>
      <c r="BS97" s="7">
        <v>0</v>
      </c>
      <c r="BT97" s="7">
        <v>0</v>
      </c>
      <c r="BU97" s="7">
        <v>0</v>
      </c>
      <c r="BV97" s="7">
        <f>Table2[[#This Row],[Sales Tax Exemption Through FY 11]]+Table2[[#This Row],[Sales Tax Exemption FY 12 and After ]]</f>
        <v>0</v>
      </c>
      <c r="BW97" s="7">
        <v>0</v>
      </c>
      <c r="BX97" s="7">
        <v>0</v>
      </c>
      <c r="BY97" s="7">
        <v>0</v>
      </c>
      <c r="BZ97" s="7">
        <f>Table2[[#This Row],[Energy Tax Savings Through FY 11]]+Table2[[#This Row],[Energy Tax Savings FY 12 and After ]]</f>
        <v>0</v>
      </c>
      <c r="CA97" s="7">
        <v>0.2089</v>
      </c>
      <c r="CB97" s="7">
        <v>3.3386999999999998</v>
      </c>
      <c r="CC97" s="7">
        <v>0.58020000000000005</v>
      </c>
      <c r="CD97" s="7">
        <f>Table2[[#This Row],[Tax Exempt Bond Savings Through FY 11]]+Table2[[#This Row],[Tax Exempt Bond Savings FY12 and After ]]</f>
        <v>3.9188999999999998</v>
      </c>
      <c r="CE97" s="7">
        <v>38.017499999999998</v>
      </c>
      <c r="CF97" s="7">
        <v>222.0693</v>
      </c>
      <c r="CG97" s="7">
        <v>184.5926</v>
      </c>
      <c r="CH97" s="7">
        <f>Table2[[#This Row],[Indirect and Induced Through FY 11]]+Table2[[#This Row],[Indirect and Induced FY 12 and After  ]]</f>
        <v>406.6619</v>
      </c>
      <c r="CI97" s="7">
        <v>72.185299999999998</v>
      </c>
      <c r="CJ97" s="7">
        <v>408.87849999999997</v>
      </c>
      <c r="CK97" s="7">
        <v>350.9271</v>
      </c>
      <c r="CL97" s="7">
        <f>Table2[[#This Row],[TOTAL Income Consumption Use Taxes Through FY 11]]+Table2[[#This Row],[TOTAL Income Consumption Use Taxes FY 12 and After  ]]</f>
        <v>759.80559999999991</v>
      </c>
      <c r="CM97" s="7">
        <v>0.2089</v>
      </c>
      <c r="CN97" s="7">
        <v>8.6480999999999995</v>
      </c>
      <c r="CO97" s="7">
        <v>0.58020000000000005</v>
      </c>
      <c r="CP97" s="7">
        <f>Table2[[#This Row],[Assistance Provided Through FY 11]]+Table2[[#This Row],[Assistance Provided FY 12 and After ]]</f>
        <v>9.2282999999999991</v>
      </c>
      <c r="CQ97" s="7">
        <v>0</v>
      </c>
      <c r="CR97" s="7">
        <v>0</v>
      </c>
      <c r="CS97" s="7">
        <v>0</v>
      </c>
      <c r="CT97" s="7">
        <f>Table2[[#This Row],[Recapture Cancellation Reduction Amount Through FY 11]]+Table2[[#This Row],[Recapture Cancellation Reduction Amount FY 12 and After ]]</f>
        <v>0</v>
      </c>
      <c r="CU97" s="7">
        <v>0</v>
      </c>
      <c r="CV97" s="7">
        <v>0</v>
      </c>
      <c r="CW97" s="7">
        <v>0</v>
      </c>
      <c r="CX97" s="7">
        <f>Table2[[#This Row],[Penalty Paid Through FY 11]]+Table2[[#This Row],[Penalty Paid FY 12 and After]]</f>
        <v>0</v>
      </c>
      <c r="CY97" s="7">
        <v>0.2089</v>
      </c>
      <c r="CZ97" s="7">
        <v>8.6480999999999995</v>
      </c>
      <c r="DA97" s="7">
        <v>0.58020000000000005</v>
      </c>
      <c r="DB97" s="7">
        <f>Table2[[#This Row],[TOTAL Assistance Net of recapture penalties Through FY 11]]+Table2[[#This Row],[TOTAL Assistance Net of recapture penalties FY 12 and After ]]</f>
        <v>9.2282999999999991</v>
      </c>
      <c r="DC97" s="7">
        <v>34.3767</v>
      </c>
      <c r="DD97" s="7">
        <v>195.4573</v>
      </c>
      <c r="DE97" s="7">
        <v>166.91470000000001</v>
      </c>
      <c r="DF97" s="7">
        <f>Table2[[#This Row],[Company Direct Tax Revenue Before Assistance FY 12 and After]]+Table2[[#This Row],[Company Direct Tax Revenue Before Assistance Through FY 11]]</f>
        <v>362.37200000000001</v>
      </c>
      <c r="DG97" s="7">
        <v>65.615099999999998</v>
      </c>
      <c r="DH97" s="7">
        <v>372.24669999999998</v>
      </c>
      <c r="DI97" s="7">
        <v>318.59179999999998</v>
      </c>
      <c r="DJ97" s="7">
        <f>Table2[[#This Row],[Indirect and Induced Tax Revenues FY 12 and After]]+Table2[[#This Row],[Indirect and Induced Tax Revenues Through FY 11]]</f>
        <v>690.83849999999995</v>
      </c>
      <c r="DK97" s="7">
        <v>99.991799999999998</v>
      </c>
      <c r="DL97" s="7">
        <v>567.70399999999995</v>
      </c>
      <c r="DM97" s="7">
        <v>485.50650000000002</v>
      </c>
      <c r="DN97" s="7">
        <f>Table2[[#This Row],[TOTAL Tax Revenues Before Assistance Through FY 11]]+Table2[[#This Row],[TOTAL Tax Revenues Before Assistance FY 12 and After]]</f>
        <v>1053.2104999999999</v>
      </c>
      <c r="DO97" s="7">
        <v>99.782899999999998</v>
      </c>
      <c r="DP97" s="7">
        <v>559.05589999999995</v>
      </c>
      <c r="DQ97" s="7">
        <v>484.92630000000003</v>
      </c>
      <c r="DR97" s="7">
        <f>Table2[[#This Row],[TOTAL Tax Revenues Net of Assistance Recapture and Penalty FY 12 and After]]+Table2[[#This Row],[TOTAL Tax Revenues Net of Assistance Recapture and Penalty Through FY 11]]</f>
        <v>1043.9821999999999</v>
      </c>
      <c r="DS97" s="7">
        <v>0</v>
      </c>
      <c r="DT97" s="7">
        <v>0</v>
      </c>
      <c r="DU97" s="7">
        <v>0</v>
      </c>
      <c r="DV97" s="7">
        <v>0</v>
      </c>
    </row>
    <row r="98" spans="1:126" x14ac:dyDescent="0.25">
      <c r="A98" s="5">
        <v>92415</v>
      </c>
      <c r="B98" s="5" t="s">
        <v>1146</v>
      </c>
      <c r="C98" s="5" t="s">
        <v>1147</v>
      </c>
      <c r="D98" s="5" t="s">
        <v>27</v>
      </c>
      <c r="E98" s="5">
        <v>3</v>
      </c>
      <c r="F98" s="5">
        <v>781</v>
      </c>
      <c r="G98" s="5">
        <v>1</v>
      </c>
      <c r="H98" s="23">
        <v>77162</v>
      </c>
      <c r="I98" s="23">
        <v>298803</v>
      </c>
      <c r="J98" s="5">
        <v>511210</v>
      </c>
      <c r="K98" s="6" t="s">
        <v>793</v>
      </c>
      <c r="L98" s="6">
        <v>35711</v>
      </c>
      <c r="M98" s="9">
        <v>41556</v>
      </c>
      <c r="N98" s="7">
        <v>14956.119000000001</v>
      </c>
      <c r="O98" s="5" t="s">
        <v>1133</v>
      </c>
      <c r="P98" s="23">
        <v>12</v>
      </c>
      <c r="Q98" s="23">
        <v>0</v>
      </c>
      <c r="R98" s="23">
        <v>632</v>
      </c>
      <c r="S98" s="23">
        <v>0</v>
      </c>
      <c r="T98" s="23">
        <v>0</v>
      </c>
      <c r="U98" s="23">
        <v>644</v>
      </c>
      <c r="V98" s="23">
        <v>635</v>
      </c>
      <c r="W98" s="23">
        <v>0</v>
      </c>
      <c r="X98" s="23">
        <v>818</v>
      </c>
      <c r="Y98" s="23">
        <v>818</v>
      </c>
      <c r="Z98" s="23">
        <v>303</v>
      </c>
      <c r="AA98" s="24">
        <v>88.975155279503099</v>
      </c>
      <c r="AB98" s="24">
        <v>0.46583850931677001</v>
      </c>
      <c r="AC98" s="24">
        <v>1.5527950310559</v>
      </c>
      <c r="AD98" s="24">
        <v>5.7453416149068302</v>
      </c>
      <c r="AE98" s="24">
        <v>3.2608695652173898</v>
      </c>
      <c r="AF98" s="24">
        <v>41.614906832298097</v>
      </c>
      <c r="AG98" s="5" t="s">
        <v>39</v>
      </c>
      <c r="AH98" s="7" t="s">
        <v>33</v>
      </c>
      <c r="AI98" s="7">
        <v>63.859400000000001</v>
      </c>
      <c r="AJ98" s="7">
        <v>2415.3103999999998</v>
      </c>
      <c r="AK98" s="7">
        <v>23.244700000000002</v>
      </c>
      <c r="AL98" s="7">
        <f>Table2[[#This Row],[Company Direct Land Through FY 11]]+Table2[[#This Row],[Company Direct Land FY 12 and After ]]</f>
        <v>2438.5551</v>
      </c>
      <c r="AM98" s="7">
        <v>118.59610000000001</v>
      </c>
      <c r="AN98" s="7">
        <v>4485.5763999999999</v>
      </c>
      <c r="AO98" s="7">
        <v>43.168700000000001</v>
      </c>
      <c r="AP98" s="7">
        <f>Table2[[#This Row],[Company Direct Building Through FY 11]]+Table2[[#This Row],[Company Direct Building FY 12 and After  ]]</f>
        <v>4528.7451000000001</v>
      </c>
      <c r="AQ98" s="7">
        <v>0</v>
      </c>
      <c r="AR98" s="7">
        <v>1137.5</v>
      </c>
      <c r="AS98" s="7">
        <v>0</v>
      </c>
      <c r="AT98" s="7">
        <f>Table2[[#This Row],[Mortgage Recording Tax Through FY 11]]+Table2[[#This Row],[Mortgage Recording Tax FY 12 and After ]]</f>
        <v>1137.5</v>
      </c>
      <c r="AU98" s="7">
        <v>0</v>
      </c>
      <c r="AV98" s="7">
        <v>0</v>
      </c>
      <c r="AW98" s="7">
        <v>0</v>
      </c>
      <c r="AX98" s="7">
        <f>Table2[[#This Row],[Pilot Savings  Through FY 11]]+Table2[[#This Row],[Pilot Savings FY 12 and After ]]</f>
        <v>0</v>
      </c>
      <c r="AY98" s="7">
        <v>0</v>
      </c>
      <c r="AZ98" s="7">
        <v>0</v>
      </c>
      <c r="BA98" s="7">
        <v>0</v>
      </c>
      <c r="BB98" s="7">
        <f>Table2[[#This Row],[Mortgage Recording Tax Exemption Through FY 11]]+Table2[[#This Row],[Mortgage Recording Tax Exemption FY 12 and After ]]</f>
        <v>0</v>
      </c>
      <c r="BC98" s="7">
        <v>1609.3846000000001</v>
      </c>
      <c r="BD98" s="7">
        <v>14427.3771</v>
      </c>
      <c r="BE98" s="7">
        <v>585.81200000000001</v>
      </c>
      <c r="BF98" s="7">
        <f>Table2[[#This Row],[Indirect and Induced Land Through FY 11]]+Table2[[#This Row],[Indirect and Induced Land FY 12 and After ]]</f>
        <v>15013.1891</v>
      </c>
      <c r="BG98" s="7">
        <v>2988.857</v>
      </c>
      <c r="BH98" s="7">
        <v>26793.700199999999</v>
      </c>
      <c r="BI98" s="7">
        <v>1087.9366</v>
      </c>
      <c r="BJ98" s="7">
        <f>Table2[[#This Row],[Indirect and Induced Building Through FY 11]]+Table2[[#This Row],[Indirect and Induced Building FY 12 and After]]</f>
        <v>27881.6368</v>
      </c>
      <c r="BK98" s="7">
        <v>4780.6971000000003</v>
      </c>
      <c r="BL98" s="7">
        <v>49259.464099999997</v>
      </c>
      <c r="BM98" s="7">
        <v>1740.162</v>
      </c>
      <c r="BN98" s="7">
        <f>Table2[[#This Row],[TOTAL Real Property Related Taxes Through FY 11]]+Table2[[#This Row],[TOTAL Real Property Related Taxes FY 12 and After]]</f>
        <v>50999.626099999994</v>
      </c>
      <c r="BO98" s="7">
        <v>7378.9463999999998</v>
      </c>
      <c r="BP98" s="7">
        <v>80662.258300000001</v>
      </c>
      <c r="BQ98" s="7">
        <v>2685.9182999999998</v>
      </c>
      <c r="BR98" s="7">
        <f>Table2[[#This Row],[Company Direct Through FY 11]]+Table2[[#This Row],[Company Direct FY 12 and After ]]</f>
        <v>83348.176600000006</v>
      </c>
      <c r="BS98" s="7">
        <v>0</v>
      </c>
      <c r="BT98" s="7">
        <v>1284.4713999999999</v>
      </c>
      <c r="BU98" s="7">
        <v>1865.5286000000001</v>
      </c>
      <c r="BV98" s="7">
        <f>Table2[[#This Row],[Sales Tax Exemption Through FY 11]]+Table2[[#This Row],[Sales Tax Exemption FY 12 and After ]]</f>
        <v>3150</v>
      </c>
      <c r="BW98" s="7">
        <v>0</v>
      </c>
      <c r="BX98" s="7">
        <v>11.6236</v>
      </c>
      <c r="BY98" s="7">
        <v>0</v>
      </c>
      <c r="BZ98" s="7">
        <f>Table2[[#This Row],[Energy Tax Savings Through FY 11]]+Table2[[#This Row],[Energy Tax Savings FY 12 and After ]]</f>
        <v>11.6236</v>
      </c>
      <c r="CA98" s="7">
        <v>13.9023</v>
      </c>
      <c r="CB98" s="7">
        <v>61.2821</v>
      </c>
      <c r="CC98" s="7">
        <v>4.8893000000000004</v>
      </c>
      <c r="CD98" s="7">
        <f>Table2[[#This Row],[Tax Exempt Bond Savings Through FY 11]]+Table2[[#This Row],[Tax Exempt Bond Savings FY12 and After ]]</f>
        <v>66.171400000000006</v>
      </c>
      <c r="CE98" s="7">
        <v>5273.8765999999996</v>
      </c>
      <c r="CF98" s="7">
        <v>50360.818099999997</v>
      </c>
      <c r="CG98" s="7">
        <v>1919.6781000000001</v>
      </c>
      <c r="CH98" s="7">
        <f>Table2[[#This Row],[Indirect and Induced Through FY 11]]+Table2[[#This Row],[Indirect and Induced FY 12 and After  ]]</f>
        <v>52280.496199999994</v>
      </c>
      <c r="CI98" s="7">
        <v>12638.920700000001</v>
      </c>
      <c r="CJ98" s="7">
        <v>129665.69929999999</v>
      </c>
      <c r="CK98" s="7">
        <v>2735.1785</v>
      </c>
      <c r="CL98" s="7">
        <f>Table2[[#This Row],[TOTAL Income Consumption Use Taxes Through FY 11]]+Table2[[#This Row],[TOTAL Income Consumption Use Taxes FY 12 and After  ]]</f>
        <v>132400.87779999999</v>
      </c>
      <c r="CM98" s="7">
        <v>13.9023</v>
      </c>
      <c r="CN98" s="7">
        <v>1357.3770999999999</v>
      </c>
      <c r="CO98" s="7">
        <v>1870.4178999999999</v>
      </c>
      <c r="CP98" s="7">
        <f>Table2[[#This Row],[Assistance Provided Through FY 11]]+Table2[[#This Row],[Assistance Provided FY 12 and After ]]</f>
        <v>3227.7950000000001</v>
      </c>
      <c r="CQ98" s="7">
        <v>15.900700000000001</v>
      </c>
      <c r="CR98" s="7">
        <v>65.402799999999999</v>
      </c>
      <c r="CS98" s="7">
        <v>1866</v>
      </c>
      <c r="CT98" s="7">
        <f>Table2[[#This Row],[Recapture Cancellation Reduction Amount Through FY 11]]+Table2[[#This Row],[Recapture Cancellation Reduction Amount FY 12 and After ]]</f>
        <v>1931.4028000000001</v>
      </c>
      <c r="CU98" s="7">
        <v>0</v>
      </c>
      <c r="CV98" s="7">
        <v>0</v>
      </c>
      <c r="CW98" s="7">
        <v>0</v>
      </c>
      <c r="CX98" s="7">
        <f>Table2[[#This Row],[Penalty Paid Through FY 11]]+Table2[[#This Row],[Penalty Paid FY 12 and After]]</f>
        <v>0</v>
      </c>
      <c r="CY98" s="7">
        <v>-1.9984</v>
      </c>
      <c r="CZ98" s="7">
        <v>1291.9743000000001</v>
      </c>
      <c r="DA98" s="7">
        <v>4.4179000000000004</v>
      </c>
      <c r="DB98" s="7">
        <f>Table2[[#This Row],[TOTAL Assistance Net of recapture penalties Through FY 11]]+Table2[[#This Row],[TOTAL Assistance Net of recapture penalties FY 12 and After ]]</f>
        <v>1296.3922</v>
      </c>
      <c r="DC98" s="7">
        <v>7561.4018999999998</v>
      </c>
      <c r="DD98" s="7">
        <v>88700.645099999994</v>
      </c>
      <c r="DE98" s="7">
        <v>2752.3317000000002</v>
      </c>
      <c r="DF98" s="7">
        <f>Table2[[#This Row],[Company Direct Tax Revenue Before Assistance FY 12 and After]]+Table2[[#This Row],[Company Direct Tax Revenue Before Assistance Through FY 11]]</f>
        <v>91452.976799999989</v>
      </c>
      <c r="DG98" s="7">
        <v>9872.1182000000008</v>
      </c>
      <c r="DH98" s="7">
        <v>91581.895399999994</v>
      </c>
      <c r="DI98" s="7">
        <v>3593.4267</v>
      </c>
      <c r="DJ98" s="7">
        <f>Table2[[#This Row],[Indirect and Induced Tax Revenues FY 12 and After]]+Table2[[#This Row],[Indirect and Induced Tax Revenues Through FY 11]]</f>
        <v>95175.32209999999</v>
      </c>
      <c r="DK98" s="7">
        <v>17433.520100000002</v>
      </c>
      <c r="DL98" s="7">
        <v>180282.5405</v>
      </c>
      <c r="DM98" s="7">
        <v>6345.7583999999997</v>
      </c>
      <c r="DN98" s="7">
        <f>Table2[[#This Row],[TOTAL Tax Revenues Before Assistance Through FY 11]]+Table2[[#This Row],[TOTAL Tax Revenues Before Assistance FY 12 and After]]</f>
        <v>186628.29889999999</v>
      </c>
      <c r="DO98" s="7">
        <v>17435.518499999998</v>
      </c>
      <c r="DP98" s="7">
        <v>178990.5662</v>
      </c>
      <c r="DQ98" s="7">
        <v>6341.3405000000002</v>
      </c>
      <c r="DR98" s="7">
        <f>Table2[[#This Row],[TOTAL Tax Revenues Net of Assistance Recapture and Penalty FY 12 and After]]+Table2[[#This Row],[TOTAL Tax Revenues Net of Assistance Recapture and Penalty Through FY 11]]</f>
        <v>185331.90669999999</v>
      </c>
      <c r="DS98" s="7">
        <v>0</v>
      </c>
      <c r="DT98" s="7">
        <v>0</v>
      </c>
      <c r="DU98" s="7">
        <v>0</v>
      </c>
      <c r="DV98" s="7">
        <v>0</v>
      </c>
    </row>
    <row r="99" spans="1:126" x14ac:dyDescent="0.25">
      <c r="A99" s="5">
        <v>92417</v>
      </c>
      <c r="B99" s="5" t="s">
        <v>57</v>
      </c>
      <c r="C99" s="5" t="s">
        <v>58</v>
      </c>
      <c r="D99" s="5" t="s">
        <v>59</v>
      </c>
      <c r="E99" s="5">
        <v>49</v>
      </c>
      <c r="F99" s="5">
        <v>2829</v>
      </c>
      <c r="G99" s="5">
        <v>31</v>
      </c>
      <c r="H99" s="23"/>
      <c r="I99" s="23"/>
      <c r="J99" s="5">
        <v>443120</v>
      </c>
      <c r="K99" s="6" t="s">
        <v>43</v>
      </c>
      <c r="L99" s="6">
        <v>36397</v>
      </c>
      <c r="M99" s="9">
        <v>45838</v>
      </c>
      <c r="N99" s="7">
        <v>2700</v>
      </c>
      <c r="O99" s="5" t="s">
        <v>51</v>
      </c>
      <c r="P99" s="23">
        <v>8</v>
      </c>
      <c r="Q99" s="23">
        <v>22</v>
      </c>
      <c r="R99" s="23">
        <v>37</v>
      </c>
      <c r="S99" s="23">
        <v>0</v>
      </c>
      <c r="T99" s="23">
        <v>0</v>
      </c>
      <c r="U99" s="23">
        <v>67</v>
      </c>
      <c r="V99" s="23">
        <v>52</v>
      </c>
      <c r="W99" s="23">
        <v>0</v>
      </c>
      <c r="X99" s="23">
        <v>0</v>
      </c>
      <c r="Y99" s="23">
        <v>0</v>
      </c>
      <c r="Z99" s="23">
        <v>140</v>
      </c>
      <c r="AA99" s="24">
        <v>0</v>
      </c>
      <c r="AB99" s="24">
        <v>0</v>
      </c>
      <c r="AC99" s="24">
        <v>0</v>
      </c>
      <c r="AD99" s="24">
        <v>0</v>
      </c>
      <c r="AE99" s="24">
        <v>0</v>
      </c>
      <c r="AF99" s="24">
        <v>73.134328358209004</v>
      </c>
      <c r="AG99" s="5" t="s">
        <v>39</v>
      </c>
      <c r="AH99" s="7" t="s">
        <v>33</v>
      </c>
      <c r="AI99" s="7">
        <v>13.084899999999999</v>
      </c>
      <c r="AJ99" s="7">
        <v>208.42410000000001</v>
      </c>
      <c r="AK99" s="7">
        <v>60.385399999999997</v>
      </c>
      <c r="AL99" s="7">
        <f>Table2[[#This Row],[Company Direct Land Through FY 11]]+Table2[[#This Row],[Company Direct Land FY 12 and After ]]</f>
        <v>268.80950000000001</v>
      </c>
      <c r="AM99" s="7">
        <v>24.300599999999999</v>
      </c>
      <c r="AN99" s="7">
        <v>231.4359</v>
      </c>
      <c r="AO99" s="7">
        <v>112.14449999999999</v>
      </c>
      <c r="AP99" s="7">
        <f>Table2[[#This Row],[Company Direct Building Through FY 11]]+Table2[[#This Row],[Company Direct Building FY 12 and After  ]]</f>
        <v>343.5804</v>
      </c>
      <c r="AQ99" s="7">
        <v>0</v>
      </c>
      <c r="AR99" s="7">
        <v>30.528300000000002</v>
      </c>
      <c r="AS99" s="7">
        <v>0</v>
      </c>
      <c r="AT99" s="7">
        <f>Table2[[#This Row],[Mortgage Recording Tax Through FY 11]]+Table2[[#This Row],[Mortgage Recording Tax FY 12 and After ]]</f>
        <v>30.528300000000002</v>
      </c>
      <c r="AU99" s="7">
        <v>23.538</v>
      </c>
      <c r="AV99" s="7">
        <v>337.4753</v>
      </c>
      <c r="AW99" s="7">
        <v>108.6251</v>
      </c>
      <c r="AX99" s="7">
        <f>Table2[[#This Row],[Pilot Savings  Through FY 11]]+Table2[[#This Row],[Pilot Savings FY 12 and After ]]</f>
        <v>446.10040000000004</v>
      </c>
      <c r="AY99" s="7">
        <v>0</v>
      </c>
      <c r="AZ99" s="7">
        <v>30.528300000000002</v>
      </c>
      <c r="BA99" s="7">
        <v>0</v>
      </c>
      <c r="BB99" s="7">
        <f>Table2[[#This Row],[Mortgage Recording Tax Exemption Through FY 11]]+Table2[[#This Row],[Mortgage Recording Tax Exemption FY 12 and After ]]</f>
        <v>30.528300000000002</v>
      </c>
      <c r="BC99" s="7">
        <v>27.4604</v>
      </c>
      <c r="BD99" s="7">
        <v>268.44799999999998</v>
      </c>
      <c r="BE99" s="7">
        <v>126.7268</v>
      </c>
      <c r="BF99" s="7">
        <f>Table2[[#This Row],[Indirect and Induced Land Through FY 11]]+Table2[[#This Row],[Indirect and Induced Land FY 12 and After ]]</f>
        <v>395.1748</v>
      </c>
      <c r="BG99" s="7">
        <v>50.997999999999998</v>
      </c>
      <c r="BH99" s="7">
        <v>498.54629999999997</v>
      </c>
      <c r="BI99" s="7">
        <v>235.3493</v>
      </c>
      <c r="BJ99" s="7">
        <f>Table2[[#This Row],[Indirect and Induced Building Through FY 11]]+Table2[[#This Row],[Indirect and Induced Building FY 12 and After]]</f>
        <v>733.89559999999994</v>
      </c>
      <c r="BK99" s="7">
        <v>92.305899999999994</v>
      </c>
      <c r="BL99" s="7">
        <v>869.37900000000002</v>
      </c>
      <c r="BM99" s="7">
        <v>425.98090000000002</v>
      </c>
      <c r="BN99" s="7">
        <f>Table2[[#This Row],[TOTAL Real Property Related Taxes Through FY 11]]+Table2[[#This Row],[TOTAL Real Property Related Taxes FY 12 and After]]</f>
        <v>1295.3598999999999</v>
      </c>
      <c r="BO99" s="7">
        <v>184.35579999999999</v>
      </c>
      <c r="BP99" s="7">
        <v>1653.6169</v>
      </c>
      <c r="BQ99" s="7">
        <v>850.77959999999996</v>
      </c>
      <c r="BR99" s="7">
        <f>Table2[[#This Row],[Company Direct Through FY 11]]+Table2[[#This Row],[Company Direct FY 12 and After ]]</f>
        <v>2504.3964999999998</v>
      </c>
      <c r="BS99" s="7">
        <v>0</v>
      </c>
      <c r="BT99" s="7">
        <v>27.999199999999998</v>
      </c>
      <c r="BU99" s="7">
        <v>0</v>
      </c>
      <c r="BV99" s="7">
        <f>Table2[[#This Row],[Sales Tax Exemption Through FY 11]]+Table2[[#This Row],[Sales Tax Exemption FY 12 and After ]]</f>
        <v>27.999199999999998</v>
      </c>
      <c r="BW99" s="7">
        <v>0</v>
      </c>
      <c r="BX99" s="7">
        <v>0</v>
      </c>
      <c r="BY99" s="7">
        <v>0</v>
      </c>
      <c r="BZ99" s="7">
        <f>Table2[[#This Row],[Energy Tax Savings Through FY 11]]+Table2[[#This Row],[Energy Tax Savings FY 12 and After ]]</f>
        <v>0</v>
      </c>
      <c r="CA99" s="7">
        <v>0</v>
      </c>
      <c r="CB99" s="7">
        <v>0</v>
      </c>
      <c r="CC99" s="7">
        <v>0</v>
      </c>
      <c r="CD99" s="7">
        <f>Table2[[#This Row],[Tax Exempt Bond Savings Through FY 11]]+Table2[[#This Row],[Tax Exempt Bond Savings FY12 and After ]]</f>
        <v>0</v>
      </c>
      <c r="CE99" s="7">
        <v>111.26049999999999</v>
      </c>
      <c r="CF99" s="7">
        <v>1144.0204000000001</v>
      </c>
      <c r="CG99" s="7">
        <v>513.45389999999998</v>
      </c>
      <c r="CH99" s="7">
        <f>Table2[[#This Row],[Indirect and Induced Through FY 11]]+Table2[[#This Row],[Indirect and Induced FY 12 and After  ]]</f>
        <v>1657.4743000000001</v>
      </c>
      <c r="CI99" s="7">
        <v>295.61630000000002</v>
      </c>
      <c r="CJ99" s="7">
        <v>2769.6381000000001</v>
      </c>
      <c r="CK99" s="7">
        <v>1364.2335</v>
      </c>
      <c r="CL99" s="7">
        <f>Table2[[#This Row],[TOTAL Income Consumption Use Taxes Through FY 11]]+Table2[[#This Row],[TOTAL Income Consumption Use Taxes FY 12 and After  ]]</f>
        <v>4133.8716000000004</v>
      </c>
      <c r="CM99" s="7">
        <v>23.538</v>
      </c>
      <c r="CN99" s="7">
        <v>396.00279999999998</v>
      </c>
      <c r="CO99" s="7">
        <v>108.6251</v>
      </c>
      <c r="CP99" s="7">
        <f>Table2[[#This Row],[Assistance Provided Through FY 11]]+Table2[[#This Row],[Assistance Provided FY 12 and After ]]</f>
        <v>504.62789999999995</v>
      </c>
      <c r="CQ99" s="7">
        <v>0</v>
      </c>
      <c r="CR99" s="7">
        <v>0</v>
      </c>
      <c r="CS99" s="7">
        <v>0</v>
      </c>
      <c r="CT99" s="7">
        <f>Table2[[#This Row],[Recapture Cancellation Reduction Amount Through FY 11]]+Table2[[#This Row],[Recapture Cancellation Reduction Amount FY 12 and After ]]</f>
        <v>0</v>
      </c>
      <c r="CU99" s="7">
        <v>0</v>
      </c>
      <c r="CV99" s="7">
        <v>0</v>
      </c>
      <c r="CW99" s="7">
        <v>0</v>
      </c>
      <c r="CX99" s="7">
        <f>Table2[[#This Row],[Penalty Paid Through FY 11]]+Table2[[#This Row],[Penalty Paid FY 12 and After]]</f>
        <v>0</v>
      </c>
      <c r="CY99" s="7">
        <v>23.538</v>
      </c>
      <c r="CZ99" s="7">
        <v>396.00279999999998</v>
      </c>
      <c r="DA99" s="7">
        <v>108.6251</v>
      </c>
      <c r="DB99" s="7">
        <f>Table2[[#This Row],[TOTAL Assistance Net of recapture penalties Through FY 11]]+Table2[[#This Row],[TOTAL Assistance Net of recapture penalties FY 12 and After ]]</f>
        <v>504.62789999999995</v>
      </c>
      <c r="DC99" s="7">
        <v>221.7413</v>
      </c>
      <c r="DD99" s="7">
        <v>2124.0052000000001</v>
      </c>
      <c r="DE99" s="7">
        <v>1023.3095</v>
      </c>
      <c r="DF99" s="7">
        <f>Table2[[#This Row],[Company Direct Tax Revenue Before Assistance FY 12 and After]]+Table2[[#This Row],[Company Direct Tax Revenue Before Assistance Through FY 11]]</f>
        <v>3147.3146999999999</v>
      </c>
      <c r="DG99" s="7">
        <v>189.71889999999999</v>
      </c>
      <c r="DH99" s="7">
        <v>1911.0146999999999</v>
      </c>
      <c r="DI99" s="7">
        <v>875.53</v>
      </c>
      <c r="DJ99" s="7">
        <f>Table2[[#This Row],[Indirect and Induced Tax Revenues FY 12 and After]]+Table2[[#This Row],[Indirect and Induced Tax Revenues Through FY 11]]</f>
        <v>2786.5446999999999</v>
      </c>
      <c r="DK99" s="7">
        <v>411.46019999999999</v>
      </c>
      <c r="DL99" s="7">
        <v>4035.0198999999998</v>
      </c>
      <c r="DM99" s="7">
        <v>1898.8395</v>
      </c>
      <c r="DN99" s="7">
        <f>Table2[[#This Row],[TOTAL Tax Revenues Before Assistance Through FY 11]]+Table2[[#This Row],[TOTAL Tax Revenues Before Assistance FY 12 and After]]</f>
        <v>5933.8593999999994</v>
      </c>
      <c r="DO99" s="7">
        <v>387.92219999999998</v>
      </c>
      <c r="DP99" s="7">
        <v>3639.0171</v>
      </c>
      <c r="DQ99" s="7">
        <v>1790.2144000000001</v>
      </c>
      <c r="DR99" s="7">
        <f>Table2[[#This Row],[TOTAL Tax Revenues Net of Assistance Recapture and Penalty FY 12 and After]]+Table2[[#This Row],[TOTAL Tax Revenues Net of Assistance Recapture and Penalty Through FY 11]]</f>
        <v>5429.2314999999999</v>
      </c>
      <c r="DS99" s="7">
        <v>0</v>
      </c>
      <c r="DT99" s="7">
        <v>0</v>
      </c>
      <c r="DU99" s="7">
        <v>0</v>
      </c>
      <c r="DV99" s="7">
        <v>0</v>
      </c>
    </row>
    <row r="100" spans="1:126" x14ac:dyDescent="0.25">
      <c r="A100" s="5">
        <v>92419</v>
      </c>
      <c r="B100" s="5" t="s">
        <v>1215</v>
      </c>
      <c r="C100" s="5" t="s">
        <v>213</v>
      </c>
      <c r="D100" s="5" t="s">
        <v>32</v>
      </c>
      <c r="E100" s="5">
        <v>26</v>
      </c>
      <c r="F100" s="5">
        <v>222</v>
      </c>
      <c r="G100" s="5">
        <v>34</v>
      </c>
      <c r="H100" s="23"/>
      <c r="I100" s="23"/>
      <c r="J100" s="5">
        <v>442110</v>
      </c>
      <c r="K100" s="6" t="s">
        <v>28</v>
      </c>
      <c r="L100" s="6">
        <v>36511</v>
      </c>
      <c r="M100" s="9">
        <v>45838</v>
      </c>
      <c r="N100" s="7">
        <v>2190</v>
      </c>
      <c r="O100" s="5" t="s">
        <v>51</v>
      </c>
      <c r="P100" s="23">
        <v>0</v>
      </c>
      <c r="Q100" s="23">
        <v>0</v>
      </c>
      <c r="R100" s="23">
        <v>32</v>
      </c>
      <c r="S100" s="23">
        <v>0</v>
      </c>
      <c r="T100" s="23">
        <v>0</v>
      </c>
      <c r="U100" s="23">
        <v>32</v>
      </c>
      <c r="V100" s="23">
        <v>32</v>
      </c>
      <c r="W100" s="23">
        <v>0</v>
      </c>
      <c r="X100" s="23">
        <v>0</v>
      </c>
      <c r="Y100" s="23">
        <v>0</v>
      </c>
      <c r="Z100" s="23">
        <v>9</v>
      </c>
      <c r="AA100" s="24">
        <v>0</v>
      </c>
      <c r="AB100" s="24">
        <v>0</v>
      </c>
      <c r="AC100" s="24">
        <v>0</v>
      </c>
      <c r="AD100" s="24">
        <v>0</v>
      </c>
      <c r="AE100" s="24">
        <v>0</v>
      </c>
      <c r="AF100" s="24">
        <v>100</v>
      </c>
      <c r="AG100" s="5" t="s">
        <v>39</v>
      </c>
      <c r="AH100" s="7" t="s">
        <v>33</v>
      </c>
      <c r="AI100" s="7">
        <v>19.655999999999999</v>
      </c>
      <c r="AJ100" s="7">
        <v>143.6216</v>
      </c>
      <c r="AK100" s="7">
        <v>90.710599999999999</v>
      </c>
      <c r="AL100" s="7">
        <f>Table2[[#This Row],[Company Direct Land Through FY 11]]+Table2[[#This Row],[Company Direct Land FY 12 and After ]]</f>
        <v>234.3322</v>
      </c>
      <c r="AM100" s="7">
        <v>106.747</v>
      </c>
      <c r="AN100" s="7">
        <v>315.81529999999998</v>
      </c>
      <c r="AO100" s="7">
        <v>492.62439999999998</v>
      </c>
      <c r="AP100" s="7">
        <f>Table2[[#This Row],[Company Direct Building Through FY 11]]+Table2[[#This Row],[Company Direct Building FY 12 and After  ]]</f>
        <v>808.4396999999999</v>
      </c>
      <c r="AQ100" s="7">
        <v>0</v>
      </c>
      <c r="AR100" s="7">
        <v>35.791800000000002</v>
      </c>
      <c r="AS100" s="7">
        <v>0</v>
      </c>
      <c r="AT100" s="7">
        <f>Table2[[#This Row],[Mortgage Recording Tax Through FY 11]]+Table2[[#This Row],[Mortgage Recording Tax FY 12 and After ]]</f>
        <v>35.791800000000002</v>
      </c>
      <c r="AU100" s="7">
        <v>103.474</v>
      </c>
      <c r="AV100" s="7">
        <v>270.83569999999997</v>
      </c>
      <c r="AW100" s="7">
        <v>477.51990000000001</v>
      </c>
      <c r="AX100" s="7">
        <f>Table2[[#This Row],[Pilot Savings  Through FY 11]]+Table2[[#This Row],[Pilot Savings FY 12 and After ]]</f>
        <v>748.35559999999998</v>
      </c>
      <c r="AY100" s="7">
        <v>0</v>
      </c>
      <c r="AZ100" s="7">
        <v>35.791800000000002</v>
      </c>
      <c r="BA100" s="7">
        <v>0</v>
      </c>
      <c r="BB100" s="7">
        <f>Table2[[#This Row],[Mortgage Recording Tax Exemption Through FY 11]]+Table2[[#This Row],[Mortgage Recording Tax Exemption FY 12 and After ]]</f>
        <v>35.791800000000002</v>
      </c>
      <c r="BC100" s="7">
        <v>16.898299999999999</v>
      </c>
      <c r="BD100" s="7">
        <v>152.0625</v>
      </c>
      <c r="BE100" s="7">
        <v>77.9833</v>
      </c>
      <c r="BF100" s="7">
        <f>Table2[[#This Row],[Indirect and Induced Land Through FY 11]]+Table2[[#This Row],[Indirect and Induced Land FY 12 and After ]]</f>
        <v>230.04579999999999</v>
      </c>
      <c r="BG100" s="7">
        <v>31.3825</v>
      </c>
      <c r="BH100" s="7">
        <v>282.40170000000001</v>
      </c>
      <c r="BI100" s="7">
        <v>144.8263</v>
      </c>
      <c r="BJ100" s="7">
        <f>Table2[[#This Row],[Indirect and Induced Building Through FY 11]]+Table2[[#This Row],[Indirect and Induced Building FY 12 and After]]</f>
        <v>427.22800000000001</v>
      </c>
      <c r="BK100" s="7">
        <v>71.209800000000001</v>
      </c>
      <c r="BL100" s="7">
        <v>623.06539999999995</v>
      </c>
      <c r="BM100" s="7">
        <v>328.62470000000002</v>
      </c>
      <c r="BN100" s="7">
        <f>Table2[[#This Row],[TOTAL Real Property Related Taxes Through FY 11]]+Table2[[#This Row],[TOTAL Real Property Related Taxes FY 12 and After]]</f>
        <v>951.69010000000003</v>
      </c>
      <c r="BO100" s="7">
        <v>99.237300000000005</v>
      </c>
      <c r="BP100" s="7">
        <v>849.62339999999995</v>
      </c>
      <c r="BQ100" s="7">
        <v>457.96809999999999</v>
      </c>
      <c r="BR100" s="7">
        <f>Table2[[#This Row],[Company Direct Through FY 11]]+Table2[[#This Row],[Company Direct FY 12 and After ]]</f>
        <v>1307.5915</v>
      </c>
      <c r="BS100" s="7">
        <v>0</v>
      </c>
      <c r="BT100" s="7">
        <v>0</v>
      </c>
      <c r="BU100" s="7">
        <v>0</v>
      </c>
      <c r="BV100" s="7">
        <f>Table2[[#This Row],[Sales Tax Exemption Through FY 11]]+Table2[[#This Row],[Sales Tax Exemption FY 12 and After ]]</f>
        <v>0</v>
      </c>
      <c r="BW100" s="7">
        <v>0</v>
      </c>
      <c r="BX100" s="7">
        <v>0</v>
      </c>
      <c r="BY100" s="7">
        <v>0</v>
      </c>
      <c r="BZ100" s="7">
        <f>Table2[[#This Row],[Energy Tax Savings Through FY 11]]+Table2[[#This Row],[Energy Tax Savings FY 12 and After ]]</f>
        <v>0</v>
      </c>
      <c r="CA100" s="7">
        <v>0</v>
      </c>
      <c r="CB100" s="7">
        <v>15.4695</v>
      </c>
      <c r="CC100" s="7">
        <v>0</v>
      </c>
      <c r="CD100" s="7">
        <f>Table2[[#This Row],[Tax Exempt Bond Savings Through FY 11]]+Table2[[#This Row],[Tax Exempt Bond Savings FY12 and After ]]</f>
        <v>15.4695</v>
      </c>
      <c r="CE100" s="7">
        <v>59.889099999999999</v>
      </c>
      <c r="CF100" s="7">
        <v>583.30309999999997</v>
      </c>
      <c r="CG100" s="7">
        <v>276.38080000000002</v>
      </c>
      <c r="CH100" s="7">
        <f>Table2[[#This Row],[Indirect and Induced Through FY 11]]+Table2[[#This Row],[Indirect and Induced FY 12 and After  ]]</f>
        <v>859.68389999999999</v>
      </c>
      <c r="CI100" s="7">
        <v>159.12639999999999</v>
      </c>
      <c r="CJ100" s="7">
        <v>1417.4570000000001</v>
      </c>
      <c r="CK100" s="7">
        <v>734.34889999999996</v>
      </c>
      <c r="CL100" s="7">
        <f>Table2[[#This Row],[TOTAL Income Consumption Use Taxes Through FY 11]]+Table2[[#This Row],[TOTAL Income Consumption Use Taxes FY 12 and After  ]]</f>
        <v>2151.8059000000003</v>
      </c>
      <c r="CM100" s="7">
        <v>103.474</v>
      </c>
      <c r="CN100" s="7">
        <v>322.09699999999998</v>
      </c>
      <c r="CO100" s="7">
        <v>477.51990000000001</v>
      </c>
      <c r="CP100" s="7">
        <f>Table2[[#This Row],[Assistance Provided Through FY 11]]+Table2[[#This Row],[Assistance Provided FY 12 and After ]]</f>
        <v>799.61689999999999</v>
      </c>
      <c r="CQ100" s="7">
        <v>0</v>
      </c>
      <c r="CR100" s="7">
        <v>0</v>
      </c>
      <c r="CS100" s="7">
        <v>0</v>
      </c>
      <c r="CT100" s="7">
        <f>Table2[[#This Row],[Recapture Cancellation Reduction Amount Through FY 11]]+Table2[[#This Row],[Recapture Cancellation Reduction Amount FY 12 and After ]]</f>
        <v>0</v>
      </c>
      <c r="CU100" s="7">
        <v>0</v>
      </c>
      <c r="CV100" s="7">
        <v>0</v>
      </c>
      <c r="CW100" s="7">
        <v>0</v>
      </c>
      <c r="CX100" s="7">
        <f>Table2[[#This Row],[Penalty Paid Through FY 11]]+Table2[[#This Row],[Penalty Paid FY 12 and After]]</f>
        <v>0</v>
      </c>
      <c r="CY100" s="7">
        <v>103.474</v>
      </c>
      <c r="CZ100" s="7">
        <v>322.09699999999998</v>
      </c>
      <c r="DA100" s="7">
        <v>477.51990000000001</v>
      </c>
      <c r="DB100" s="7">
        <f>Table2[[#This Row],[TOTAL Assistance Net of recapture penalties Through FY 11]]+Table2[[#This Row],[TOTAL Assistance Net of recapture penalties FY 12 and After ]]</f>
        <v>799.61689999999999</v>
      </c>
      <c r="DC100" s="7">
        <v>225.6403</v>
      </c>
      <c r="DD100" s="7">
        <v>1344.8521000000001</v>
      </c>
      <c r="DE100" s="7">
        <v>1041.3031000000001</v>
      </c>
      <c r="DF100" s="7">
        <f>Table2[[#This Row],[Company Direct Tax Revenue Before Assistance FY 12 and After]]+Table2[[#This Row],[Company Direct Tax Revenue Before Assistance Through FY 11]]</f>
        <v>2386.1552000000001</v>
      </c>
      <c r="DG100" s="7">
        <v>108.1699</v>
      </c>
      <c r="DH100" s="7">
        <v>1017.7673</v>
      </c>
      <c r="DI100" s="7">
        <v>499.19040000000001</v>
      </c>
      <c r="DJ100" s="7">
        <f>Table2[[#This Row],[Indirect and Induced Tax Revenues FY 12 and After]]+Table2[[#This Row],[Indirect and Induced Tax Revenues Through FY 11]]</f>
        <v>1516.9576999999999</v>
      </c>
      <c r="DK100" s="7">
        <v>333.81020000000001</v>
      </c>
      <c r="DL100" s="7">
        <v>2362.6194</v>
      </c>
      <c r="DM100" s="7">
        <v>1540.4935</v>
      </c>
      <c r="DN100" s="7">
        <f>Table2[[#This Row],[TOTAL Tax Revenues Before Assistance Through FY 11]]+Table2[[#This Row],[TOTAL Tax Revenues Before Assistance FY 12 and After]]</f>
        <v>3903.1129000000001</v>
      </c>
      <c r="DO100" s="7">
        <v>230.33619999999999</v>
      </c>
      <c r="DP100" s="7">
        <v>2040.5224000000001</v>
      </c>
      <c r="DQ100" s="7">
        <v>1062.9736</v>
      </c>
      <c r="DR100" s="7">
        <f>Table2[[#This Row],[TOTAL Tax Revenues Net of Assistance Recapture and Penalty FY 12 and After]]+Table2[[#This Row],[TOTAL Tax Revenues Net of Assistance Recapture and Penalty Through FY 11]]</f>
        <v>3103.4960000000001</v>
      </c>
      <c r="DS100" s="7">
        <v>0</v>
      </c>
      <c r="DT100" s="7">
        <v>0</v>
      </c>
      <c r="DU100" s="7">
        <v>0</v>
      </c>
      <c r="DV100" s="7">
        <v>0</v>
      </c>
    </row>
    <row r="101" spans="1:126" x14ac:dyDescent="0.25">
      <c r="A101" s="5">
        <v>92421</v>
      </c>
      <c r="B101" s="5" t="s">
        <v>243</v>
      </c>
      <c r="C101" s="5" t="s">
        <v>244</v>
      </c>
      <c r="D101" s="5" t="s">
        <v>42</v>
      </c>
      <c r="E101" s="5">
        <v>38</v>
      </c>
      <c r="F101" s="5">
        <v>762</v>
      </c>
      <c r="G101" s="5">
        <v>35</v>
      </c>
      <c r="H101" s="23"/>
      <c r="I101" s="23"/>
      <c r="J101" s="5">
        <v>311911</v>
      </c>
      <c r="K101" s="6" t="s">
        <v>28</v>
      </c>
      <c r="L101" s="6">
        <v>36607</v>
      </c>
      <c r="M101" s="9">
        <v>46203</v>
      </c>
      <c r="N101" s="7">
        <v>2850</v>
      </c>
      <c r="O101" s="5" t="s">
        <v>56</v>
      </c>
      <c r="P101" s="23">
        <v>0</v>
      </c>
      <c r="Q101" s="23">
        <v>0</v>
      </c>
      <c r="R101" s="23">
        <v>48</v>
      </c>
      <c r="S101" s="23">
        <v>0</v>
      </c>
      <c r="T101" s="23">
        <v>0</v>
      </c>
      <c r="U101" s="23">
        <v>48</v>
      </c>
      <c r="V101" s="23">
        <v>48</v>
      </c>
      <c r="W101" s="23">
        <v>0</v>
      </c>
      <c r="X101" s="23">
        <v>0</v>
      </c>
      <c r="Y101" s="23">
        <v>0</v>
      </c>
      <c r="Z101" s="23">
        <v>28</v>
      </c>
      <c r="AA101" s="24">
        <v>0</v>
      </c>
      <c r="AB101" s="24">
        <v>0</v>
      </c>
      <c r="AC101" s="24">
        <v>0</v>
      </c>
      <c r="AD101" s="24">
        <v>0</v>
      </c>
      <c r="AE101" s="24">
        <v>0</v>
      </c>
      <c r="AF101" s="24">
        <v>97.9166666666667</v>
      </c>
      <c r="AG101" s="5" t="s">
        <v>33</v>
      </c>
      <c r="AH101" s="7" t="s">
        <v>33</v>
      </c>
      <c r="AI101" s="7">
        <v>35.74</v>
      </c>
      <c r="AJ101" s="7">
        <v>211.9838</v>
      </c>
      <c r="AK101" s="7">
        <v>173.5342</v>
      </c>
      <c r="AL101" s="7">
        <f>Table2[[#This Row],[Company Direct Land Through FY 11]]+Table2[[#This Row],[Company Direct Land FY 12 and After ]]</f>
        <v>385.51800000000003</v>
      </c>
      <c r="AM101" s="7">
        <v>35.628</v>
      </c>
      <c r="AN101" s="7">
        <v>203.4631</v>
      </c>
      <c r="AO101" s="7">
        <v>172.99010000000001</v>
      </c>
      <c r="AP101" s="7">
        <f>Table2[[#This Row],[Company Direct Building Through FY 11]]+Table2[[#This Row],[Company Direct Building FY 12 and After  ]]</f>
        <v>376.45320000000004</v>
      </c>
      <c r="AQ101" s="7">
        <v>0</v>
      </c>
      <c r="AR101" s="7">
        <v>35.090000000000003</v>
      </c>
      <c r="AS101" s="7">
        <v>0</v>
      </c>
      <c r="AT101" s="7">
        <f>Table2[[#This Row],[Mortgage Recording Tax Through FY 11]]+Table2[[#This Row],[Mortgage Recording Tax FY 12 and After ]]</f>
        <v>35.090000000000003</v>
      </c>
      <c r="AU101" s="7">
        <v>56.033999999999999</v>
      </c>
      <c r="AV101" s="7">
        <v>217.93809999999999</v>
      </c>
      <c r="AW101" s="7">
        <v>272.07080000000002</v>
      </c>
      <c r="AX101" s="7">
        <f>Table2[[#This Row],[Pilot Savings  Through FY 11]]+Table2[[#This Row],[Pilot Savings FY 12 and After ]]</f>
        <v>490.00890000000004</v>
      </c>
      <c r="AY101" s="7">
        <v>0</v>
      </c>
      <c r="AZ101" s="7">
        <v>35.090000000000003</v>
      </c>
      <c r="BA101" s="7">
        <v>0</v>
      </c>
      <c r="BB101" s="7">
        <f>Table2[[#This Row],[Mortgage Recording Tax Exemption Through FY 11]]+Table2[[#This Row],[Mortgage Recording Tax Exemption FY 12 and After ]]</f>
        <v>35.090000000000003</v>
      </c>
      <c r="BC101" s="7">
        <v>55.261899999999997</v>
      </c>
      <c r="BD101" s="7">
        <v>322.43329999999997</v>
      </c>
      <c r="BE101" s="7">
        <v>268.3218</v>
      </c>
      <c r="BF101" s="7">
        <f>Table2[[#This Row],[Indirect and Induced Land Through FY 11]]+Table2[[#This Row],[Indirect and Induced Land FY 12 and After ]]</f>
        <v>590.75509999999997</v>
      </c>
      <c r="BG101" s="7">
        <v>102.6293</v>
      </c>
      <c r="BH101" s="7">
        <v>598.80520000000001</v>
      </c>
      <c r="BI101" s="7">
        <v>498.31180000000001</v>
      </c>
      <c r="BJ101" s="7">
        <f>Table2[[#This Row],[Indirect and Induced Building Through FY 11]]+Table2[[#This Row],[Indirect and Induced Building FY 12 and After]]</f>
        <v>1097.117</v>
      </c>
      <c r="BK101" s="7">
        <v>173.2252</v>
      </c>
      <c r="BL101" s="7">
        <v>1118.7473</v>
      </c>
      <c r="BM101" s="7">
        <v>841.08709999999996</v>
      </c>
      <c r="BN101" s="7">
        <f>Table2[[#This Row],[TOTAL Real Property Related Taxes Through FY 11]]+Table2[[#This Row],[TOTAL Real Property Related Taxes FY 12 and After]]</f>
        <v>1959.8344</v>
      </c>
      <c r="BO101" s="7">
        <v>672.60699999999997</v>
      </c>
      <c r="BP101" s="7">
        <v>3574.8546999999999</v>
      </c>
      <c r="BQ101" s="7">
        <v>3265.8137000000002</v>
      </c>
      <c r="BR101" s="7">
        <f>Table2[[#This Row],[Company Direct Through FY 11]]+Table2[[#This Row],[Company Direct FY 12 and After ]]</f>
        <v>6840.6684000000005</v>
      </c>
      <c r="BS101" s="7">
        <v>0</v>
      </c>
      <c r="BT101" s="7">
        <v>0</v>
      </c>
      <c r="BU101" s="7">
        <v>0</v>
      </c>
      <c r="BV101" s="7">
        <f>Table2[[#This Row],[Sales Tax Exemption Through FY 11]]+Table2[[#This Row],[Sales Tax Exemption FY 12 and After ]]</f>
        <v>0</v>
      </c>
      <c r="BW101" s="7">
        <v>0</v>
      </c>
      <c r="BX101" s="7">
        <v>1.9782999999999999</v>
      </c>
      <c r="BY101" s="7">
        <v>0</v>
      </c>
      <c r="BZ101" s="7">
        <f>Table2[[#This Row],[Energy Tax Savings Through FY 11]]+Table2[[#This Row],[Energy Tax Savings FY 12 and After ]]</f>
        <v>1.9782999999999999</v>
      </c>
      <c r="CA101" s="7">
        <v>0</v>
      </c>
      <c r="CB101" s="7">
        <v>0</v>
      </c>
      <c r="CC101" s="7">
        <v>0</v>
      </c>
      <c r="CD101" s="7">
        <f>Table2[[#This Row],[Tax Exempt Bond Savings Through FY 11]]+Table2[[#This Row],[Tax Exempt Bond Savings FY12 and After ]]</f>
        <v>0</v>
      </c>
      <c r="CE101" s="7">
        <v>217.50569999999999</v>
      </c>
      <c r="CF101" s="7">
        <v>1370.3960999999999</v>
      </c>
      <c r="CG101" s="7">
        <v>1056.0890999999999</v>
      </c>
      <c r="CH101" s="7">
        <f>Table2[[#This Row],[Indirect and Induced Through FY 11]]+Table2[[#This Row],[Indirect and Induced FY 12 and After  ]]</f>
        <v>2426.4852000000001</v>
      </c>
      <c r="CI101" s="7">
        <v>890.11270000000002</v>
      </c>
      <c r="CJ101" s="7">
        <v>4943.2725</v>
      </c>
      <c r="CK101" s="7">
        <v>4321.9027999999998</v>
      </c>
      <c r="CL101" s="7">
        <f>Table2[[#This Row],[TOTAL Income Consumption Use Taxes Through FY 11]]+Table2[[#This Row],[TOTAL Income Consumption Use Taxes FY 12 and After  ]]</f>
        <v>9265.175299999999</v>
      </c>
      <c r="CM101" s="7">
        <v>56.033999999999999</v>
      </c>
      <c r="CN101" s="7">
        <v>255.00640000000001</v>
      </c>
      <c r="CO101" s="7">
        <v>272.07080000000002</v>
      </c>
      <c r="CP101" s="7">
        <f>Table2[[#This Row],[Assistance Provided Through FY 11]]+Table2[[#This Row],[Assistance Provided FY 12 and After ]]</f>
        <v>527.07720000000006</v>
      </c>
      <c r="CQ101" s="7">
        <v>0</v>
      </c>
      <c r="CR101" s="7">
        <v>0</v>
      </c>
      <c r="CS101" s="7">
        <v>0</v>
      </c>
      <c r="CT101" s="7">
        <f>Table2[[#This Row],[Recapture Cancellation Reduction Amount Through FY 11]]+Table2[[#This Row],[Recapture Cancellation Reduction Amount FY 12 and After ]]</f>
        <v>0</v>
      </c>
      <c r="CU101" s="7">
        <v>0</v>
      </c>
      <c r="CV101" s="7">
        <v>0</v>
      </c>
      <c r="CW101" s="7">
        <v>0</v>
      </c>
      <c r="CX101" s="7">
        <f>Table2[[#This Row],[Penalty Paid Through FY 11]]+Table2[[#This Row],[Penalty Paid FY 12 and After]]</f>
        <v>0</v>
      </c>
      <c r="CY101" s="7">
        <v>56.033999999999999</v>
      </c>
      <c r="CZ101" s="7">
        <v>255.00640000000001</v>
      </c>
      <c r="DA101" s="7">
        <v>272.07080000000002</v>
      </c>
      <c r="DB101" s="7">
        <f>Table2[[#This Row],[TOTAL Assistance Net of recapture penalties Through FY 11]]+Table2[[#This Row],[TOTAL Assistance Net of recapture penalties FY 12 and After ]]</f>
        <v>527.07720000000006</v>
      </c>
      <c r="DC101" s="7">
        <v>743.97500000000002</v>
      </c>
      <c r="DD101" s="7">
        <v>4025.3915999999999</v>
      </c>
      <c r="DE101" s="7">
        <v>3612.3380000000002</v>
      </c>
      <c r="DF101" s="7">
        <f>Table2[[#This Row],[Company Direct Tax Revenue Before Assistance FY 12 and After]]+Table2[[#This Row],[Company Direct Tax Revenue Before Assistance Through FY 11]]</f>
        <v>7637.7296000000006</v>
      </c>
      <c r="DG101" s="7">
        <v>375.39690000000002</v>
      </c>
      <c r="DH101" s="7">
        <v>2291.6345999999999</v>
      </c>
      <c r="DI101" s="7">
        <v>1822.7227</v>
      </c>
      <c r="DJ101" s="7">
        <f>Table2[[#This Row],[Indirect and Induced Tax Revenues FY 12 and After]]+Table2[[#This Row],[Indirect and Induced Tax Revenues Through FY 11]]</f>
        <v>4114.3572999999997</v>
      </c>
      <c r="DK101" s="7">
        <v>1119.3719000000001</v>
      </c>
      <c r="DL101" s="7">
        <v>6317.0262000000002</v>
      </c>
      <c r="DM101" s="7">
        <v>5435.0607</v>
      </c>
      <c r="DN101" s="7">
        <f>Table2[[#This Row],[TOTAL Tax Revenues Before Assistance Through FY 11]]+Table2[[#This Row],[TOTAL Tax Revenues Before Assistance FY 12 and After]]</f>
        <v>11752.0869</v>
      </c>
      <c r="DO101" s="7">
        <v>1063.3379</v>
      </c>
      <c r="DP101" s="7">
        <v>6062.0198</v>
      </c>
      <c r="DQ101" s="7">
        <v>5162.9898999999996</v>
      </c>
      <c r="DR101" s="7">
        <f>Table2[[#This Row],[TOTAL Tax Revenues Net of Assistance Recapture and Penalty FY 12 and After]]+Table2[[#This Row],[TOTAL Tax Revenues Net of Assistance Recapture and Penalty Through FY 11]]</f>
        <v>11225.009699999999</v>
      </c>
      <c r="DS101" s="7">
        <v>0</v>
      </c>
      <c r="DT101" s="7">
        <v>0</v>
      </c>
      <c r="DU101" s="7">
        <v>0</v>
      </c>
      <c r="DV101" s="7">
        <v>0</v>
      </c>
    </row>
    <row r="102" spans="1:126" x14ac:dyDescent="0.25">
      <c r="A102" s="5">
        <v>92425</v>
      </c>
      <c r="B102" s="5" t="s">
        <v>144</v>
      </c>
      <c r="C102" s="5" t="s">
        <v>145</v>
      </c>
      <c r="D102" s="5" t="s">
        <v>36</v>
      </c>
      <c r="E102" s="5">
        <v>17</v>
      </c>
      <c r="F102" s="5">
        <v>2599</v>
      </c>
      <c r="G102" s="5">
        <v>35</v>
      </c>
      <c r="H102" s="23"/>
      <c r="I102" s="23"/>
      <c r="J102" s="5">
        <v>322223</v>
      </c>
      <c r="K102" s="6" t="s">
        <v>37</v>
      </c>
      <c r="L102" s="6">
        <v>36455</v>
      </c>
      <c r="M102" s="9">
        <v>45840</v>
      </c>
      <c r="N102" s="7">
        <v>3800</v>
      </c>
      <c r="O102" s="5" t="s">
        <v>62</v>
      </c>
      <c r="P102" s="23">
        <v>0</v>
      </c>
      <c r="Q102" s="23">
        <v>0</v>
      </c>
      <c r="R102" s="23">
        <v>0</v>
      </c>
      <c r="S102" s="23">
        <v>0</v>
      </c>
      <c r="T102" s="23">
        <v>0</v>
      </c>
      <c r="U102" s="23">
        <v>0</v>
      </c>
      <c r="V102" s="23">
        <v>3</v>
      </c>
      <c r="W102" s="23">
        <v>0</v>
      </c>
      <c r="X102" s="23">
        <v>0</v>
      </c>
      <c r="Y102" s="23">
        <v>65</v>
      </c>
      <c r="Z102" s="23">
        <v>12</v>
      </c>
      <c r="AA102" s="24">
        <v>0</v>
      </c>
      <c r="AB102" s="24">
        <v>0</v>
      </c>
      <c r="AC102" s="24">
        <v>0</v>
      </c>
      <c r="AD102" s="24">
        <v>0</v>
      </c>
      <c r="AE102" s="24">
        <v>0</v>
      </c>
      <c r="AF102" s="24">
        <v>0</v>
      </c>
      <c r="AG102" s="5"/>
      <c r="AH102" s="7"/>
      <c r="AI102" s="7">
        <v>3.0859999999999999</v>
      </c>
      <c r="AJ102" s="7">
        <v>255.65539999999999</v>
      </c>
      <c r="AK102" s="7">
        <v>14.9842</v>
      </c>
      <c r="AL102" s="7">
        <f>Table2[[#This Row],[Company Direct Land Through FY 11]]+Table2[[#This Row],[Company Direct Land FY 12 and After ]]</f>
        <v>270.63959999999997</v>
      </c>
      <c r="AM102" s="7">
        <v>5.7312000000000003</v>
      </c>
      <c r="AN102" s="7">
        <v>301.77980000000002</v>
      </c>
      <c r="AO102" s="7">
        <v>27.827500000000001</v>
      </c>
      <c r="AP102" s="7">
        <f>Table2[[#This Row],[Company Direct Building Through FY 11]]+Table2[[#This Row],[Company Direct Building FY 12 and After  ]]</f>
        <v>329.60730000000001</v>
      </c>
      <c r="AQ102" s="7">
        <v>0</v>
      </c>
      <c r="AR102" s="7">
        <v>66.671000000000006</v>
      </c>
      <c r="AS102" s="7">
        <v>0</v>
      </c>
      <c r="AT102" s="7">
        <f>Table2[[#This Row],[Mortgage Recording Tax Through FY 11]]+Table2[[#This Row],[Mortgage Recording Tax FY 12 and After ]]</f>
        <v>66.671000000000006</v>
      </c>
      <c r="AU102" s="7">
        <v>0</v>
      </c>
      <c r="AV102" s="7">
        <v>282.77859999999998</v>
      </c>
      <c r="AW102" s="7">
        <v>0</v>
      </c>
      <c r="AX102" s="7">
        <f>Table2[[#This Row],[Pilot Savings  Through FY 11]]+Table2[[#This Row],[Pilot Savings FY 12 and After ]]</f>
        <v>282.77859999999998</v>
      </c>
      <c r="AY102" s="7">
        <v>0</v>
      </c>
      <c r="AZ102" s="7">
        <v>66.671000000000006</v>
      </c>
      <c r="BA102" s="7">
        <v>0</v>
      </c>
      <c r="BB102" s="7">
        <f>Table2[[#This Row],[Mortgage Recording Tax Exemption Through FY 11]]+Table2[[#This Row],[Mortgage Recording Tax Exemption FY 12 and After ]]</f>
        <v>66.671000000000006</v>
      </c>
      <c r="BC102" s="7">
        <v>4.5073999999999996</v>
      </c>
      <c r="BD102" s="7">
        <v>413.1825</v>
      </c>
      <c r="BE102" s="7">
        <v>21.8856</v>
      </c>
      <c r="BF102" s="7">
        <f>Table2[[#This Row],[Indirect and Induced Land Through FY 11]]+Table2[[#This Row],[Indirect and Induced Land FY 12 and After ]]</f>
        <v>435.06810000000002</v>
      </c>
      <c r="BG102" s="7">
        <v>8.3710000000000004</v>
      </c>
      <c r="BH102" s="7">
        <v>767.33900000000006</v>
      </c>
      <c r="BI102" s="7">
        <v>40.645299999999999</v>
      </c>
      <c r="BJ102" s="7">
        <f>Table2[[#This Row],[Indirect and Induced Building Through FY 11]]+Table2[[#This Row],[Indirect and Induced Building FY 12 and After]]</f>
        <v>807.98430000000008</v>
      </c>
      <c r="BK102" s="7">
        <v>21.695599999999999</v>
      </c>
      <c r="BL102" s="7">
        <v>1455.1781000000001</v>
      </c>
      <c r="BM102" s="7">
        <v>105.3426</v>
      </c>
      <c r="BN102" s="7">
        <f>Table2[[#This Row],[TOTAL Real Property Related Taxes Through FY 11]]+Table2[[#This Row],[TOTAL Real Property Related Taxes FY 12 and After]]</f>
        <v>1560.5207</v>
      </c>
      <c r="BO102" s="7">
        <v>38.748800000000003</v>
      </c>
      <c r="BP102" s="7">
        <v>3774.4193</v>
      </c>
      <c r="BQ102" s="7">
        <v>188.14340000000001</v>
      </c>
      <c r="BR102" s="7">
        <f>Table2[[#This Row],[Company Direct Through FY 11]]+Table2[[#This Row],[Company Direct FY 12 and After ]]</f>
        <v>3962.5626999999999</v>
      </c>
      <c r="BS102" s="7">
        <v>0</v>
      </c>
      <c r="BT102" s="7">
        <v>7.5457000000000001</v>
      </c>
      <c r="BU102" s="7">
        <v>0</v>
      </c>
      <c r="BV102" s="7">
        <f>Table2[[#This Row],[Sales Tax Exemption Through FY 11]]+Table2[[#This Row],[Sales Tax Exemption FY 12 and After ]]</f>
        <v>7.5457000000000001</v>
      </c>
      <c r="BW102" s="7">
        <v>0</v>
      </c>
      <c r="BX102" s="7">
        <v>0</v>
      </c>
      <c r="BY102" s="7">
        <v>0</v>
      </c>
      <c r="BZ102" s="7">
        <f>Table2[[#This Row],[Energy Tax Savings Through FY 11]]+Table2[[#This Row],[Energy Tax Savings FY 12 and After ]]</f>
        <v>0</v>
      </c>
      <c r="CA102" s="7">
        <v>1.9669000000000001</v>
      </c>
      <c r="CB102" s="7">
        <v>34.557299999999998</v>
      </c>
      <c r="CC102" s="7">
        <v>5.4623999999999997</v>
      </c>
      <c r="CD102" s="7">
        <f>Table2[[#This Row],[Tax Exempt Bond Savings Through FY 11]]+Table2[[#This Row],[Tax Exempt Bond Savings FY12 and After ]]</f>
        <v>40.0197</v>
      </c>
      <c r="CE102" s="7">
        <v>16.2758</v>
      </c>
      <c r="CF102" s="7">
        <v>1560.0354</v>
      </c>
      <c r="CG102" s="7">
        <v>79.026899999999998</v>
      </c>
      <c r="CH102" s="7">
        <f>Table2[[#This Row],[Indirect and Induced Through FY 11]]+Table2[[#This Row],[Indirect and Induced FY 12 and After  ]]</f>
        <v>1639.0623000000001</v>
      </c>
      <c r="CI102" s="7">
        <v>53.057699999999997</v>
      </c>
      <c r="CJ102" s="7">
        <v>5292.3517000000002</v>
      </c>
      <c r="CK102" s="7">
        <v>261.7079</v>
      </c>
      <c r="CL102" s="7">
        <f>Table2[[#This Row],[TOTAL Income Consumption Use Taxes Through FY 11]]+Table2[[#This Row],[TOTAL Income Consumption Use Taxes FY 12 and After  ]]</f>
        <v>5554.0596000000005</v>
      </c>
      <c r="CM102" s="7">
        <v>1.9669000000000001</v>
      </c>
      <c r="CN102" s="7">
        <v>391.55259999999998</v>
      </c>
      <c r="CO102" s="7">
        <v>5.4623999999999997</v>
      </c>
      <c r="CP102" s="7">
        <f>Table2[[#This Row],[Assistance Provided Through FY 11]]+Table2[[#This Row],[Assistance Provided FY 12 and After ]]</f>
        <v>397.01499999999999</v>
      </c>
      <c r="CQ102" s="7">
        <v>115.735</v>
      </c>
      <c r="CR102" s="7">
        <v>50.918399999999998</v>
      </c>
      <c r="CS102" s="7">
        <v>0</v>
      </c>
      <c r="CT102" s="7">
        <f>Table2[[#This Row],[Recapture Cancellation Reduction Amount Through FY 11]]+Table2[[#This Row],[Recapture Cancellation Reduction Amount FY 12 and After ]]</f>
        <v>50.918399999999998</v>
      </c>
      <c r="CU102" s="7">
        <v>0</v>
      </c>
      <c r="CV102" s="7">
        <v>0</v>
      </c>
      <c r="CW102" s="7">
        <v>0</v>
      </c>
      <c r="CX102" s="7">
        <f>Table2[[#This Row],[Penalty Paid Through FY 11]]+Table2[[#This Row],[Penalty Paid FY 12 and After]]</f>
        <v>0</v>
      </c>
      <c r="CY102" s="7">
        <v>-113.7681</v>
      </c>
      <c r="CZ102" s="7">
        <v>340.63420000000002</v>
      </c>
      <c r="DA102" s="7">
        <v>5.4623999999999997</v>
      </c>
      <c r="DB102" s="7">
        <f>Table2[[#This Row],[TOTAL Assistance Net of recapture penalties Through FY 11]]+Table2[[#This Row],[TOTAL Assistance Net of recapture penalties FY 12 and After ]]</f>
        <v>346.09660000000002</v>
      </c>
      <c r="DC102" s="7">
        <v>47.566000000000003</v>
      </c>
      <c r="DD102" s="7">
        <v>4398.5254999999997</v>
      </c>
      <c r="DE102" s="7">
        <v>230.95509999999999</v>
      </c>
      <c r="DF102" s="7">
        <f>Table2[[#This Row],[Company Direct Tax Revenue Before Assistance FY 12 and After]]+Table2[[#This Row],[Company Direct Tax Revenue Before Assistance Through FY 11]]</f>
        <v>4629.4805999999999</v>
      </c>
      <c r="DG102" s="7">
        <v>29.154199999999999</v>
      </c>
      <c r="DH102" s="7">
        <v>2740.5569</v>
      </c>
      <c r="DI102" s="7">
        <v>141.55779999999999</v>
      </c>
      <c r="DJ102" s="7">
        <f>Table2[[#This Row],[Indirect and Induced Tax Revenues FY 12 and After]]+Table2[[#This Row],[Indirect and Induced Tax Revenues Through FY 11]]</f>
        <v>2882.1147000000001</v>
      </c>
      <c r="DK102" s="7">
        <v>76.720200000000006</v>
      </c>
      <c r="DL102" s="7">
        <v>7139.0824000000002</v>
      </c>
      <c r="DM102" s="7">
        <v>372.5129</v>
      </c>
      <c r="DN102" s="7">
        <f>Table2[[#This Row],[TOTAL Tax Revenues Before Assistance Through FY 11]]+Table2[[#This Row],[TOTAL Tax Revenues Before Assistance FY 12 and After]]</f>
        <v>7511.5953</v>
      </c>
      <c r="DO102" s="7">
        <v>190.48830000000001</v>
      </c>
      <c r="DP102" s="7">
        <v>6798.4481999999998</v>
      </c>
      <c r="DQ102" s="7">
        <v>367.0505</v>
      </c>
      <c r="DR102" s="7">
        <f>Table2[[#This Row],[TOTAL Tax Revenues Net of Assistance Recapture and Penalty FY 12 and After]]+Table2[[#This Row],[TOTAL Tax Revenues Net of Assistance Recapture and Penalty Through FY 11]]</f>
        <v>7165.4987000000001</v>
      </c>
      <c r="DS102" s="7">
        <v>0</v>
      </c>
      <c r="DT102" s="7">
        <v>0</v>
      </c>
      <c r="DU102" s="7">
        <v>0</v>
      </c>
      <c r="DV102" s="7">
        <v>0</v>
      </c>
    </row>
    <row r="103" spans="1:126" x14ac:dyDescent="0.25">
      <c r="A103" s="5">
        <v>92426</v>
      </c>
      <c r="B103" s="5" t="s">
        <v>260</v>
      </c>
      <c r="C103" s="5" t="s">
        <v>261</v>
      </c>
      <c r="D103" s="5" t="s">
        <v>32</v>
      </c>
      <c r="E103" s="5">
        <v>27</v>
      </c>
      <c r="F103" s="5">
        <v>10100</v>
      </c>
      <c r="G103" s="5">
        <v>1</v>
      </c>
      <c r="H103" s="23">
        <v>83000</v>
      </c>
      <c r="I103" s="23">
        <v>369619</v>
      </c>
      <c r="J103" s="5">
        <v>453998</v>
      </c>
      <c r="K103" s="6" t="s">
        <v>43</v>
      </c>
      <c r="L103" s="6">
        <v>36685</v>
      </c>
      <c r="M103" s="9">
        <v>40330</v>
      </c>
      <c r="N103" s="7">
        <v>78785</v>
      </c>
      <c r="O103" s="5" t="s">
        <v>262</v>
      </c>
      <c r="P103" s="23">
        <v>0</v>
      </c>
      <c r="Q103" s="23">
        <v>0</v>
      </c>
      <c r="R103" s="23">
        <v>0</v>
      </c>
      <c r="S103" s="23">
        <v>0</v>
      </c>
      <c r="T103" s="23">
        <v>0</v>
      </c>
      <c r="U103" s="23">
        <v>0</v>
      </c>
      <c r="V103" s="23">
        <v>227</v>
      </c>
      <c r="W103" s="23">
        <v>0</v>
      </c>
      <c r="X103" s="23">
        <v>0</v>
      </c>
      <c r="Y103" s="23">
        <v>0</v>
      </c>
      <c r="Z103" s="23">
        <v>374</v>
      </c>
      <c r="AA103" s="24">
        <v>0</v>
      </c>
      <c r="AB103" s="24">
        <v>0</v>
      </c>
      <c r="AC103" s="24">
        <v>0</v>
      </c>
      <c r="AD103" s="24">
        <v>0</v>
      </c>
      <c r="AE103" s="24">
        <v>0</v>
      </c>
      <c r="AF103" s="24">
        <v>0</v>
      </c>
      <c r="AG103" s="5"/>
      <c r="AH103" s="7"/>
      <c r="AI103" s="7">
        <v>418.3621</v>
      </c>
      <c r="AJ103" s="7">
        <v>5265.1670000000004</v>
      </c>
      <c r="AK103" s="7">
        <v>0</v>
      </c>
      <c r="AL103" s="7">
        <f>Table2[[#This Row],[Company Direct Land Through FY 11]]+Table2[[#This Row],[Company Direct Land FY 12 and After ]]</f>
        <v>5265.1670000000004</v>
      </c>
      <c r="AM103" s="7">
        <v>776.95830000000001</v>
      </c>
      <c r="AN103" s="7">
        <v>9778.1676000000007</v>
      </c>
      <c r="AO103" s="7">
        <v>0</v>
      </c>
      <c r="AP103" s="7">
        <f>Table2[[#This Row],[Company Direct Building Through FY 11]]+Table2[[#This Row],[Company Direct Building FY 12 and After  ]]</f>
        <v>9778.1676000000007</v>
      </c>
      <c r="AQ103" s="7">
        <v>0</v>
      </c>
      <c r="AR103" s="7">
        <v>1017.61</v>
      </c>
      <c r="AS103" s="7">
        <v>0</v>
      </c>
      <c r="AT103" s="7">
        <f>Table2[[#This Row],[Mortgage Recording Tax Through FY 11]]+Table2[[#This Row],[Mortgage Recording Tax FY 12 and After ]]</f>
        <v>1017.61</v>
      </c>
      <c r="AU103" s="7">
        <v>0</v>
      </c>
      <c r="AV103" s="7">
        <v>0</v>
      </c>
      <c r="AW103" s="7">
        <v>0</v>
      </c>
      <c r="AX103" s="7">
        <f>Table2[[#This Row],[Pilot Savings  Through FY 11]]+Table2[[#This Row],[Pilot Savings FY 12 and After ]]</f>
        <v>0</v>
      </c>
      <c r="AY103" s="7">
        <v>0</v>
      </c>
      <c r="AZ103" s="7">
        <v>1017.61</v>
      </c>
      <c r="BA103" s="7">
        <v>0</v>
      </c>
      <c r="BB103" s="7">
        <f>Table2[[#This Row],[Mortgage Recording Tax Exemption Through FY 11]]+Table2[[#This Row],[Mortgage Recording Tax Exemption FY 12 and After ]]</f>
        <v>1017.61</v>
      </c>
      <c r="BC103" s="7">
        <v>119.873</v>
      </c>
      <c r="BD103" s="7">
        <v>908.63120000000004</v>
      </c>
      <c r="BE103" s="7">
        <v>0</v>
      </c>
      <c r="BF103" s="7">
        <f>Table2[[#This Row],[Indirect and Induced Land Through FY 11]]+Table2[[#This Row],[Indirect and Induced Land FY 12 and After ]]</f>
        <v>908.63120000000004</v>
      </c>
      <c r="BG103" s="7">
        <v>222.62139999999999</v>
      </c>
      <c r="BH103" s="7">
        <v>1687.4579000000001</v>
      </c>
      <c r="BI103" s="7">
        <v>0</v>
      </c>
      <c r="BJ103" s="7">
        <f>Table2[[#This Row],[Indirect and Induced Building Through FY 11]]+Table2[[#This Row],[Indirect and Induced Building FY 12 and After]]</f>
        <v>1687.4579000000001</v>
      </c>
      <c r="BK103" s="7">
        <v>1537.8148000000001</v>
      </c>
      <c r="BL103" s="7">
        <v>17639.423699999999</v>
      </c>
      <c r="BM103" s="7">
        <v>0</v>
      </c>
      <c r="BN103" s="7">
        <f>Table2[[#This Row],[TOTAL Real Property Related Taxes Through FY 11]]+Table2[[#This Row],[TOTAL Real Property Related Taxes FY 12 and After]]</f>
        <v>17639.423699999999</v>
      </c>
      <c r="BO103" s="7">
        <v>703.96469999999999</v>
      </c>
      <c r="BP103" s="7">
        <v>4957.4772999999996</v>
      </c>
      <c r="BQ103" s="7">
        <v>0</v>
      </c>
      <c r="BR103" s="7">
        <f>Table2[[#This Row],[Company Direct Through FY 11]]+Table2[[#This Row],[Company Direct FY 12 and After ]]</f>
        <v>4957.4772999999996</v>
      </c>
      <c r="BS103" s="7">
        <v>0</v>
      </c>
      <c r="BT103" s="7">
        <v>0</v>
      </c>
      <c r="BU103" s="7">
        <v>0</v>
      </c>
      <c r="BV103" s="7">
        <f>Table2[[#This Row],[Sales Tax Exemption Through FY 11]]+Table2[[#This Row],[Sales Tax Exemption FY 12 and After ]]</f>
        <v>0</v>
      </c>
      <c r="BW103" s="7">
        <v>0</v>
      </c>
      <c r="BX103" s="7">
        <v>0</v>
      </c>
      <c r="BY103" s="7">
        <v>0</v>
      </c>
      <c r="BZ103" s="7">
        <f>Table2[[#This Row],[Energy Tax Savings Through FY 11]]+Table2[[#This Row],[Energy Tax Savings FY 12 and After ]]</f>
        <v>0</v>
      </c>
      <c r="CA103" s="7">
        <v>0</v>
      </c>
      <c r="CB103" s="7">
        <v>0</v>
      </c>
      <c r="CC103" s="7">
        <v>0</v>
      </c>
      <c r="CD103" s="7">
        <f>Table2[[#This Row],[Tax Exempt Bond Savings Through FY 11]]+Table2[[#This Row],[Tax Exempt Bond Savings FY12 and After ]]</f>
        <v>0</v>
      </c>
      <c r="CE103" s="7">
        <v>424.8415</v>
      </c>
      <c r="CF103" s="7">
        <v>3418.2831000000001</v>
      </c>
      <c r="CG103" s="7">
        <v>0</v>
      </c>
      <c r="CH103" s="7">
        <f>Table2[[#This Row],[Indirect and Induced Through FY 11]]+Table2[[#This Row],[Indirect and Induced FY 12 and After  ]]</f>
        <v>3418.2831000000001</v>
      </c>
      <c r="CI103" s="7">
        <v>1128.8062</v>
      </c>
      <c r="CJ103" s="7">
        <v>8375.7603999999992</v>
      </c>
      <c r="CK103" s="7">
        <v>0</v>
      </c>
      <c r="CL103" s="7">
        <f>Table2[[#This Row],[TOTAL Income Consumption Use Taxes Through FY 11]]+Table2[[#This Row],[TOTAL Income Consumption Use Taxes FY 12 and After  ]]</f>
        <v>8375.7603999999992</v>
      </c>
      <c r="CM103" s="7">
        <v>0</v>
      </c>
      <c r="CN103" s="7">
        <v>1017.61</v>
      </c>
      <c r="CO103" s="7">
        <v>0</v>
      </c>
      <c r="CP103" s="7">
        <f>Table2[[#This Row],[Assistance Provided Through FY 11]]+Table2[[#This Row],[Assistance Provided FY 12 and After ]]</f>
        <v>1017.61</v>
      </c>
      <c r="CQ103" s="7">
        <v>0</v>
      </c>
      <c r="CR103" s="7">
        <v>0</v>
      </c>
      <c r="CS103" s="7">
        <v>0</v>
      </c>
      <c r="CT103" s="7">
        <f>Table2[[#This Row],[Recapture Cancellation Reduction Amount Through FY 11]]+Table2[[#This Row],[Recapture Cancellation Reduction Amount FY 12 and After ]]</f>
        <v>0</v>
      </c>
      <c r="CU103" s="7">
        <v>0</v>
      </c>
      <c r="CV103" s="7">
        <v>0</v>
      </c>
      <c r="CW103" s="7">
        <v>0</v>
      </c>
      <c r="CX103" s="7">
        <f>Table2[[#This Row],[Penalty Paid Through FY 11]]+Table2[[#This Row],[Penalty Paid FY 12 and After]]</f>
        <v>0</v>
      </c>
      <c r="CY103" s="7">
        <v>0</v>
      </c>
      <c r="CZ103" s="7">
        <v>1017.61</v>
      </c>
      <c r="DA103" s="7">
        <v>0</v>
      </c>
      <c r="DB103" s="7">
        <f>Table2[[#This Row],[TOTAL Assistance Net of recapture penalties Through FY 11]]+Table2[[#This Row],[TOTAL Assistance Net of recapture penalties FY 12 and After ]]</f>
        <v>1017.61</v>
      </c>
      <c r="DC103" s="7">
        <v>1899.2851000000001</v>
      </c>
      <c r="DD103" s="7">
        <v>21018.421900000001</v>
      </c>
      <c r="DE103" s="7">
        <v>0</v>
      </c>
      <c r="DF103" s="7">
        <f>Table2[[#This Row],[Company Direct Tax Revenue Before Assistance FY 12 and After]]+Table2[[#This Row],[Company Direct Tax Revenue Before Assistance Through FY 11]]</f>
        <v>21018.421900000001</v>
      </c>
      <c r="DG103" s="7">
        <v>767.33590000000004</v>
      </c>
      <c r="DH103" s="7">
        <v>6014.3721999999998</v>
      </c>
      <c r="DI103" s="7">
        <v>0</v>
      </c>
      <c r="DJ103" s="7">
        <f>Table2[[#This Row],[Indirect and Induced Tax Revenues FY 12 and After]]+Table2[[#This Row],[Indirect and Induced Tax Revenues Through FY 11]]</f>
        <v>6014.3721999999998</v>
      </c>
      <c r="DK103" s="7">
        <v>2666.6210000000001</v>
      </c>
      <c r="DL103" s="7">
        <v>27032.794099999999</v>
      </c>
      <c r="DM103" s="7">
        <v>0</v>
      </c>
      <c r="DN103" s="7">
        <f>Table2[[#This Row],[TOTAL Tax Revenues Before Assistance Through FY 11]]+Table2[[#This Row],[TOTAL Tax Revenues Before Assistance FY 12 and After]]</f>
        <v>27032.794099999999</v>
      </c>
      <c r="DO103" s="7">
        <v>2666.6210000000001</v>
      </c>
      <c r="DP103" s="7">
        <v>26015.184099999999</v>
      </c>
      <c r="DQ103" s="7">
        <v>0</v>
      </c>
      <c r="DR103" s="7">
        <f>Table2[[#This Row],[TOTAL Tax Revenues Net of Assistance Recapture and Penalty FY 12 and After]]+Table2[[#This Row],[TOTAL Tax Revenues Net of Assistance Recapture and Penalty Through FY 11]]</f>
        <v>26015.184099999999</v>
      </c>
      <c r="DS103" s="7">
        <v>0</v>
      </c>
      <c r="DT103" s="7">
        <v>0</v>
      </c>
      <c r="DU103" s="7">
        <v>0</v>
      </c>
      <c r="DV103" s="7">
        <v>0</v>
      </c>
    </row>
    <row r="104" spans="1:126" x14ac:dyDescent="0.25">
      <c r="A104" s="5">
        <v>92427</v>
      </c>
      <c r="B104" s="5" t="s">
        <v>82</v>
      </c>
      <c r="C104" s="5" t="s">
        <v>83</v>
      </c>
      <c r="D104" s="5" t="s">
        <v>27</v>
      </c>
      <c r="E104" s="5">
        <v>3</v>
      </c>
      <c r="F104" s="5">
        <v>1001</v>
      </c>
      <c r="G104" s="5">
        <v>29</v>
      </c>
      <c r="H104" s="23"/>
      <c r="I104" s="23"/>
      <c r="J104" s="5">
        <v>511130</v>
      </c>
      <c r="K104" s="6" t="s">
        <v>793</v>
      </c>
      <c r="L104" s="6">
        <v>36118</v>
      </c>
      <c r="M104" s="9">
        <v>43646</v>
      </c>
      <c r="N104" s="7">
        <v>107361.213</v>
      </c>
      <c r="O104" s="5" t="s">
        <v>84</v>
      </c>
      <c r="P104" s="23">
        <v>54</v>
      </c>
      <c r="Q104" s="23">
        <v>1</v>
      </c>
      <c r="R104" s="23">
        <v>4409</v>
      </c>
      <c r="S104" s="23">
        <v>13</v>
      </c>
      <c r="T104" s="23">
        <v>244</v>
      </c>
      <c r="U104" s="23">
        <v>4721</v>
      </c>
      <c r="V104" s="23">
        <v>4291</v>
      </c>
      <c r="W104" s="23">
        <v>0</v>
      </c>
      <c r="X104" s="23">
        <v>4010</v>
      </c>
      <c r="Y104" s="23">
        <v>4010</v>
      </c>
      <c r="Z104" s="23">
        <v>2631</v>
      </c>
      <c r="AA104" s="24">
        <v>84.551754974290205</v>
      </c>
      <c r="AB104" s="24">
        <v>4.47127207690588E-2</v>
      </c>
      <c r="AC104" s="24">
        <v>0.84954169461211704</v>
      </c>
      <c r="AD104" s="24">
        <v>2.0120724346076502</v>
      </c>
      <c r="AE104" s="24">
        <v>12.541918175720999</v>
      </c>
      <c r="AF104" s="24">
        <v>19.450033534540601</v>
      </c>
      <c r="AG104" s="5" t="s">
        <v>39</v>
      </c>
      <c r="AH104" s="7" t="s">
        <v>33</v>
      </c>
      <c r="AI104" s="7">
        <v>1752.1890000000001</v>
      </c>
      <c r="AJ104" s="7">
        <v>20059.982100000001</v>
      </c>
      <c r="AK104" s="7">
        <v>4795.8100999999997</v>
      </c>
      <c r="AL104" s="7">
        <f>Table2[[#This Row],[Company Direct Land Through FY 11]]+Table2[[#This Row],[Company Direct Land FY 12 and After ]]</f>
        <v>24855.7922</v>
      </c>
      <c r="AM104" s="7">
        <v>3358.846</v>
      </c>
      <c r="AN104" s="7">
        <v>36107.782599999999</v>
      </c>
      <c r="AO104" s="7">
        <v>9193.2936000000009</v>
      </c>
      <c r="AP104" s="7">
        <f>Table2[[#This Row],[Company Direct Building Through FY 11]]+Table2[[#This Row],[Company Direct Building FY 12 and After  ]]</f>
        <v>45301.076199999996</v>
      </c>
      <c r="AQ104" s="7">
        <v>0</v>
      </c>
      <c r="AR104" s="7">
        <v>0</v>
      </c>
      <c r="AS104" s="7">
        <v>0</v>
      </c>
      <c r="AT104" s="7">
        <f>Table2[[#This Row],[Mortgage Recording Tax Through FY 11]]+Table2[[#This Row],[Mortgage Recording Tax FY 12 and After ]]</f>
        <v>0</v>
      </c>
      <c r="AU104" s="7">
        <v>273.90199999999999</v>
      </c>
      <c r="AV104" s="7">
        <v>10543.7922</v>
      </c>
      <c r="AW104" s="7">
        <v>7456.2078000000001</v>
      </c>
      <c r="AX104" s="7">
        <f>Table2[[#This Row],[Pilot Savings  Through FY 11]]+Table2[[#This Row],[Pilot Savings FY 12 and After ]]</f>
        <v>18000</v>
      </c>
      <c r="AY104" s="7">
        <v>0</v>
      </c>
      <c r="AZ104" s="7">
        <v>0</v>
      </c>
      <c r="BA104" s="7">
        <v>0</v>
      </c>
      <c r="BB104" s="7">
        <f>Table2[[#This Row],[Mortgage Recording Tax Exemption Through FY 11]]+Table2[[#This Row],[Mortgage Recording Tax Exemption FY 12 and After ]]</f>
        <v>0</v>
      </c>
      <c r="BC104" s="7">
        <v>10875.3842</v>
      </c>
      <c r="BD104" s="7">
        <v>72360.6106</v>
      </c>
      <c r="BE104" s="7">
        <v>29766.353500000001</v>
      </c>
      <c r="BF104" s="7">
        <f>Table2[[#This Row],[Indirect and Induced Land Through FY 11]]+Table2[[#This Row],[Indirect and Induced Land FY 12 and After ]]</f>
        <v>102126.9641</v>
      </c>
      <c r="BG104" s="7">
        <v>20197.142199999998</v>
      </c>
      <c r="BH104" s="7">
        <v>134383.9914</v>
      </c>
      <c r="BI104" s="7">
        <v>55280.371400000004</v>
      </c>
      <c r="BJ104" s="7">
        <f>Table2[[#This Row],[Indirect and Induced Building Through FY 11]]+Table2[[#This Row],[Indirect and Induced Building FY 12 and After]]</f>
        <v>189664.3628</v>
      </c>
      <c r="BK104" s="7">
        <v>35909.659399999997</v>
      </c>
      <c r="BL104" s="7">
        <v>252368.57449999999</v>
      </c>
      <c r="BM104" s="7">
        <v>91579.620800000004</v>
      </c>
      <c r="BN104" s="7">
        <f>Table2[[#This Row],[TOTAL Real Property Related Taxes Through FY 11]]+Table2[[#This Row],[TOTAL Real Property Related Taxes FY 12 and After]]</f>
        <v>343948.19530000002</v>
      </c>
      <c r="BO104" s="7">
        <v>49863.085200000001</v>
      </c>
      <c r="BP104" s="7">
        <v>397434.4914</v>
      </c>
      <c r="BQ104" s="7">
        <v>136477.22219999999</v>
      </c>
      <c r="BR104" s="7">
        <f>Table2[[#This Row],[Company Direct Through FY 11]]+Table2[[#This Row],[Company Direct FY 12 and After ]]</f>
        <v>533911.71360000002</v>
      </c>
      <c r="BS104" s="7">
        <v>0</v>
      </c>
      <c r="BT104" s="7">
        <v>9222.6167999999998</v>
      </c>
      <c r="BU104" s="7">
        <v>21277.3832</v>
      </c>
      <c r="BV104" s="7">
        <f>Table2[[#This Row],[Sales Tax Exemption Through FY 11]]+Table2[[#This Row],[Sales Tax Exemption FY 12 and After ]]</f>
        <v>30500</v>
      </c>
      <c r="BW104" s="7">
        <v>29.601099999999999</v>
      </c>
      <c r="BX104" s="7">
        <v>126.6704</v>
      </c>
      <c r="BY104" s="7">
        <v>81.019400000000005</v>
      </c>
      <c r="BZ104" s="7">
        <f>Table2[[#This Row],[Energy Tax Savings Through FY 11]]+Table2[[#This Row],[Energy Tax Savings FY 12 and After ]]</f>
        <v>207.68979999999999</v>
      </c>
      <c r="CA104" s="7">
        <v>116.4979</v>
      </c>
      <c r="CB104" s="7">
        <v>861.08270000000005</v>
      </c>
      <c r="CC104" s="7">
        <v>275.96609999999998</v>
      </c>
      <c r="CD104" s="7">
        <f>Table2[[#This Row],[Tax Exempt Bond Savings Through FY 11]]+Table2[[#This Row],[Tax Exempt Bond Savings FY12 and After ]]</f>
        <v>1137.0488</v>
      </c>
      <c r="CE104" s="7">
        <v>35638.116300000002</v>
      </c>
      <c r="CF104" s="7">
        <v>254577.6318</v>
      </c>
      <c r="CG104" s="7">
        <v>97542.923899999994</v>
      </c>
      <c r="CH104" s="7">
        <f>Table2[[#This Row],[Indirect and Induced Through FY 11]]+Table2[[#This Row],[Indirect and Induced FY 12 and After  ]]</f>
        <v>352120.55570000003</v>
      </c>
      <c r="CI104" s="7">
        <v>85355.102499999994</v>
      </c>
      <c r="CJ104" s="7">
        <v>641801.75329999998</v>
      </c>
      <c r="CK104" s="7">
        <v>212385.77739999999</v>
      </c>
      <c r="CL104" s="7">
        <f>Table2[[#This Row],[TOTAL Income Consumption Use Taxes Through FY 11]]+Table2[[#This Row],[TOTAL Income Consumption Use Taxes FY 12 and After  ]]</f>
        <v>854187.5307</v>
      </c>
      <c r="CM104" s="7">
        <v>420.00099999999998</v>
      </c>
      <c r="CN104" s="7">
        <v>20754.162100000001</v>
      </c>
      <c r="CO104" s="7">
        <v>29090.576499999999</v>
      </c>
      <c r="CP104" s="7">
        <f>Table2[[#This Row],[Assistance Provided Through FY 11]]+Table2[[#This Row],[Assistance Provided FY 12 and After ]]</f>
        <v>49844.738599999997</v>
      </c>
      <c r="CQ104" s="7">
        <v>0</v>
      </c>
      <c r="CR104" s="7">
        <v>0</v>
      </c>
      <c r="CS104" s="7">
        <v>0</v>
      </c>
      <c r="CT104" s="7">
        <f>Table2[[#This Row],[Recapture Cancellation Reduction Amount Through FY 11]]+Table2[[#This Row],[Recapture Cancellation Reduction Amount FY 12 and After ]]</f>
        <v>0</v>
      </c>
      <c r="CU104" s="7">
        <v>0</v>
      </c>
      <c r="CV104" s="7">
        <v>0</v>
      </c>
      <c r="CW104" s="7">
        <v>0</v>
      </c>
      <c r="CX104" s="7">
        <f>Table2[[#This Row],[Penalty Paid Through FY 11]]+Table2[[#This Row],[Penalty Paid FY 12 and After]]</f>
        <v>0</v>
      </c>
      <c r="CY104" s="7">
        <v>420.00099999999998</v>
      </c>
      <c r="CZ104" s="7">
        <v>20754.162100000001</v>
      </c>
      <c r="DA104" s="7">
        <v>29090.576499999999</v>
      </c>
      <c r="DB104" s="7">
        <f>Table2[[#This Row],[TOTAL Assistance Net of recapture penalties Through FY 11]]+Table2[[#This Row],[TOTAL Assistance Net of recapture penalties FY 12 and After ]]</f>
        <v>49844.738599999997</v>
      </c>
      <c r="DC104" s="7">
        <v>54974.120199999998</v>
      </c>
      <c r="DD104" s="7">
        <v>453602.2561</v>
      </c>
      <c r="DE104" s="7">
        <v>150466.3259</v>
      </c>
      <c r="DF104" s="7">
        <f>Table2[[#This Row],[Company Direct Tax Revenue Before Assistance FY 12 and After]]+Table2[[#This Row],[Company Direct Tax Revenue Before Assistance Through FY 11]]</f>
        <v>604068.58199999994</v>
      </c>
      <c r="DG104" s="7">
        <v>66710.642699999997</v>
      </c>
      <c r="DH104" s="7">
        <v>461322.23379999999</v>
      </c>
      <c r="DI104" s="7">
        <v>182589.6488</v>
      </c>
      <c r="DJ104" s="7">
        <f>Table2[[#This Row],[Indirect and Induced Tax Revenues FY 12 and After]]+Table2[[#This Row],[Indirect and Induced Tax Revenues Through FY 11]]</f>
        <v>643911.88260000001</v>
      </c>
      <c r="DK104" s="7">
        <v>121684.7629</v>
      </c>
      <c r="DL104" s="7">
        <v>914924.48990000004</v>
      </c>
      <c r="DM104" s="7">
        <v>333055.97470000002</v>
      </c>
      <c r="DN104" s="7">
        <f>Table2[[#This Row],[TOTAL Tax Revenues Before Assistance Through FY 11]]+Table2[[#This Row],[TOTAL Tax Revenues Before Assistance FY 12 and After]]</f>
        <v>1247980.4646000001</v>
      </c>
      <c r="DO104" s="7">
        <v>121264.7619</v>
      </c>
      <c r="DP104" s="7">
        <v>894170.32779999997</v>
      </c>
      <c r="DQ104" s="7">
        <v>303965.3982</v>
      </c>
      <c r="DR104" s="7">
        <f>Table2[[#This Row],[TOTAL Tax Revenues Net of Assistance Recapture and Penalty FY 12 and After]]+Table2[[#This Row],[TOTAL Tax Revenues Net of Assistance Recapture and Penalty Through FY 11]]</f>
        <v>1198135.726</v>
      </c>
      <c r="DS104" s="7">
        <v>0</v>
      </c>
      <c r="DT104" s="7">
        <v>377.08409999999998</v>
      </c>
      <c r="DU104" s="7">
        <v>0</v>
      </c>
      <c r="DV104" s="7">
        <v>0</v>
      </c>
    </row>
    <row r="105" spans="1:126" x14ac:dyDescent="0.25">
      <c r="A105" s="5">
        <v>92429</v>
      </c>
      <c r="B105" s="5" t="s">
        <v>802</v>
      </c>
      <c r="C105" s="5" t="s">
        <v>197</v>
      </c>
      <c r="D105" s="5" t="s">
        <v>42</v>
      </c>
      <c r="E105" s="5">
        <v>38</v>
      </c>
      <c r="F105" s="5">
        <v>736</v>
      </c>
      <c r="G105" s="5">
        <v>11</v>
      </c>
      <c r="H105" s="23"/>
      <c r="I105" s="23"/>
      <c r="J105" s="5">
        <v>323110</v>
      </c>
      <c r="K105" s="6" t="s">
        <v>43</v>
      </c>
      <c r="L105" s="6">
        <v>36511</v>
      </c>
      <c r="M105" s="9">
        <v>45838</v>
      </c>
      <c r="N105" s="7">
        <v>9000</v>
      </c>
      <c r="O105" s="5" t="s">
        <v>56</v>
      </c>
      <c r="P105" s="23">
        <v>0</v>
      </c>
      <c r="Q105" s="23">
        <v>0</v>
      </c>
      <c r="R105" s="23">
        <v>106</v>
      </c>
      <c r="S105" s="23">
        <v>0</v>
      </c>
      <c r="T105" s="23">
        <v>0</v>
      </c>
      <c r="U105" s="23">
        <v>106</v>
      </c>
      <c r="V105" s="23">
        <v>106</v>
      </c>
      <c r="W105" s="23">
        <v>0</v>
      </c>
      <c r="X105" s="23">
        <v>0</v>
      </c>
      <c r="Y105" s="23">
        <v>80</v>
      </c>
      <c r="Z105" s="23">
        <v>23</v>
      </c>
      <c r="AA105" s="24">
        <v>0</v>
      </c>
      <c r="AB105" s="24">
        <v>0</v>
      </c>
      <c r="AC105" s="24">
        <v>0</v>
      </c>
      <c r="AD105" s="24">
        <v>0</v>
      </c>
      <c r="AE105" s="24">
        <v>0</v>
      </c>
      <c r="AF105" s="24">
        <v>100</v>
      </c>
      <c r="AG105" s="5" t="s">
        <v>39</v>
      </c>
      <c r="AH105" s="7" t="s">
        <v>33</v>
      </c>
      <c r="AI105" s="7">
        <v>28.890999999999998</v>
      </c>
      <c r="AJ105" s="7">
        <v>167.22579999999999</v>
      </c>
      <c r="AK105" s="7">
        <v>133.32859999999999</v>
      </c>
      <c r="AL105" s="7">
        <f>Table2[[#This Row],[Company Direct Land Through FY 11]]+Table2[[#This Row],[Company Direct Land FY 12 and After ]]</f>
        <v>300.55439999999999</v>
      </c>
      <c r="AM105" s="7">
        <v>95.703000000000003</v>
      </c>
      <c r="AN105" s="7">
        <v>349.44240000000002</v>
      </c>
      <c r="AO105" s="7">
        <v>441.65750000000003</v>
      </c>
      <c r="AP105" s="7">
        <f>Table2[[#This Row],[Company Direct Building Through FY 11]]+Table2[[#This Row],[Company Direct Building FY 12 and After  ]]</f>
        <v>791.09990000000005</v>
      </c>
      <c r="AQ105" s="7">
        <v>0</v>
      </c>
      <c r="AR105" s="7">
        <v>128.07849999999999</v>
      </c>
      <c r="AS105" s="7">
        <v>0</v>
      </c>
      <c r="AT105" s="7">
        <f>Table2[[#This Row],[Mortgage Recording Tax Through FY 11]]+Table2[[#This Row],[Mortgage Recording Tax FY 12 and After ]]</f>
        <v>128.07849999999999</v>
      </c>
      <c r="AU105" s="7">
        <v>98.698999999999998</v>
      </c>
      <c r="AV105" s="7">
        <v>248.62190000000001</v>
      </c>
      <c r="AW105" s="7">
        <v>455.48410000000001</v>
      </c>
      <c r="AX105" s="7">
        <f>Table2[[#This Row],[Pilot Savings  Through FY 11]]+Table2[[#This Row],[Pilot Savings FY 12 and After ]]</f>
        <v>704.10599999999999</v>
      </c>
      <c r="AY105" s="7">
        <v>0</v>
      </c>
      <c r="AZ105" s="7">
        <v>128.07849999999999</v>
      </c>
      <c r="BA105" s="7">
        <v>0</v>
      </c>
      <c r="BB105" s="7">
        <f>Table2[[#This Row],[Mortgage Recording Tax Exemption Through FY 11]]+Table2[[#This Row],[Mortgage Recording Tax Exemption FY 12 and After ]]</f>
        <v>128.07849999999999</v>
      </c>
      <c r="BC105" s="7">
        <v>112.13160000000001</v>
      </c>
      <c r="BD105" s="7">
        <v>674.99950000000001</v>
      </c>
      <c r="BE105" s="7">
        <v>517.47370000000001</v>
      </c>
      <c r="BF105" s="7">
        <f>Table2[[#This Row],[Indirect and Induced Land Through FY 11]]+Table2[[#This Row],[Indirect and Induced Land FY 12 and After ]]</f>
        <v>1192.4731999999999</v>
      </c>
      <c r="BG105" s="7">
        <v>208.24440000000001</v>
      </c>
      <c r="BH105" s="7">
        <v>1253.5709999999999</v>
      </c>
      <c r="BI105" s="7">
        <v>961.02329999999995</v>
      </c>
      <c r="BJ105" s="7">
        <f>Table2[[#This Row],[Indirect and Induced Building Through FY 11]]+Table2[[#This Row],[Indirect and Induced Building FY 12 and After]]</f>
        <v>2214.5942999999997</v>
      </c>
      <c r="BK105" s="7">
        <v>346.27100000000002</v>
      </c>
      <c r="BL105" s="7">
        <v>2196.6167999999998</v>
      </c>
      <c r="BM105" s="7">
        <v>1597.999</v>
      </c>
      <c r="BN105" s="7">
        <f>Table2[[#This Row],[TOTAL Real Property Related Taxes Through FY 11]]+Table2[[#This Row],[TOTAL Real Property Related Taxes FY 12 and After]]</f>
        <v>3794.6157999999996</v>
      </c>
      <c r="BO105" s="7">
        <v>826.63779999999997</v>
      </c>
      <c r="BP105" s="7">
        <v>5371.2084000000004</v>
      </c>
      <c r="BQ105" s="7">
        <v>3814.8328000000001</v>
      </c>
      <c r="BR105" s="7">
        <f>Table2[[#This Row],[Company Direct Through FY 11]]+Table2[[#This Row],[Company Direct FY 12 and After ]]</f>
        <v>9186.0411999999997</v>
      </c>
      <c r="BS105" s="7">
        <v>0</v>
      </c>
      <c r="BT105" s="7">
        <v>5.8509000000000002</v>
      </c>
      <c r="BU105" s="7">
        <v>0</v>
      </c>
      <c r="BV105" s="7">
        <f>Table2[[#This Row],[Sales Tax Exemption Through FY 11]]+Table2[[#This Row],[Sales Tax Exemption FY 12 and After ]]</f>
        <v>5.8509000000000002</v>
      </c>
      <c r="BW105" s="7">
        <v>0.55689999999999995</v>
      </c>
      <c r="BX105" s="7">
        <v>6.8411</v>
      </c>
      <c r="BY105" s="7">
        <v>0.88729999999999998</v>
      </c>
      <c r="BZ105" s="7">
        <f>Table2[[#This Row],[Energy Tax Savings Through FY 11]]+Table2[[#This Row],[Energy Tax Savings FY 12 and After ]]</f>
        <v>7.7283999999999997</v>
      </c>
      <c r="CA105" s="7">
        <v>5.7824</v>
      </c>
      <c r="CB105" s="7">
        <v>52.734900000000003</v>
      </c>
      <c r="CC105" s="7">
        <v>16.058700000000002</v>
      </c>
      <c r="CD105" s="7">
        <f>Table2[[#This Row],[Tax Exempt Bond Savings Through FY 11]]+Table2[[#This Row],[Tax Exempt Bond Savings FY12 and After ]]</f>
        <v>68.793599999999998</v>
      </c>
      <c r="CE105" s="7">
        <v>441.33929999999998</v>
      </c>
      <c r="CF105" s="7">
        <v>2851.3018000000002</v>
      </c>
      <c r="CG105" s="7">
        <v>2036.7271000000001</v>
      </c>
      <c r="CH105" s="7">
        <f>Table2[[#This Row],[Indirect and Induced Through FY 11]]+Table2[[#This Row],[Indirect and Induced FY 12 and After  ]]</f>
        <v>4888.0289000000002</v>
      </c>
      <c r="CI105" s="7">
        <v>1261.6378</v>
      </c>
      <c r="CJ105" s="7">
        <v>8157.0833000000002</v>
      </c>
      <c r="CK105" s="7">
        <v>5834.6139000000003</v>
      </c>
      <c r="CL105" s="7">
        <f>Table2[[#This Row],[TOTAL Income Consumption Use Taxes Through FY 11]]+Table2[[#This Row],[TOTAL Income Consumption Use Taxes FY 12 and After  ]]</f>
        <v>13991.697200000001</v>
      </c>
      <c r="CM105" s="7">
        <v>105.03830000000001</v>
      </c>
      <c r="CN105" s="7">
        <v>442.12729999999999</v>
      </c>
      <c r="CO105" s="7">
        <v>472.43009999999998</v>
      </c>
      <c r="CP105" s="7">
        <f>Table2[[#This Row],[Assistance Provided Through FY 11]]+Table2[[#This Row],[Assistance Provided FY 12 and After ]]</f>
        <v>914.55739999999992</v>
      </c>
      <c r="CQ105" s="7">
        <v>0</v>
      </c>
      <c r="CR105" s="7">
        <v>0</v>
      </c>
      <c r="CS105" s="7">
        <v>0</v>
      </c>
      <c r="CT105" s="7">
        <f>Table2[[#This Row],[Recapture Cancellation Reduction Amount Through FY 11]]+Table2[[#This Row],[Recapture Cancellation Reduction Amount FY 12 and After ]]</f>
        <v>0</v>
      </c>
      <c r="CU105" s="7">
        <v>0</v>
      </c>
      <c r="CV105" s="7">
        <v>0</v>
      </c>
      <c r="CW105" s="7">
        <v>0</v>
      </c>
      <c r="CX105" s="7">
        <f>Table2[[#This Row],[Penalty Paid Through FY 11]]+Table2[[#This Row],[Penalty Paid FY 12 and After]]</f>
        <v>0</v>
      </c>
      <c r="CY105" s="7">
        <v>105.03830000000001</v>
      </c>
      <c r="CZ105" s="7">
        <v>442.12729999999999</v>
      </c>
      <c r="DA105" s="7">
        <v>472.43009999999998</v>
      </c>
      <c r="DB105" s="7">
        <f>Table2[[#This Row],[TOTAL Assistance Net of recapture penalties Through FY 11]]+Table2[[#This Row],[TOTAL Assistance Net of recapture penalties FY 12 and After ]]</f>
        <v>914.55739999999992</v>
      </c>
      <c r="DC105" s="7">
        <v>951.23180000000002</v>
      </c>
      <c r="DD105" s="7">
        <v>6015.9551000000001</v>
      </c>
      <c r="DE105" s="7">
        <v>4389.8189000000002</v>
      </c>
      <c r="DF105" s="7">
        <f>Table2[[#This Row],[Company Direct Tax Revenue Before Assistance FY 12 and After]]+Table2[[#This Row],[Company Direct Tax Revenue Before Assistance Through FY 11]]</f>
        <v>10405.774000000001</v>
      </c>
      <c r="DG105" s="7">
        <v>761.71529999999996</v>
      </c>
      <c r="DH105" s="7">
        <v>4779.8723</v>
      </c>
      <c r="DI105" s="7">
        <v>3515.2240999999999</v>
      </c>
      <c r="DJ105" s="7">
        <f>Table2[[#This Row],[Indirect and Induced Tax Revenues FY 12 and After]]+Table2[[#This Row],[Indirect and Induced Tax Revenues Through FY 11]]</f>
        <v>8295.0964000000004</v>
      </c>
      <c r="DK105" s="7">
        <v>1712.9471000000001</v>
      </c>
      <c r="DL105" s="7">
        <v>10795.8274</v>
      </c>
      <c r="DM105" s="7">
        <v>7905.0429999999997</v>
      </c>
      <c r="DN105" s="7">
        <f>Table2[[#This Row],[TOTAL Tax Revenues Before Assistance Through FY 11]]+Table2[[#This Row],[TOTAL Tax Revenues Before Assistance FY 12 and After]]</f>
        <v>18700.8704</v>
      </c>
      <c r="DO105" s="7">
        <v>1607.9087999999999</v>
      </c>
      <c r="DP105" s="7">
        <v>10353.7001</v>
      </c>
      <c r="DQ105" s="7">
        <v>7432.6129000000001</v>
      </c>
      <c r="DR105" s="7">
        <f>Table2[[#This Row],[TOTAL Tax Revenues Net of Assistance Recapture and Penalty FY 12 and After]]+Table2[[#This Row],[TOTAL Tax Revenues Net of Assistance Recapture and Penalty Through FY 11]]</f>
        <v>17786.313000000002</v>
      </c>
      <c r="DS105" s="7">
        <v>0</v>
      </c>
      <c r="DT105" s="7">
        <v>7.0948000000000002</v>
      </c>
      <c r="DU105" s="7">
        <v>0</v>
      </c>
      <c r="DV105" s="7">
        <v>0</v>
      </c>
    </row>
    <row r="106" spans="1:126" x14ac:dyDescent="0.25">
      <c r="A106" s="5">
        <v>92432</v>
      </c>
      <c r="B106" s="5" t="s">
        <v>214</v>
      </c>
      <c r="C106" s="5" t="s">
        <v>215</v>
      </c>
      <c r="D106" s="5" t="s">
        <v>32</v>
      </c>
      <c r="E106" s="5">
        <v>32</v>
      </c>
      <c r="F106" s="5">
        <v>9419</v>
      </c>
      <c r="G106" s="5">
        <v>49</v>
      </c>
      <c r="H106" s="23"/>
      <c r="I106" s="23"/>
      <c r="J106" s="5">
        <v>484210</v>
      </c>
      <c r="K106" s="6" t="s">
        <v>28</v>
      </c>
      <c r="L106" s="6">
        <v>36514</v>
      </c>
      <c r="M106" s="9">
        <v>45838</v>
      </c>
      <c r="N106" s="7">
        <v>1400</v>
      </c>
      <c r="O106" s="5" t="s">
        <v>51</v>
      </c>
      <c r="P106" s="23">
        <v>20</v>
      </c>
      <c r="Q106" s="23">
        <v>22</v>
      </c>
      <c r="R106" s="23">
        <v>14</v>
      </c>
      <c r="S106" s="23">
        <v>0</v>
      </c>
      <c r="T106" s="23">
        <v>0</v>
      </c>
      <c r="U106" s="23">
        <v>56</v>
      </c>
      <c r="V106" s="23">
        <v>35</v>
      </c>
      <c r="W106" s="23">
        <v>0</v>
      </c>
      <c r="X106" s="23">
        <v>0</v>
      </c>
      <c r="Y106" s="23">
        <v>0</v>
      </c>
      <c r="Z106" s="23">
        <v>4</v>
      </c>
      <c r="AA106" s="24">
        <v>0</v>
      </c>
      <c r="AB106" s="24">
        <v>0</v>
      </c>
      <c r="AC106" s="24">
        <v>0</v>
      </c>
      <c r="AD106" s="24">
        <v>0</v>
      </c>
      <c r="AE106" s="24">
        <v>0</v>
      </c>
      <c r="AF106" s="24">
        <v>89.090909090909093</v>
      </c>
      <c r="AG106" s="5" t="s">
        <v>39</v>
      </c>
      <c r="AH106" s="7" t="s">
        <v>39</v>
      </c>
      <c r="AI106" s="7">
        <v>16.331</v>
      </c>
      <c r="AJ106" s="7">
        <v>128.79580000000001</v>
      </c>
      <c r="AK106" s="7">
        <v>75.365700000000004</v>
      </c>
      <c r="AL106" s="7">
        <f>Table2[[#This Row],[Company Direct Land Through FY 11]]+Table2[[#This Row],[Company Direct Land FY 12 and After ]]</f>
        <v>204.16150000000002</v>
      </c>
      <c r="AM106" s="7">
        <v>21.466000000000001</v>
      </c>
      <c r="AN106" s="7">
        <v>253.3116</v>
      </c>
      <c r="AO106" s="7">
        <v>99.062799999999996</v>
      </c>
      <c r="AP106" s="7">
        <f>Table2[[#This Row],[Company Direct Building Through FY 11]]+Table2[[#This Row],[Company Direct Building FY 12 and After  ]]</f>
        <v>352.37439999999998</v>
      </c>
      <c r="AQ106" s="7">
        <v>0</v>
      </c>
      <c r="AR106" s="7">
        <v>22.422499999999999</v>
      </c>
      <c r="AS106" s="7">
        <v>0</v>
      </c>
      <c r="AT106" s="7">
        <f>Table2[[#This Row],[Mortgage Recording Tax Through FY 11]]+Table2[[#This Row],[Mortgage Recording Tax FY 12 and After ]]</f>
        <v>22.422499999999999</v>
      </c>
      <c r="AU106" s="7">
        <v>4.9550000000000001</v>
      </c>
      <c r="AV106" s="7">
        <v>108.6844</v>
      </c>
      <c r="AW106" s="7">
        <v>22.866900000000001</v>
      </c>
      <c r="AX106" s="7">
        <f>Table2[[#This Row],[Pilot Savings  Through FY 11]]+Table2[[#This Row],[Pilot Savings FY 12 and After ]]</f>
        <v>131.5513</v>
      </c>
      <c r="AY106" s="7">
        <v>0</v>
      </c>
      <c r="AZ106" s="7">
        <v>22.422499999999999</v>
      </c>
      <c r="BA106" s="7">
        <v>0</v>
      </c>
      <c r="BB106" s="7">
        <f>Table2[[#This Row],[Mortgage Recording Tax Exemption Through FY 11]]+Table2[[#This Row],[Mortgage Recording Tax Exemption FY 12 and After ]]</f>
        <v>22.422499999999999</v>
      </c>
      <c r="BC106" s="7">
        <v>38.178800000000003</v>
      </c>
      <c r="BD106" s="7">
        <v>201.45529999999999</v>
      </c>
      <c r="BE106" s="7">
        <v>176.19059999999999</v>
      </c>
      <c r="BF106" s="7">
        <f>Table2[[#This Row],[Indirect and Induced Land Through FY 11]]+Table2[[#This Row],[Indirect and Induced Land FY 12 and After ]]</f>
        <v>377.64589999999998</v>
      </c>
      <c r="BG106" s="7">
        <v>70.903599999999997</v>
      </c>
      <c r="BH106" s="7">
        <v>374.13150000000002</v>
      </c>
      <c r="BI106" s="7">
        <v>327.21140000000003</v>
      </c>
      <c r="BJ106" s="7">
        <f>Table2[[#This Row],[Indirect and Induced Building Through FY 11]]+Table2[[#This Row],[Indirect and Induced Building FY 12 and After]]</f>
        <v>701.3429000000001</v>
      </c>
      <c r="BK106" s="7">
        <v>141.92439999999999</v>
      </c>
      <c r="BL106" s="7">
        <v>849.00980000000004</v>
      </c>
      <c r="BM106" s="7">
        <v>654.96360000000004</v>
      </c>
      <c r="BN106" s="7">
        <f>Table2[[#This Row],[TOTAL Real Property Related Taxes Through FY 11]]+Table2[[#This Row],[TOTAL Real Property Related Taxes FY 12 and After]]</f>
        <v>1503.9734000000001</v>
      </c>
      <c r="BO106" s="7">
        <v>203.75149999999999</v>
      </c>
      <c r="BP106" s="7">
        <v>1252.8009</v>
      </c>
      <c r="BQ106" s="7">
        <v>940.28800000000001</v>
      </c>
      <c r="BR106" s="7">
        <f>Table2[[#This Row],[Company Direct Through FY 11]]+Table2[[#This Row],[Company Direct FY 12 and After ]]</f>
        <v>2193.0888999999997</v>
      </c>
      <c r="BS106" s="7">
        <v>0</v>
      </c>
      <c r="BT106" s="7">
        <v>1.425</v>
      </c>
      <c r="BU106" s="7">
        <v>0</v>
      </c>
      <c r="BV106" s="7">
        <f>Table2[[#This Row],[Sales Tax Exemption Through FY 11]]+Table2[[#This Row],[Sales Tax Exemption FY 12 and After ]]</f>
        <v>1.425</v>
      </c>
      <c r="BW106" s="7">
        <v>0</v>
      </c>
      <c r="BX106" s="7">
        <v>0</v>
      </c>
      <c r="BY106" s="7">
        <v>0</v>
      </c>
      <c r="BZ106" s="7">
        <f>Table2[[#This Row],[Energy Tax Savings Through FY 11]]+Table2[[#This Row],[Energy Tax Savings FY 12 and After ]]</f>
        <v>0</v>
      </c>
      <c r="CA106" s="7">
        <v>0</v>
      </c>
      <c r="CB106" s="7">
        <v>0</v>
      </c>
      <c r="CC106" s="7">
        <v>0</v>
      </c>
      <c r="CD106" s="7">
        <f>Table2[[#This Row],[Tax Exempt Bond Savings Through FY 11]]+Table2[[#This Row],[Tax Exempt Bond Savings FY12 and After ]]</f>
        <v>0</v>
      </c>
      <c r="CE106" s="7">
        <v>135.30940000000001</v>
      </c>
      <c r="CF106" s="7">
        <v>767.17010000000005</v>
      </c>
      <c r="CG106" s="7">
        <v>624.43650000000002</v>
      </c>
      <c r="CH106" s="7">
        <f>Table2[[#This Row],[Indirect and Induced Through FY 11]]+Table2[[#This Row],[Indirect and Induced FY 12 and After  ]]</f>
        <v>1391.6066000000001</v>
      </c>
      <c r="CI106" s="7">
        <v>339.0609</v>
      </c>
      <c r="CJ106" s="7">
        <v>2018.546</v>
      </c>
      <c r="CK106" s="7">
        <v>1564.7245</v>
      </c>
      <c r="CL106" s="7">
        <f>Table2[[#This Row],[TOTAL Income Consumption Use Taxes Through FY 11]]+Table2[[#This Row],[TOTAL Income Consumption Use Taxes FY 12 and After  ]]</f>
        <v>3583.2705000000001</v>
      </c>
      <c r="CM106" s="7">
        <v>4.9550000000000001</v>
      </c>
      <c r="CN106" s="7">
        <v>132.53190000000001</v>
      </c>
      <c r="CO106" s="7">
        <v>22.866900000000001</v>
      </c>
      <c r="CP106" s="7">
        <f>Table2[[#This Row],[Assistance Provided Through FY 11]]+Table2[[#This Row],[Assistance Provided FY 12 and After ]]</f>
        <v>155.39879999999999</v>
      </c>
      <c r="CQ106" s="7">
        <v>0</v>
      </c>
      <c r="CR106" s="7">
        <v>0</v>
      </c>
      <c r="CS106" s="7">
        <v>0</v>
      </c>
      <c r="CT106" s="7">
        <f>Table2[[#This Row],[Recapture Cancellation Reduction Amount Through FY 11]]+Table2[[#This Row],[Recapture Cancellation Reduction Amount FY 12 and After ]]</f>
        <v>0</v>
      </c>
      <c r="CU106" s="7">
        <v>0</v>
      </c>
      <c r="CV106" s="7">
        <v>0</v>
      </c>
      <c r="CW106" s="7">
        <v>0</v>
      </c>
      <c r="CX106" s="7">
        <f>Table2[[#This Row],[Penalty Paid Through FY 11]]+Table2[[#This Row],[Penalty Paid FY 12 and After]]</f>
        <v>0</v>
      </c>
      <c r="CY106" s="7">
        <v>4.9550000000000001</v>
      </c>
      <c r="CZ106" s="7">
        <v>132.53190000000001</v>
      </c>
      <c r="DA106" s="7">
        <v>22.866900000000001</v>
      </c>
      <c r="DB106" s="7">
        <f>Table2[[#This Row],[TOTAL Assistance Net of recapture penalties Through FY 11]]+Table2[[#This Row],[TOTAL Assistance Net of recapture penalties FY 12 and After ]]</f>
        <v>155.39879999999999</v>
      </c>
      <c r="DC106" s="7">
        <v>241.54849999999999</v>
      </c>
      <c r="DD106" s="7">
        <v>1657.3308</v>
      </c>
      <c r="DE106" s="7">
        <v>1114.7165</v>
      </c>
      <c r="DF106" s="7">
        <f>Table2[[#This Row],[Company Direct Tax Revenue Before Assistance FY 12 and After]]+Table2[[#This Row],[Company Direct Tax Revenue Before Assistance Through FY 11]]</f>
        <v>2772.0473000000002</v>
      </c>
      <c r="DG106" s="7">
        <v>244.39179999999999</v>
      </c>
      <c r="DH106" s="7">
        <v>1342.7569000000001</v>
      </c>
      <c r="DI106" s="7">
        <v>1127.8385000000001</v>
      </c>
      <c r="DJ106" s="7">
        <f>Table2[[#This Row],[Indirect and Induced Tax Revenues FY 12 and After]]+Table2[[#This Row],[Indirect and Induced Tax Revenues Through FY 11]]</f>
        <v>2470.5954000000002</v>
      </c>
      <c r="DK106" s="7">
        <v>485.94029999999998</v>
      </c>
      <c r="DL106" s="7">
        <v>3000.0877</v>
      </c>
      <c r="DM106" s="7">
        <v>2242.5549999999998</v>
      </c>
      <c r="DN106" s="7">
        <f>Table2[[#This Row],[TOTAL Tax Revenues Before Assistance Through FY 11]]+Table2[[#This Row],[TOTAL Tax Revenues Before Assistance FY 12 and After]]</f>
        <v>5242.6427000000003</v>
      </c>
      <c r="DO106" s="7">
        <v>480.9853</v>
      </c>
      <c r="DP106" s="7">
        <v>2867.5558000000001</v>
      </c>
      <c r="DQ106" s="7">
        <v>2219.6880999999998</v>
      </c>
      <c r="DR106" s="7">
        <f>Table2[[#This Row],[TOTAL Tax Revenues Net of Assistance Recapture and Penalty FY 12 and After]]+Table2[[#This Row],[TOTAL Tax Revenues Net of Assistance Recapture and Penalty Through FY 11]]</f>
        <v>5087.2438999999995</v>
      </c>
      <c r="DS106" s="7">
        <v>0</v>
      </c>
      <c r="DT106" s="7">
        <v>0</v>
      </c>
      <c r="DU106" s="7">
        <v>0</v>
      </c>
      <c r="DV106" s="7">
        <v>0</v>
      </c>
    </row>
    <row r="107" spans="1:126" x14ac:dyDescent="0.25">
      <c r="A107" s="5">
        <v>92436</v>
      </c>
      <c r="B107" s="5" t="s">
        <v>239</v>
      </c>
      <c r="C107" s="5" t="s">
        <v>240</v>
      </c>
      <c r="D107" s="5" t="s">
        <v>36</v>
      </c>
      <c r="E107" s="5">
        <v>17</v>
      </c>
      <c r="F107" s="5">
        <v>2319</v>
      </c>
      <c r="G107" s="5">
        <v>55</v>
      </c>
      <c r="H107" s="23"/>
      <c r="I107" s="23"/>
      <c r="J107" s="5">
        <v>531130</v>
      </c>
      <c r="K107" s="6" t="s">
        <v>43</v>
      </c>
      <c r="L107" s="6">
        <v>36558</v>
      </c>
      <c r="M107" s="9">
        <v>46203</v>
      </c>
      <c r="N107" s="7">
        <v>24500</v>
      </c>
      <c r="O107" s="5" t="s">
        <v>51</v>
      </c>
      <c r="P107" s="23">
        <v>1</v>
      </c>
      <c r="Q107" s="23">
        <v>0</v>
      </c>
      <c r="R107" s="23">
        <v>7</v>
      </c>
      <c r="S107" s="23">
        <v>0</v>
      </c>
      <c r="T107" s="23">
        <v>0</v>
      </c>
      <c r="U107" s="23">
        <v>8</v>
      </c>
      <c r="V107" s="23">
        <v>7</v>
      </c>
      <c r="W107" s="23">
        <v>0</v>
      </c>
      <c r="X107" s="23">
        <v>0</v>
      </c>
      <c r="Y107" s="23">
        <v>0</v>
      </c>
      <c r="Z107" s="23">
        <v>10</v>
      </c>
      <c r="AA107" s="24">
        <v>0</v>
      </c>
      <c r="AB107" s="24">
        <v>0</v>
      </c>
      <c r="AC107" s="24">
        <v>0</v>
      </c>
      <c r="AD107" s="24">
        <v>0</v>
      </c>
      <c r="AE107" s="24">
        <v>0</v>
      </c>
      <c r="AF107" s="24">
        <v>62.5</v>
      </c>
      <c r="AG107" s="5" t="s">
        <v>39</v>
      </c>
      <c r="AH107" s="7" t="s">
        <v>33</v>
      </c>
      <c r="AI107" s="7">
        <v>123.11499999999999</v>
      </c>
      <c r="AJ107" s="7">
        <v>633.12030000000004</v>
      </c>
      <c r="AK107" s="7">
        <v>597.77940000000001</v>
      </c>
      <c r="AL107" s="7">
        <f>Table2[[#This Row],[Company Direct Land Through FY 11]]+Table2[[#This Row],[Company Direct Land FY 12 and After ]]</f>
        <v>1230.8996999999999</v>
      </c>
      <c r="AM107" s="7">
        <v>105.708</v>
      </c>
      <c r="AN107" s="7">
        <v>1556.6093000000001</v>
      </c>
      <c r="AO107" s="7">
        <v>513.26110000000006</v>
      </c>
      <c r="AP107" s="7">
        <f>Table2[[#This Row],[Company Direct Building Through FY 11]]+Table2[[#This Row],[Company Direct Building FY 12 and After  ]]</f>
        <v>2069.8704000000002</v>
      </c>
      <c r="AQ107" s="7">
        <v>0</v>
      </c>
      <c r="AR107" s="7">
        <v>175.45</v>
      </c>
      <c r="AS107" s="7">
        <v>0</v>
      </c>
      <c r="AT107" s="7">
        <f>Table2[[#This Row],[Mortgage Recording Tax Through FY 11]]+Table2[[#This Row],[Mortgage Recording Tax FY 12 and After ]]</f>
        <v>175.45</v>
      </c>
      <c r="AU107" s="7">
        <v>228.82300000000001</v>
      </c>
      <c r="AV107" s="7">
        <v>2172.3829000000001</v>
      </c>
      <c r="AW107" s="7">
        <v>1111.04</v>
      </c>
      <c r="AX107" s="7">
        <f>Table2[[#This Row],[Pilot Savings  Through FY 11]]+Table2[[#This Row],[Pilot Savings FY 12 and After ]]</f>
        <v>3283.4229</v>
      </c>
      <c r="AY107" s="7">
        <v>0</v>
      </c>
      <c r="AZ107" s="7">
        <v>175.45</v>
      </c>
      <c r="BA107" s="7">
        <v>0</v>
      </c>
      <c r="BB107" s="7">
        <f>Table2[[#This Row],[Mortgage Recording Tax Exemption Through FY 11]]+Table2[[#This Row],[Mortgage Recording Tax Exemption FY 12 and After ]]</f>
        <v>175.45</v>
      </c>
      <c r="BC107" s="7">
        <v>5.9227999999999996</v>
      </c>
      <c r="BD107" s="7">
        <v>60.384399999999999</v>
      </c>
      <c r="BE107" s="7">
        <v>28.757999999999999</v>
      </c>
      <c r="BF107" s="7">
        <f>Table2[[#This Row],[Indirect and Induced Land Through FY 11]]+Table2[[#This Row],[Indirect and Induced Land FY 12 and After ]]</f>
        <v>89.142399999999995</v>
      </c>
      <c r="BG107" s="7">
        <v>10.999599999999999</v>
      </c>
      <c r="BH107" s="7">
        <v>112.1425</v>
      </c>
      <c r="BI107" s="7">
        <v>53.408000000000001</v>
      </c>
      <c r="BJ107" s="7">
        <f>Table2[[#This Row],[Indirect and Induced Building Through FY 11]]+Table2[[#This Row],[Indirect and Induced Building FY 12 and After]]</f>
        <v>165.5505</v>
      </c>
      <c r="BK107" s="7">
        <v>16.9224</v>
      </c>
      <c r="BL107" s="7">
        <v>189.87360000000001</v>
      </c>
      <c r="BM107" s="7">
        <v>82.166499999999999</v>
      </c>
      <c r="BN107" s="7">
        <f>Table2[[#This Row],[TOTAL Real Property Related Taxes Through FY 11]]+Table2[[#This Row],[TOTAL Real Property Related Taxes FY 12 and After]]</f>
        <v>272.0401</v>
      </c>
      <c r="BO107" s="7">
        <v>56.883499999999998</v>
      </c>
      <c r="BP107" s="7">
        <v>621.82740000000001</v>
      </c>
      <c r="BQ107" s="7">
        <v>276.19529999999997</v>
      </c>
      <c r="BR107" s="7">
        <f>Table2[[#This Row],[Company Direct Through FY 11]]+Table2[[#This Row],[Company Direct FY 12 and After ]]</f>
        <v>898.02269999999999</v>
      </c>
      <c r="BS107" s="7">
        <v>0</v>
      </c>
      <c r="BT107" s="7">
        <v>123.6434</v>
      </c>
      <c r="BU107" s="7">
        <v>0</v>
      </c>
      <c r="BV107" s="7">
        <f>Table2[[#This Row],[Sales Tax Exemption Through FY 11]]+Table2[[#This Row],[Sales Tax Exemption FY 12 and After ]]</f>
        <v>123.6434</v>
      </c>
      <c r="BW107" s="7">
        <v>0</v>
      </c>
      <c r="BX107" s="7">
        <v>0</v>
      </c>
      <c r="BY107" s="7">
        <v>0</v>
      </c>
      <c r="BZ107" s="7">
        <f>Table2[[#This Row],[Energy Tax Savings Through FY 11]]+Table2[[#This Row],[Energy Tax Savings FY 12 and After ]]</f>
        <v>0</v>
      </c>
      <c r="CA107" s="7">
        <v>0</v>
      </c>
      <c r="CB107" s="7">
        <v>0</v>
      </c>
      <c r="CC107" s="7">
        <v>0</v>
      </c>
      <c r="CD107" s="7">
        <f>Table2[[#This Row],[Tax Exempt Bond Savings Through FY 11]]+Table2[[#This Row],[Tax Exempt Bond Savings FY12 and After ]]</f>
        <v>0</v>
      </c>
      <c r="CE107" s="7">
        <v>21.386700000000001</v>
      </c>
      <c r="CF107" s="7">
        <v>226.7766</v>
      </c>
      <c r="CG107" s="7">
        <v>103.8417</v>
      </c>
      <c r="CH107" s="7">
        <f>Table2[[#This Row],[Indirect and Induced Through FY 11]]+Table2[[#This Row],[Indirect and Induced FY 12 and After  ]]</f>
        <v>330.61829999999998</v>
      </c>
      <c r="CI107" s="7">
        <v>78.270200000000003</v>
      </c>
      <c r="CJ107" s="7">
        <v>724.9606</v>
      </c>
      <c r="CK107" s="7">
        <v>380.03699999999998</v>
      </c>
      <c r="CL107" s="7">
        <f>Table2[[#This Row],[TOTAL Income Consumption Use Taxes Through FY 11]]+Table2[[#This Row],[TOTAL Income Consumption Use Taxes FY 12 and After  ]]</f>
        <v>1104.9975999999999</v>
      </c>
      <c r="CM107" s="7">
        <v>228.82300000000001</v>
      </c>
      <c r="CN107" s="7">
        <v>2471.4762999999998</v>
      </c>
      <c r="CO107" s="7">
        <v>1111.04</v>
      </c>
      <c r="CP107" s="7">
        <f>Table2[[#This Row],[Assistance Provided Through FY 11]]+Table2[[#This Row],[Assistance Provided FY 12 and After ]]</f>
        <v>3582.5162999999998</v>
      </c>
      <c r="CQ107" s="7">
        <v>0</v>
      </c>
      <c r="CR107" s="7">
        <v>0</v>
      </c>
      <c r="CS107" s="7">
        <v>0</v>
      </c>
      <c r="CT107" s="7">
        <f>Table2[[#This Row],[Recapture Cancellation Reduction Amount Through FY 11]]+Table2[[#This Row],[Recapture Cancellation Reduction Amount FY 12 and After ]]</f>
        <v>0</v>
      </c>
      <c r="CU107" s="7">
        <v>0</v>
      </c>
      <c r="CV107" s="7">
        <v>0</v>
      </c>
      <c r="CW107" s="7">
        <v>0</v>
      </c>
      <c r="CX107" s="7">
        <f>Table2[[#This Row],[Penalty Paid Through FY 11]]+Table2[[#This Row],[Penalty Paid FY 12 and After]]</f>
        <v>0</v>
      </c>
      <c r="CY107" s="7">
        <v>228.82300000000001</v>
      </c>
      <c r="CZ107" s="7">
        <v>2471.4762999999998</v>
      </c>
      <c r="DA107" s="7">
        <v>1111.04</v>
      </c>
      <c r="DB107" s="7">
        <f>Table2[[#This Row],[TOTAL Assistance Net of recapture penalties Through FY 11]]+Table2[[#This Row],[TOTAL Assistance Net of recapture penalties FY 12 and After ]]</f>
        <v>3582.5162999999998</v>
      </c>
      <c r="DC107" s="7">
        <v>285.70650000000001</v>
      </c>
      <c r="DD107" s="7">
        <v>2987.0070000000001</v>
      </c>
      <c r="DE107" s="7">
        <v>1387.2357999999999</v>
      </c>
      <c r="DF107" s="7">
        <f>Table2[[#This Row],[Company Direct Tax Revenue Before Assistance FY 12 and After]]+Table2[[#This Row],[Company Direct Tax Revenue Before Assistance Through FY 11]]</f>
        <v>4374.2428</v>
      </c>
      <c r="DG107" s="7">
        <v>38.309100000000001</v>
      </c>
      <c r="DH107" s="7">
        <v>399.30349999999999</v>
      </c>
      <c r="DI107" s="7">
        <v>186.0077</v>
      </c>
      <c r="DJ107" s="7">
        <f>Table2[[#This Row],[Indirect and Induced Tax Revenues FY 12 and After]]+Table2[[#This Row],[Indirect and Induced Tax Revenues Through FY 11]]</f>
        <v>585.31119999999999</v>
      </c>
      <c r="DK107" s="7">
        <v>324.01560000000001</v>
      </c>
      <c r="DL107" s="7">
        <v>3386.3105</v>
      </c>
      <c r="DM107" s="7">
        <v>1573.2435</v>
      </c>
      <c r="DN107" s="7">
        <f>Table2[[#This Row],[TOTAL Tax Revenues Before Assistance Through FY 11]]+Table2[[#This Row],[TOTAL Tax Revenues Before Assistance FY 12 and After]]</f>
        <v>4959.5540000000001</v>
      </c>
      <c r="DO107" s="7">
        <v>95.192599999999999</v>
      </c>
      <c r="DP107" s="7">
        <v>914.83420000000001</v>
      </c>
      <c r="DQ107" s="7">
        <v>462.20350000000002</v>
      </c>
      <c r="DR107" s="7">
        <f>Table2[[#This Row],[TOTAL Tax Revenues Net of Assistance Recapture and Penalty FY 12 and After]]+Table2[[#This Row],[TOTAL Tax Revenues Net of Assistance Recapture and Penalty Through FY 11]]</f>
        <v>1377.0377000000001</v>
      </c>
      <c r="DS107" s="7">
        <v>0</v>
      </c>
      <c r="DT107" s="7">
        <v>0</v>
      </c>
      <c r="DU107" s="7">
        <v>0</v>
      </c>
      <c r="DV107" s="7">
        <v>0</v>
      </c>
    </row>
    <row r="108" spans="1:126" x14ac:dyDescent="0.25">
      <c r="A108" s="5">
        <v>92437</v>
      </c>
      <c r="B108" s="5" t="s">
        <v>1176</v>
      </c>
      <c r="C108" s="5" t="s">
        <v>1177</v>
      </c>
      <c r="D108" s="5" t="s">
        <v>27</v>
      </c>
      <c r="E108" s="5">
        <v>3</v>
      </c>
      <c r="F108" s="5">
        <v>1000</v>
      </c>
      <c r="G108" s="5">
        <v>29</v>
      </c>
      <c r="H108" s="23"/>
      <c r="I108" s="23"/>
      <c r="J108" s="5">
        <v>511110</v>
      </c>
      <c r="K108" s="6" t="s">
        <v>793</v>
      </c>
      <c r="L108" s="6">
        <v>35489</v>
      </c>
      <c r="M108" s="9">
        <v>40967</v>
      </c>
      <c r="N108" s="7">
        <v>198000</v>
      </c>
      <c r="O108" s="5" t="s">
        <v>55</v>
      </c>
      <c r="P108" s="23">
        <v>47</v>
      </c>
      <c r="Q108" s="23">
        <v>710</v>
      </c>
      <c r="R108" s="23">
        <v>4696</v>
      </c>
      <c r="S108" s="23">
        <v>16</v>
      </c>
      <c r="T108" s="23">
        <v>324</v>
      </c>
      <c r="U108" s="23">
        <v>5793</v>
      </c>
      <c r="V108" s="23">
        <v>4191</v>
      </c>
      <c r="W108" s="23">
        <v>0</v>
      </c>
      <c r="X108" s="23">
        <v>2212</v>
      </c>
      <c r="Y108" s="23">
        <v>2212</v>
      </c>
      <c r="Z108" s="23">
        <v>1475</v>
      </c>
      <c r="AA108" s="24">
        <v>57.140245017370603</v>
      </c>
      <c r="AB108" s="24">
        <v>11.2817699762297</v>
      </c>
      <c r="AC108" s="24">
        <v>6.4545620771621897</v>
      </c>
      <c r="AD108" s="24">
        <v>9.2521484732126495</v>
      </c>
      <c r="AE108" s="24">
        <v>15.871274456024899</v>
      </c>
      <c r="AF108" s="24">
        <v>45.9316145547632</v>
      </c>
      <c r="AG108" s="5" t="s">
        <v>39</v>
      </c>
      <c r="AH108" s="7" t="s">
        <v>33</v>
      </c>
      <c r="AI108" s="7">
        <v>9826.3276000000005</v>
      </c>
      <c r="AJ108" s="7">
        <v>28723.965700000001</v>
      </c>
      <c r="AK108" s="7">
        <v>3319.498</v>
      </c>
      <c r="AL108" s="7">
        <f>Table2[[#This Row],[Company Direct Land Through FY 11]]+Table2[[#This Row],[Company Direct Land FY 12 and After ]]</f>
        <v>32043.4637</v>
      </c>
      <c r="AM108" s="7">
        <v>18248.894199999999</v>
      </c>
      <c r="AN108" s="7">
        <v>53344.507799999999</v>
      </c>
      <c r="AO108" s="7">
        <v>6164.7820000000002</v>
      </c>
      <c r="AP108" s="7">
        <f>Table2[[#This Row],[Company Direct Building Through FY 11]]+Table2[[#This Row],[Company Direct Building FY 12 and After  ]]</f>
        <v>59509.289799999999</v>
      </c>
      <c r="AQ108" s="7">
        <v>0</v>
      </c>
      <c r="AR108" s="7">
        <v>0</v>
      </c>
      <c r="AS108" s="7">
        <v>0</v>
      </c>
      <c r="AT108" s="7">
        <f>Table2[[#This Row],[Mortgage Recording Tax Through FY 11]]+Table2[[#This Row],[Mortgage Recording Tax FY 12 and After ]]</f>
        <v>0</v>
      </c>
      <c r="AU108" s="7">
        <v>0</v>
      </c>
      <c r="AV108" s="7">
        <v>0</v>
      </c>
      <c r="AW108" s="7">
        <v>0</v>
      </c>
      <c r="AX108" s="7">
        <f>Table2[[#This Row],[Pilot Savings  Through FY 11]]+Table2[[#This Row],[Pilot Savings FY 12 and After ]]</f>
        <v>0</v>
      </c>
      <c r="AY108" s="7">
        <v>0</v>
      </c>
      <c r="AZ108" s="7">
        <v>0</v>
      </c>
      <c r="BA108" s="7">
        <v>0</v>
      </c>
      <c r="BB108" s="7">
        <f>Table2[[#This Row],[Mortgage Recording Tax Exemption Through FY 11]]+Table2[[#This Row],[Mortgage Recording Tax Exemption FY 12 and After ]]</f>
        <v>0</v>
      </c>
      <c r="BC108" s="7">
        <v>10621.9378</v>
      </c>
      <c r="BD108" s="7">
        <v>64834.989000000001</v>
      </c>
      <c r="BE108" s="7">
        <v>3588.2683999999999</v>
      </c>
      <c r="BF108" s="7">
        <f>Table2[[#This Row],[Indirect and Induced Land Through FY 11]]+Table2[[#This Row],[Indirect and Induced Land FY 12 and After ]]</f>
        <v>68423.257400000002</v>
      </c>
      <c r="BG108" s="7">
        <v>19726.4558</v>
      </c>
      <c r="BH108" s="7">
        <v>120407.8365</v>
      </c>
      <c r="BI108" s="7">
        <v>6663.9269999999997</v>
      </c>
      <c r="BJ108" s="7">
        <f>Table2[[#This Row],[Indirect and Induced Building Through FY 11]]+Table2[[#This Row],[Indirect and Induced Building FY 12 and After]]</f>
        <v>127071.7635</v>
      </c>
      <c r="BK108" s="7">
        <v>58423.615400000002</v>
      </c>
      <c r="BL108" s="7">
        <v>267311.299</v>
      </c>
      <c r="BM108" s="7">
        <v>19736.475399999999</v>
      </c>
      <c r="BN108" s="7">
        <f>Table2[[#This Row],[TOTAL Real Property Related Taxes Through FY 11]]+Table2[[#This Row],[TOTAL Real Property Related Taxes FY 12 and After]]</f>
        <v>287047.77439999999</v>
      </c>
      <c r="BO108" s="7">
        <v>48701.046399999999</v>
      </c>
      <c r="BP108" s="7">
        <v>349620.90230000002</v>
      </c>
      <c r="BQ108" s="7">
        <v>16452.028699999999</v>
      </c>
      <c r="BR108" s="7">
        <f>Table2[[#This Row],[Company Direct Through FY 11]]+Table2[[#This Row],[Company Direct FY 12 and After ]]</f>
        <v>366072.93100000004</v>
      </c>
      <c r="BS108" s="7">
        <v>97.0946</v>
      </c>
      <c r="BT108" s="7">
        <v>4445.9594999999999</v>
      </c>
      <c r="BU108" s="7">
        <v>8754.0404999999992</v>
      </c>
      <c r="BV108" s="7">
        <f>Table2[[#This Row],[Sales Tax Exemption Through FY 11]]+Table2[[#This Row],[Sales Tax Exemption FY 12 and After ]]</f>
        <v>13200</v>
      </c>
      <c r="BW108" s="7">
        <v>9.2158999999999995</v>
      </c>
      <c r="BX108" s="7">
        <v>42.739800000000002</v>
      </c>
      <c r="BY108" s="7">
        <v>3.1133000000000002</v>
      </c>
      <c r="BZ108" s="7">
        <f>Table2[[#This Row],[Energy Tax Savings Through FY 11]]+Table2[[#This Row],[Energy Tax Savings FY 12 and After ]]</f>
        <v>45.853100000000005</v>
      </c>
      <c r="CA108" s="7">
        <v>0</v>
      </c>
      <c r="CB108" s="7">
        <v>200.28389999999999</v>
      </c>
      <c r="CC108" s="7">
        <v>0</v>
      </c>
      <c r="CD108" s="7">
        <f>Table2[[#This Row],[Tax Exempt Bond Savings Through FY 11]]+Table2[[#This Row],[Tax Exempt Bond Savings FY12 and After ]]</f>
        <v>200.28389999999999</v>
      </c>
      <c r="CE108" s="7">
        <v>34807.584199999998</v>
      </c>
      <c r="CF108" s="7">
        <v>223280.36850000001</v>
      </c>
      <c r="CG108" s="7">
        <v>11758.5846</v>
      </c>
      <c r="CH108" s="7">
        <f>Table2[[#This Row],[Indirect and Induced Through FY 11]]+Table2[[#This Row],[Indirect and Induced FY 12 and After  ]]</f>
        <v>235038.95310000001</v>
      </c>
      <c r="CI108" s="7">
        <v>83402.320099999997</v>
      </c>
      <c r="CJ108" s="7">
        <v>568212.28760000004</v>
      </c>
      <c r="CK108" s="7">
        <v>19453.459500000001</v>
      </c>
      <c r="CL108" s="7">
        <f>Table2[[#This Row],[TOTAL Income Consumption Use Taxes Through FY 11]]+Table2[[#This Row],[TOTAL Income Consumption Use Taxes FY 12 and After  ]]</f>
        <v>587665.74710000004</v>
      </c>
      <c r="CM108" s="7">
        <v>106.3105</v>
      </c>
      <c r="CN108" s="7">
        <v>4688.9831999999997</v>
      </c>
      <c r="CO108" s="7">
        <v>8757.1538</v>
      </c>
      <c r="CP108" s="7">
        <f>Table2[[#This Row],[Assistance Provided Through FY 11]]+Table2[[#This Row],[Assistance Provided FY 12 and After ]]</f>
        <v>13446.136999999999</v>
      </c>
      <c r="CQ108" s="7">
        <v>0</v>
      </c>
      <c r="CR108" s="7">
        <v>0</v>
      </c>
      <c r="CS108" s="7">
        <v>0</v>
      </c>
      <c r="CT108" s="7">
        <f>Table2[[#This Row],[Recapture Cancellation Reduction Amount Through FY 11]]+Table2[[#This Row],[Recapture Cancellation Reduction Amount FY 12 and After ]]</f>
        <v>0</v>
      </c>
      <c r="CU108" s="7">
        <v>0</v>
      </c>
      <c r="CV108" s="7">
        <v>0</v>
      </c>
      <c r="CW108" s="7">
        <v>0</v>
      </c>
      <c r="CX108" s="7">
        <f>Table2[[#This Row],[Penalty Paid Through FY 11]]+Table2[[#This Row],[Penalty Paid FY 12 and After]]</f>
        <v>0</v>
      </c>
      <c r="CY108" s="7">
        <v>106.3105</v>
      </c>
      <c r="CZ108" s="7">
        <v>4688.9831999999997</v>
      </c>
      <c r="DA108" s="7">
        <v>8757.1538</v>
      </c>
      <c r="DB108" s="7">
        <f>Table2[[#This Row],[TOTAL Assistance Net of recapture penalties Through FY 11]]+Table2[[#This Row],[TOTAL Assistance Net of recapture penalties FY 12 and After ]]</f>
        <v>13446.136999999999</v>
      </c>
      <c r="DC108" s="7">
        <v>76776.268200000006</v>
      </c>
      <c r="DD108" s="7">
        <v>431689.37579999998</v>
      </c>
      <c r="DE108" s="7">
        <v>25936.308700000001</v>
      </c>
      <c r="DF108" s="7">
        <f>Table2[[#This Row],[Company Direct Tax Revenue Before Assistance FY 12 and After]]+Table2[[#This Row],[Company Direct Tax Revenue Before Assistance Through FY 11]]</f>
        <v>457625.68449999997</v>
      </c>
      <c r="DG108" s="7">
        <v>65155.977800000001</v>
      </c>
      <c r="DH108" s="7">
        <v>408523.19400000002</v>
      </c>
      <c r="DI108" s="7">
        <v>22010.78</v>
      </c>
      <c r="DJ108" s="7">
        <f>Table2[[#This Row],[Indirect and Induced Tax Revenues FY 12 and After]]+Table2[[#This Row],[Indirect and Induced Tax Revenues Through FY 11]]</f>
        <v>430533.97400000005</v>
      </c>
      <c r="DK108" s="7">
        <v>141932.24600000001</v>
      </c>
      <c r="DL108" s="7">
        <v>840212.56980000006</v>
      </c>
      <c r="DM108" s="7">
        <v>47947.0887</v>
      </c>
      <c r="DN108" s="7">
        <f>Table2[[#This Row],[TOTAL Tax Revenues Before Assistance Through FY 11]]+Table2[[#This Row],[TOTAL Tax Revenues Before Assistance FY 12 and After]]</f>
        <v>888159.65850000002</v>
      </c>
      <c r="DO108" s="7">
        <v>141825.93549999999</v>
      </c>
      <c r="DP108" s="7">
        <v>835523.58660000004</v>
      </c>
      <c r="DQ108" s="7">
        <v>39189.9349</v>
      </c>
      <c r="DR108" s="7">
        <f>Table2[[#This Row],[TOTAL Tax Revenues Net of Assistance Recapture and Penalty FY 12 and After]]+Table2[[#This Row],[TOTAL Tax Revenues Net of Assistance Recapture and Penalty Through FY 11]]</f>
        <v>874713.52150000003</v>
      </c>
      <c r="DS108" s="7">
        <v>0</v>
      </c>
      <c r="DT108" s="7">
        <v>117.401</v>
      </c>
      <c r="DU108" s="7">
        <v>0</v>
      </c>
      <c r="DV108" s="7">
        <v>0</v>
      </c>
    </row>
    <row r="109" spans="1:126" x14ac:dyDescent="0.25">
      <c r="A109" s="5">
        <v>92448</v>
      </c>
      <c r="B109" s="5" t="s">
        <v>228</v>
      </c>
      <c r="C109" s="5" t="s">
        <v>229</v>
      </c>
      <c r="D109" s="5" t="s">
        <v>42</v>
      </c>
      <c r="E109" s="5">
        <v>42</v>
      </c>
      <c r="F109" s="5">
        <v>3883</v>
      </c>
      <c r="G109" s="5">
        <v>1</v>
      </c>
      <c r="H109" s="23"/>
      <c r="I109" s="23"/>
      <c r="J109" s="5">
        <v>453220</v>
      </c>
      <c r="K109" s="6" t="s">
        <v>28</v>
      </c>
      <c r="L109" s="6">
        <v>36530</v>
      </c>
      <c r="M109" s="9">
        <v>45838</v>
      </c>
      <c r="N109" s="7">
        <v>3500</v>
      </c>
      <c r="O109" s="5" t="s">
        <v>51</v>
      </c>
      <c r="P109" s="23">
        <v>0</v>
      </c>
      <c r="Q109" s="23">
        <v>0</v>
      </c>
      <c r="R109" s="23">
        <v>23</v>
      </c>
      <c r="S109" s="23">
        <v>0</v>
      </c>
      <c r="T109" s="23">
        <v>21</v>
      </c>
      <c r="U109" s="23">
        <v>44</v>
      </c>
      <c r="V109" s="23">
        <v>44</v>
      </c>
      <c r="W109" s="23">
        <v>0</v>
      </c>
      <c r="X109" s="23">
        <v>0</v>
      </c>
      <c r="Y109" s="23">
        <v>0</v>
      </c>
      <c r="Z109" s="23">
        <v>3</v>
      </c>
      <c r="AA109" s="24">
        <v>0</v>
      </c>
      <c r="AB109" s="24">
        <v>0</v>
      </c>
      <c r="AC109" s="24">
        <v>0</v>
      </c>
      <c r="AD109" s="24">
        <v>0</v>
      </c>
      <c r="AE109" s="24">
        <v>0</v>
      </c>
      <c r="AF109" s="24">
        <v>100</v>
      </c>
      <c r="AG109" s="5" t="s">
        <v>33</v>
      </c>
      <c r="AH109" s="7" t="s">
        <v>33</v>
      </c>
      <c r="AI109" s="7">
        <v>30.533000000000001</v>
      </c>
      <c r="AJ109" s="7">
        <v>247.28399999999999</v>
      </c>
      <c r="AK109" s="7">
        <v>140.90629999999999</v>
      </c>
      <c r="AL109" s="7">
        <f>Table2[[#This Row],[Company Direct Land Through FY 11]]+Table2[[#This Row],[Company Direct Land FY 12 and After ]]</f>
        <v>388.19029999999998</v>
      </c>
      <c r="AM109" s="7">
        <v>39.536000000000001</v>
      </c>
      <c r="AN109" s="7">
        <v>207.18180000000001</v>
      </c>
      <c r="AO109" s="7">
        <v>182.45400000000001</v>
      </c>
      <c r="AP109" s="7">
        <f>Table2[[#This Row],[Company Direct Building Through FY 11]]+Table2[[#This Row],[Company Direct Building FY 12 and After  ]]</f>
        <v>389.63580000000002</v>
      </c>
      <c r="AQ109" s="7">
        <v>0</v>
      </c>
      <c r="AR109" s="7">
        <v>28.628299999999999</v>
      </c>
      <c r="AS109" s="7">
        <v>0</v>
      </c>
      <c r="AT109" s="7">
        <f>Table2[[#This Row],[Mortgage Recording Tax Through FY 11]]+Table2[[#This Row],[Mortgage Recording Tax FY 12 and After ]]</f>
        <v>28.628299999999999</v>
      </c>
      <c r="AU109" s="7">
        <v>51.609000000000002</v>
      </c>
      <c r="AV109" s="7">
        <v>302.46350000000001</v>
      </c>
      <c r="AW109" s="7">
        <v>238.16909999999999</v>
      </c>
      <c r="AX109" s="7">
        <f>Table2[[#This Row],[Pilot Savings  Through FY 11]]+Table2[[#This Row],[Pilot Savings FY 12 and After ]]</f>
        <v>540.63260000000002</v>
      </c>
      <c r="AY109" s="7">
        <v>0</v>
      </c>
      <c r="AZ109" s="7">
        <v>28.628299999999999</v>
      </c>
      <c r="BA109" s="7">
        <v>0</v>
      </c>
      <c r="BB109" s="7">
        <f>Table2[[#This Row],[Mortgage Recording Tax Exemption Through FY 11]]+Table2[[#This Row],[Mortgage Recording Tax Exemption FY 12 and After ]]</f>
        <v>28.628299999999999</v>
      </c>
      <c r="BC109" s="7">
        <v>23.235199999999999</v>
      </c>
      <c r="BD109" s="7">
        <v>157.2526</v>
      </c>
      <c r="BE109" s="7">
        <v>107.22799999999999</v>
      </c>
      <c r="BF109" s="7">
        <f>Table2[[#This Row],[Indirect and Induced Land Through FY 11]]+Table2[[#This Row],[Indirect and Induced Land FY 12 and After ]]</f>
        <v>264.48059999999998</v>
      </c>
      <c r="BG109" s="7">
        <v>43.151200000000003</v>
      </c>
      <c r="BH109" s="7">
        <v>292.04039999999998</v>
      </c>
      <c r="BI109" s="7">
        <v>199.1377</v>
      </c>
      <c r="BJ109" s="7">
        <f>Table2[[#This Row],[Indirect and Induced Building Through FY 11]]+Table2[[#This Row],[Indirect and Induced Building FY 12 and After]]</f>
        <v>491.17809999999997</v>
      </c>
      <c r="BK109" s="7">
        <v>84.846400000000003</v>
      </c>
      <c r="BL109" s="7">
        <v>601.2953</v>
      </c>
      <c r="BM109" s="7">
        <v>391.55689999999998</v>
      </c>
      <c r="BN109" s="7">
        <f>Table2[[#This Row],[TOTAL Real Property Related Taxes Through FY 11]]+Table2[[#This Row],[TOTAL Real Property Related Taxes FY 12 and After]]</f>
        <v>992.85220000000004</v>
      </c>
      <c r="BO109" s="7">
        <v>151.53639999999999</v>
      </c>
      <c r="BP109" s="7">
        <v>982.09349999999995</v>
      </c>
      <c r="BQ109" s="7">
        <v>699.32240000000002</v>
      </c>
      <c r="BR109" s="7">
        <f>Table2[[#This Row],[Company Direct Through FY 11]]+Table2[[#This Row],[Company Direct FY 12 and After ]]</f>
        <v>1681.4159</v>
      </c>
      <c r="BS109" s="7">
        <v>0</v>
      </c>
      <c r="BT109" s="7">
        <v>5.5162000000000004</v>
      </c>
      <c r="BU109" s="7">
        <v>0</v>
      </c>
      <c r="BV109" s="7">
        <f>Table2[[#This Row],[Sales Tax Exemption Through FY 11]]+Table2[[#This Row],[Sales Tax Exemption FY 12 and After ]]</f>
        <v>5.5162000000000004</v>
      </c>
      <c r="BW109" s="7">
        <v>0</v>
      </c>
      <c r="BX109" s="7">
        <v>0</v>
      </c>
      <c r="BY109" s="7">
        <v>0</v>
      </c>
      <c r="BZ109" s="7">
        <f>Table2[[#This Row],[Energy Tax Savings Through FY 11]]+Table2[[#This Row],[Energy Tax Savings FY 12 and After ]]</f>
        <v>0</v>
      </c>
      <c r="CA109" s="7">
        <v>0</v>
      </c>
      <c r="CB109" s="7">
        <v>0</v>
      </c>
      <c r="CC109" s="7">
        <v>0</v>
      </c>
      <c r="CD109" s="7">
        <f>Table2[[#This Row],[Tax Exempt Bond Savings Through FY 11]]+Table2[[#This Row],[Tax Exempt Bond Savings FY12 and After ]]</f>
        <v>0</v>
      </c>
      <c r="CE109" s="7">
        <v>91.451700000000002</v>
      </c>
      <c r="CF109" s="7">
        <v>668.87199999999996</v>
      </c>
      <c r="CG109" s="7">
        <v>422.0385</v>
      </c>
      <c r="CH109" s="7">
        <f>Table2[[#This Row],[Indirect and Induced Through FY 11]]+Table2[[#This Row],[Indirect and Induced FY 12 and After  ]]</f>
        <v>1090.9105</v>
      </c>
      <c r="CI109" s="7">
        <v>242.9881</v>
      </c>
      <c r="CJ109" s="7">
        <v>1645.4493</v>
      </c>
      <c r="CK109" s="7">
        <v>1121.3608999999999</v>
      </c>
      <c r="CL109" s="7">
        <f>Table2[[#This Row],[TOTAL Income Consumption Use Taxes Through FY 11]]+Table2[[#This Row],[TOTAL Income Consumption Use Taxes FY 12 and After  ]]</f>
        <v>2766.8101999999999</v>
      </c>
      <c r="CM109" s="7">
        <v>51.609000000000002</v>
      </c>
      <c r="CN109" s="7">
        <v>336.608</v>
      </c>
      <c r="CO109" s="7">
        <v>238.16909999999999</v>
      </c>
      <c r="CP109" s="7">
        <f>Table2[[#This Row],[Assistance Provided Through FY 11]]+Table2[[#This Row],[Assistance Provided FY 12 and After ]]</f>
        <v>574.77710000000002</v>
      </c>
      <c r="CQ109" s="7">
        <v>0</v>
      </c>
      <c r="CR109" s="7">
        <v>0</v>
      </c>
      <c r="CS109" s="7">
        <v>0</v>
      </c>
      <c r="CT109" s="7">
        <f>Table2[[#This Row],[Recapture Cancellation Reduction Amount Through FY 11]]+Table2[[#This Row],[Recapture Cancellation Reduction Amount FY 12 and After ]]</f>
        <v>0</v>
      </c>
      <c r="CU109" s="7">
        <v>0</v>
      </c>
      <c r="CV109" s="7">
        <v>0</v>
      </c>
      <c r="CW109" s="7">
        <v>0</v>
      </c>
      <c r="CX109" s="7">
        <f>Table2[[#This Row],[Penalty Paid Through FY 11]]+Table2[[#This Row],[Penalty Paid FY 12 and After]]</f>
        <v>0</v>
      </c>
      <c r="CY109" s="7">
        <v>51.609000000000002</v>
      </c>
      <c r="CZ109" s="7">
        <v>336.608</v>
      </c>
      <c r="DA109" s="7">
        <v>238.16909999999999</v>
      </c>
      <c r="DB109" s="7">
        <f>Table2[[#This Row],[TOTAL Assistance Net of recapture penalties Through FY 11]]+Table2[[#This Row],[TOTAL Assistance Net of recapture penalties FY 12 and After ]]</f>
        <v>574.77710000000002</v>
      </c>
      <c r="DC109" s="7">
        <v>221.6054</v>
      </c>
      <c r="DD109" s="7">
        <v>1465.1876</v>
      </c>
      <c r="DE109" s="7">
        <v>1022.6827</v>
      </c>
      <c r="DF109" s="7">
        <f>Table2[[#This Row],[Company Direct Tax Revenue Before Assistance FY 12 and After]]+Table2[[#This Row],[Company Direct Tax Revenue Before Assistance Through FY 11]]</f>
        <v>2487.8703</v>
      </c>
      <c r="DG109" s="7">
        <v>157.8381</v>
      </c>
      <c r="DH109" s="7">
        <v>1118.165</v>
      </c>
      <c r="DI109" s="7">
        <v>728.40419999999995</v>
      </c>
      <c r="DJ109" s="7">
        <f>Table2[[#This Row],[Indirect and Induced Tax Revenues FY 12 and After]]+Table2[[#This Row],[Indirect and Induced Tax Revenues Through FY 11]]</f>
        <v>1846.5691999999999</v>
      </c>
      <c r="DK109" s="7">
        <v>379.44349999999997</v>
      </c>
      <c r="DL109" s="7">
        <v>2583.3526000000002</v>
      </c>
      <c r="DM109" s="7">
        <v>1751.0869</v>
      </c>
      <c r="DN109" s="7">
        <f>Table2[[#This Row],[TOTAL Tax Revenues Before Assistance Through FY 11]]+Table2[[#This Row],[TOTAL Tax Revenues Before Assistance FY 12 and After]]</f>
        <v>4334.4395000000004</v>
      </c>
      <c r="DO109" s="7">
        <v>327.83449999999999</v>
      </c>
      <c r="DP109" s="7">
        <v>2246.7446</v>
      </c>
      <c r="DQ109" s="7">
        <v>1512.9177999999999</v>
      </c>
      <c r="DR109" s="7">
        <f>Table2[[#This Row],[TOTAL Tax Revenues Net of Assistance Recapture and Penalty FY 12 and After]]+Table2[[#This Row],[TOTAL Tax Revenues Net of Assistance Recapture and Penalty Through FY 11]]</f>
        <v>3759.6624000000002</v>
      </c>
      <c r="DS109" s="7">
        <v>0</v>
      </c>
      <c r="DT109" s="7">
        <v>0</v>
      </c>
      <c r="DU109" s="7">
        <v>0</v>
      </c>
      <c r="DV109" s="7">
        <v>0</v>
      </c>
    </row>
    <row r="110" spans="1:126" x14ac:dyDescent="0.25">
      <c r="A110" s="5">
        <v>92449</v>
      </c>
      <c r="B110" s="5" t="s">
        <v>798</v>
      </c>
      <c r="C110" s="5" t="s">
        <v>183</v>
      </c>
      <c r="D110" s="5" t="s">
        <v>32</v>
      </c>
      <c r="E110" s="5">
        <v>31</v>
      </c>
      <c r="F110" s="5">
        <v>15503</v>
      </c>
      <c r="G110" s="5">
        <v>2</v>
      </c>
      <c r="H110" s="23"/>
      <c r="I110" s="23"/>
      <c r="J110" s="5">
        <v>812320</v>
      </c>
      <c r="K110" s="6" t="s">
        <v>43</v>
      </c>
      <c r="L110" s="6">
        <v>36697</v>
      </c>
      <c r="M110" s="9">
        <v>46203</v>
      </c>
      <c r="N110" s="7">
        <v>3500</v>
      </c>
      <c r="O110" s="5" t="s">
        <v>51</v>
      </c>
      <c r="P110" s="23">
        <v>60</v>
      </c>
      <c r="Q110" s="23">
        <v>0</v>
      </c>
      <c r="R110" s="23">
        <v>391</v>
      </c>
      <c r="S110" s="23">
        <v>0</v>
      </c>
      <c r="T110" s="23">
        <v>0</v>
      </c>
      <c r="U110" s="23">
        <v>451</v>
      </c>
      <c r="V110" s="23">
        <v>421</v>
      </c>
      <c r="W110" s="23">
        <v>0</v>
      </c>
      <c r="X110" s="23">
        <v>0</v>
      </c>
      <c r="Y110" s="23">
        <v>0</v>
      </c>
      <c r="Z110" s="23">
        <v>60</v>
      </c>
      <c r="AA110" s="24">
        <v>4.4345898004434599</v>
      </c>
      <c r="AB110" s="24">
        <v>89.135254988913502</v>
      </c>
      <c r="AC110" s="24">
        <v>4.4345898004434599</v>
      </c>
      <c r="AD110" s="24">
        <v>1.9955654101995599</v>
      </c>
      <c r="AE110" s="24">
        <v>0</v>
      </c>
      <c r="AF110" s="24">
        <v>100</v>
      </c>
      <c r="AG110" s="5" t="s">
        <v>39</v>
      </c>
      <c r="AH110" s="7" t="s">
        <v>33</v>
      </c>
      <c r="AI110" s="7">
        <v>47.795999999999999</v>
      </c>
      <c r="AJ110" s="7">
        <v>218.73400000000001</v>
      </c>
      <c r="AK110" s="7">
        <v>232.0712</v>
      </c>
      <c r="AL110" s="7">
        <f>Table2[[#This Row],[Company Direct Land Through FY 11]]+Table2[[#This Row],[Company Direct Land FY 12 and After ]]</f>
        <v>450.80520000000001</v>
      </c>
      <c r="AM110" s="7">
        <v>6.032</v>
      </c>
      <c r="AN110" s="7">
        <v>535.54750000000001</v>
      </c>
      <c r="AO110" s="7">
        <v>29.2881</v>
      </c>
      <c r="AP110" s="7">
        <f>Table2[[#This Row],[Company Direct Building Through FY 11]]+Table2[[#This Row],[Company Direct Building FY 12 and After  ]]</f>
        <v>564.8356</v>
      </c>
      <c r="AQ110" s="7">
        <v>0</v>
      </c>
      <c r="AR110" s="7">
        <v>43.862499999999997</v>
      </c>
      <c r="AS110" s="7">
        <v>0</v>
      </c>
      <c r="AT110" s="7">
        <f>Table2[[#This Row],[Mortgage Recording Tax Through FY 11]]+Table2[[#This Row],[Mortgage Recording Tax FY 12 and After ]]</f>
        <v>43.862499999999997</v>
      </c>
      <c r="AU110" s="7">
        <v>53.828000000000003</v>
      </c>
      <c r="AV110" s="7">
        <v>487.38</v>
      </c>
      <c r="AW110" s="7">
        <v>261.3596</v>
      </c>
      <c r="AX110" s="7">
        <f>Table2[[#This Row],[Pilot Savings  Through FY 11]]+Table2[[#This Row],[Pilot Savings FY 12 and After ]]</f>
        <v>748.7396</v>
      </c>
      <c r="AY110" s="7">
        <v>0</v>
      </c>
      <c r="AZ110" s="7">
        <v>43.862499999999997</v>
      </c>
      <c r="BA110" s="7">
        <v>0</v>
      </c>
      <c r="BB110" s="7">
        <f>Table2[[#This Row],[Mortgage Recording Tax Exemption Through FY 11]]+Table2[[#This Row],[Mortgage Recording Tax Exemption FY 12 and After ]]</f>
        <v>43.862499999999997</v>
      </c>
      <c r="BC110" s="7">
        <v>524.91099999999994</v>
      </c>
      <c r="BD110" s="7">
        <v>1484.2831000000001</v>
      </c>
      <c r="BE110" s="7">
        <v>2548.6826000000001</v>
      </c>
      <c r="BF110" s="7">
        <f>Table2[[#This Row],[Indirect and Induced Land Through FY 11]]+Table2[[#This Row],[Indirect and Induced Land FY 12 and After ]]</f>
        <v>4032.9657000000002</v>
      </c>
      <c r="BG110" s="7">
        <v>974.83460000000002</v>
      </c>
      <c r="BH110" s="7">
        <v>2756.5257999999999</v>
      </c>
      <c r="BI110" s="7">
        <v>4733.2669999999998</v>
      </c>
      <c r="BJ110" s="7">
        <f>Table2[[#This Row],[Indirect and Induced Building Through FY 11]]+Table2[[#This Row],[Indirect and Induced Building FY 12 and After]]</f>
        <v>7489.7927999999993</v>
      </c>
      <c r="BK110" s="7">
        <v>1499.7456</v>
      </c>
      <c r="BL110" s="7">
        <v>4507.7103999999999</v>
      </c>
      <c r="BM110" s="7">
        <v>7281.9493000000002</v>
      </c>
      <c r="BN110" s="7">
        <f>Table2[[#This Row],[TOTAL Real Property Related Taxes Through FY 11]]+Table2[[#This Row],[TOTAL Real Property Related Taxes FY 12 and After]]</f>
        <v>11789.6597</v>
      </c>
      <c r="BO110" s="7">
        <v>2318.0925000000002</v>
      </c>
      <c r="BP110" s="7">
        <v>7529.6655000000001</v>
      </c>
      <c r="BQ110" s="7">
        <v>11255.397499999999</v>
      </c>
      <c r="BR110" s="7">
        <f>Table2[[#This Row],[Company Direct Through FY 11]]+Table2[[#This Row],[Company Direct FY 12 and After ]]</f>
        <v>18785.062999999998</v>
      </c>
      <c r="BS110" s="7">
        <v>0</v>
      </c>
      <c r="BT110" s="7">
        <v>0</v>
      </c>
      <c r="BU110" s="7">
        <v>0</v>
      </c>
      <c r="BV110" s="7">
        <f>Table2[[#This Row],[Sales Tax Exemption Through FY 11]]+Table2[[#This Row],[Sales Tax Exemption FY 12 and After ]]</f>
        <v>0</v>
      </c>
      <c r="BW110" s="7">
        <v>0</v>
      </c>
      <c r="BX110" s="7">
        <v>0</v>
      </c>
      <c r="BY110" s="7">
        <v>0</v>
      </c>
      <c r="BZ110" s="7">
        <f>Table2[[#This Row],[Energy Tax Savings Through FY 11]]+Table2[[#This Row],[Energy Tax Savings FY 12 and After ]]</f>
        <v>0</v>
      </c>
      <c r="CA110" s="7">
        <v>0</v>
      </c>
      <c r="CB110" s="7">
        <v>0</v>
      </c>
      <c r="CC110" s="7">
        <v>0</v>
      </c>
      <c r="CD110" s="7">
        <f>Table2[[#This Row],[Tax Exempt Bond Savings Through FY 11]]+Table2[[#This Row],[Tax Exempt Bond Savings FY12 and After ]]</f>
        <v>0</v>
      </c>
      <c r="CE110" s="7">
        <v>1860.3344</v>
      </c>
      <c r="CF110" s="7">
        <v>5637.5398999999998</v>
      </c>
      <c r="CG110" s="7">
        <v>9032.7728999999999</v>
      </c>
      <c r="CH110" s="7">
        <f>Table2[[#This Row],[Indirect and Induced Through FY 11]]+Table2[[#This Row],[Indirect and Induced FY 12 and After  ]]</f>
        <v>14670.3128</v>
      </c>
      <c r="CI110" s="7">
        <v>4178.4269000000004</v>
      </c>
      <c r="CJ110" s="7">
        <v>13167.205400000001</v>
      </c>
      <c r="CK110" s="7">
        <v>20288.170399999999</v>
      </c>
      <c r="CL110" s="7">
        <f>Table2[[#This Row],[TOTAL Income Consumption Use Taxes Through FY 11]]+Table2[[#This Row],[TOTAL Income Consumption Use Taxes FY 12 and After  ]]</f>
        <v>33455.375800000002</v>
      </c>
      <c r="CM110" s="7">
        <v>53.828000000000003</v>
      </c>
      <c r="CN110" s="7">
        <v>531.24249999999995</v>
      </c>
      <c r="CO110" s="7">
        <v>261.3596</v>
      </c>
      <c r="CP110" s="7">
        <f>Table2[[#This Row],[Assistance Provided Through FY 11]]+Table2[[#This Row],[Assistance Provided FY 12 and After ]]</f>
        <v>792.60209999999995</v>
      </c>
      <c r="CQ110" s="7">
        <v>0</v>
      </c>
      <c r="CR110" s="7">
        <v>0</v>
      </c>
      <c r="CS110" s="7">
        <v>0</v>
      </c>
      <c r="CT110" s="7">
        <f>Table2[[#This Row],[Recapture Cancellation Reduction Amount Through FY 11]]+Table2[[#This Row],[Recapture Cancellation Reduction Amount FY 12 and After ]]</f>
        <v>0</v>
      </c>
      <c r="CU110" s="7">
        <v>0</v>
      </c>
      <c r="CV110" s="7">
        <v>0</v>
      </c>
      <c r="CW110" s="7">
        <v>0</v>
      </c>
      <c r="CX110" s="7">
        <f>Table2[[#This Row],[Penalty Paid Through FY 11]]+Table2[[#This Row],[Penalty Paid FY 12 and After]]</f>
        <v>0</v>
      </c>
      <c r="CY110" s="7">
        <v>53.828000000000003</v>
      </c>
      <c r="CZ110" s="7">
        <v>531.24249999999995</v>
      </c>
      <c r="DA110" s="7">
        <v>261.3596</v>
      </c>
      <c r="DB110" s="7">
        <f>Table2[[#This Row],[TOTAL Assistance Net of recapture penalties Through FY 11]]+Table2[[#This Row],[TOTAL Assistance Net of recapture penalties FY 12 and After ]]</f>
        <v>792.60209999999995</v>
      </c>
      <c r="DC110" s="7">
        <v>2371.9205000000002</v>
      </c>
      <c r="DD110" s="7">
        <v>8327.8094999999994</v>
      </c>
      <c r="DE110" s="7">
        <v>11516.756799999999</v>
      </c>
      <c r="DF110" s="7">
        <f>Table2[[#This Row],[Company Direct Tax Revenue Before Assistance FY 12 and After]]+Table2[[#This Row],[Company Direct Tax Revenue Before Assistance Through FY 11]]</f>
        <v>19844.566299999999</v>
      </c>
      <c r="DG110" s="7">
        <v>3360.08</v>
      </c>
      <c r="DH110" s="7">
        <v>9878.3487999999998</v>
      </c>
      <c r="DI110" s="7">
        <v>16314.7225</v>
      </c>
      <c r="DJ110" s="7">
        <f>Table2[[#This Row],[Indirect and Induced Tax Revenues FY 12 and After]]+Table2[[#This Row],[Indirect and Induced Tax Revenues Through FY 11]]</f>
        <v>26193.0713</v>
      </c>
      <c r="DK110" s="7">
        <v>5732.0005000000001</v>
      </c>
      <c r="DL110" s="7">
        <v>18206.158299999999</v>
      </c>
      <c r="DM110" s="7">
        <v>27831.479299999999</v>
      </c>
      <c r="DN110" s="7">
        <f>Table2[[#This Row],[TOTAL Tax Revenues Before Assistance Through FY 11]]+Table2[[#This Row],[TOTAL Tax Revenues Before Assistance FY 12 and After]]</f>
        <v>46037.637600000002</v>
      </c>
      <c r="DO110" s="7">
        <v>5678.1724999999997</v>
      </c>
      <c r="DP110" s="7">
        <v>17674.915799999999</v>
      </c>
      <c r="DQ110" s="7">
        <v>27570.119699999999</v>
      </c>
      <c r="DR110" s="7">
        <f>Table2[[#This Row],[TOTAL Tax Revenues Net of Assistance Recapture and Penalty FY 12 and After]]+Table2[[#This Row],[TOTAL Tax Revenues Net of Assistance Recapture and Penalty Through FY 11]]</f>
        <v>45245.035499999998</v>
      </c>
      <c r="DS110" s="7">
        <v>0</v>
      </c>
      <c r="DT110" s="7">
        <v>0</v>
      </c>
      <c r="DU110" s="7">
        <v>0</v>
      </c>
      <c r="DV110" s="7">
        <v>0</v>
      </c>
    </row>
    <row r="111" spans="1:126" x14ac:dyDescent="0.25">
      <c r="A111" s="5">
        <v>92451</v>
      </c>
      <c r="B111" s="5" t="s">
        <v>188</v>
      </c>
      <c r="C111" s="5" t="s">
        <v>189</v>
      </c>
      <c r="D111" s="5" t="s">
        <v>42</v>
      </c>
      <c r="E111" s="5">
        <v>38</v>
      </c>
      <c r="F111" s="5">
        <v>721</v>
      </c>
      <c r="G111" s="5">
        <v>1</v>
      </c>
      <c r="H111" s="23"/>
      <c r="I111" s="23"/>
      <c r="J111" s="5">
        <v>424490</v>
      </c>
      <c r="K111" s="6" t="s">
        <v>37</v>
      </c>
      <c r="L111" s="6">
        <v>36392</v>
      </c>
      <c r="M111" s="9">
        <v>45838</v>
      </c>
      <c r="N111" s="7">
        <v>6255</v>
      </c>
      <c r="O111" s="5" t="s">
        <v>62</v>
      </c>
      <c r="P111" s="23">
        <v>3</v>
      </c>
      <c r="Q111" s="23">
        <v>0</v>
      </c>
      <c r="R111" s="23">
        <v>32</v>
      </c>
      <c r="S111" s="23">
        <v>2</v>
      </c>
      <c r="T111" s="23">
        <v>0</v>
      </c>
      <c r="U111" s="23">
        <v>37</v>
      </c>
      <c r="V111" s="23">
        <v>35</v>
      </c>
      <c r="W111" s="23">
        <v>0</v>
      </c>
      <c r="X111" s="23">
        <v>0</v>
      </c>
      <c r="Y111" s="23">
        <v>0</v>
      </c>
      <c r="Z111" s="23">
        <v>8</v>
      </c>
      <c r="AA111" s="24">
        <v>0</v>
      </c>
      <c r="AB111" s="24">
        <v>0</v>
      </c>
      <c r="AC111" s="24">
        <v>0</v>
      </c>
      <c r="AD111" s="24">
        <v>0</v>
      </c>
      <c r="AE111" s="24">
        <v>0</v>
      </c>
      <c r="AF111" s="24">
        <v>100</v>
      </c>
      <c r="AG111" s="5" t="s">
        <v>39</v>
      </c>
      <c r="AH111" s="7" t="s">
        <v>33</v>
      </c>
      <c r="AI111" s="7">
        <v>92.808000000000007</v>
      </c>
      <c r="AJ111" s="7">
        <v>454.03570000000002</v>
      </c>
      <c r="AK111" s="7">
        <v>428.2978</v>
      </c>
      <c r="AL111" s="7">
        <f>Table2[[#This Row],[Company Direct Land Through FY 11]]+Table2[[#This Row],[Company Direct Land FY 12 and After ]]</f>
        <v>882.33349999999996</v>
      </c>
      <c r="AM111" s="7">
        <v>165.19800000000001</v>
      </c>
      <c r="AN111" s="7">
        <v>1310.3284000000001</v>
      </c>
      <c r="AO111" s="7">
        <v>762.36839999999995</v>
      </c>
      <c r="AP111" s="7">
        <f>Table2[[#This Row],[Company Direct Building Through FY 11]]+Table2[[#This Row],[Company Direct Building FY 12 and After  ]]</f>
        <v>2072.6968000000002</v>
      </c>
      <c r="AQ111" s="7">
        <v>0</v>
      </c>
      <c r="AR111" s="7">
        <v>109.7376</v>
      </c>
      <c r="AS111" s="7">
        <v>0</v>
      </c>
      <c r="AT111" s="7">
        <f>Table2[[#This Row],[Mortgage Recording Tax Through FY 11]]+Table2[[#This Row],[Mortgage Recording Tax FY 12 and After ]]</f>
        <v>109.7376</v>
      </c>
      <c r="AU111" s="7">
        <v>236.34899999999999</v>
      </c>
      <c r="AV111" s="7">
        <v>1650.9278999999999</v>
      </c>
      <c r="AW111" s="7">
        <v>1090.7222999999999</v>
      </c>
      <c r="AX111" s="7">
        <f>Table2[[#This Row],[Pilot Savings  Through FY 11]]+Table2[[#This Row],[Pilot Savings FY 12 and After ]]</f>
        <v>2741.6502</v>
      </c>
      <c r="AY111" s="7">
        <v>0</v>
      </c>
      <c r="AZ111" s="7">
        <v>109.7376</v>
      </c>
      <c r="BA111" s="7">
        <v>0</v>
      </c>
      <c r="BB111" s="7">
        <f>Table2[[#This Row],[Mortgage Recording Tax Exemption Through FY 11]]+Table2[[#This Row],[Mortgage Recording Tax Exemption FY 12 and After ]]</f>
        <v>109.7376</v>
      </c>
      <c r="BC111" s="7">
        <v>54.729399999999998</v>
      </c>
      <c r="BD111" s="7">
        <v>180.80969999999999</v>
      </c>
      <c r="BE111" s="7">
        <v>252.56970000000001</v>
      </c>
      <c r="BF111" s="7">
        <f>Table2[[#This Row],[Indirect and Induced Land Through FY 11]]+Table2[[#This Row],[Indirect and Induced Land FY 12 and After ]]</f>
        <v>433.37940000000003</v>
      </c>
      <c r="BG111" s="7">
        <v>101.64019999999999</v>
      </c>
      <c r="BH111" s="7">
        <v>335.78949999999998</v>
      </c>
      <c r="BI111" s="7">
        <v>469.05739999999997</v>
      </c>
      <c r="BJ111" s="7">
        <f>Table2[[#This Row],[Indirect and Induced Building Through FY 11]]+Table2[[#This Row],[Indirect and Induced Building FY 12 and After]]</f>
        <v>804.84690000000001</v>
      </c>
      <c r="BK111" s="7">
        <v>178.0266</v>
      </c>
      <c r="BL111" s="7">
        <v>630.03539999999998</v>
      </c>
      <c r="BM111" s="7">
        <v>821.57100000000003</v>
      </c>
      <c r="BN111" s="7">
        <f>Table2[[#This Row],[TOTAL Real Property Related Taxes Through FY 11]]+Table2[[#This Row],[TOTAL Real Property Related Taxes FY 12 and After]]</f>
        <v>1451.6064000000001</v>
      </c>
      <c r="BO111" s="7">
        <v>407.52050000000003</v>
      </c>
      <c r="BP111" s="7">
        <v>1375.5213000000001</v>
      </c>
      <c r="BQ111" s="7">
        <v>1880.6572000000001</v>
      </c>
      <c r="BR111" s="7">
        <f>Table2[[#This Row],[Company Direct Through FY 11]]+Table2[[#This Row],[Company Direct FY 12 and After ]]</f>
        <v>3256.1785</v>
      </c>
      <c r="BS111" s="7">
        <v>0</v>
      </c>
      <c r="BT111" s="7">
        <v>12.988099999999999</v>
      </c>
      <c r="BU111" s="7">
        <v>0</v>
      </c>
      <c r="BV111" s="7">
        <f>Table2[[#This Row],[Sales Tax Exemption Through FY 11]]+Table2[[#This Row],[Sales Tax Exemption FY 12 and After ]]</f>
        <v>12.988099999999999</v>
      </c>
      <c r="BW111" s="7">
        <v>0</v>
      </c>
      <c r="BX111" s="7">
        <v>0</v>
      </c>
      <c r="BY111" s="7">
        <v>0</v>
      </c>
      <c r="BZ111" s="7">
        <f>Table2[[#This Row],[Energy Tax Savings Through FY 11]]+Table2[[#This Row],[Energy Tax Savings FY 12 and After ]]</f>
        <v>0</v>
      </c>
      <c r="CA111" s="7">
        <v>4.4726999999999997</v>
      </c>
      <c r="CB111" s="7">
        <v>47.393599999999999</v>
      </c>
      <c r="CC111" s="7">
        <v>12.4215</v>
      </c>
      <c r="CD111" s="7">
        <f>Table2[[#This Row],[Tax Exempt Bond Savings Through FY 11]]+Table2[[#This Row],[Tax Exempt Bond Savings FY12 and After ]]</f>
        <v>59.815100000000001</v>
      </c>
      <c r="CE111" s="7">
        <v>215.40950000000001</v>
      </c>
      <c r="CF111" s="7">
        <v>760.40039999999999</v>
      </c>
      <c r="CG111" s="7">
        <v>994.08889999999997</v>
      </c>
      <c r="CH111" s="7">
        <f>Table2[[#This Row],[Indirect and Induced Through FY 11]]+Table2[[#This Row],[Indirect and Induced FY 12 and After  ]]</f>
        <v>1754.4893</v>
      </c>
      <c r="CI111" s="7">
        <v>618.45730000000003</v>
      </c>
      <c r="CJ111" s="7">
        <v>2075.54</v>
      </c>
      <c r="CK111" s="7">
        <v>2862.3245999999999</v>
      </c>
      <c r="CL111" s="7">
        <f>Table2[[#This Row],[TOTAL Income Consumption Use Taxes Through FY 11]]+Table2[[#This Row],[TOTAL Income Consumption Use Taxes FY 12 and After  ]]</f>
        <v>4937.8645999999999</v>
      </c>
      <c r="CM111" s="7">
        <v>240.82169999999999</v>
      </c>
      <c r="CN111" s="7">
        <v>1821.0472</v>
      </c>
      <c r="CO111" s="7">
        <v>1103.1438000000001</v>
      </c>
      <c r="CP111" s="7">
        <f>Table2[[#This Row],[Assistance Provided Through FY 11]]+Table2[[#This Row],[Assistance Provided FY 12 and After ]]</f>
        <v>2924.1909999999998</v>
      </c>
      <c r="CQ111" s="7">
        <v>0</v>
      </c>
      <c r="CR111" s="7">
        <v>0</v>
      </c>
      <c r="CS111" s="7">
        <v>0</v>
      </c>
      <c r="CT111" s="7">
        <f>Table2[[#This Row],[Recapture Cancellation Reduction Amount Through FY 11]]+Table2[[#This Row],[Recapture Cancellation Reduction Amount FY 12 and After ]]</f>
        <v>0</v>
      </c>
      <c r="CU111" s="7">
        <v>0</v>
      </c>
      <c r="CV111" s="7">
        <v>0</v>
      </c>
      <c r="CW111" s="7">
        <v>0</v>
      </c>
      <c r="CX111" s="7">
        <f>Table2[[#This Row],[Penalty Paid Through FY 11]]+Table2[[#This Row],[Penalty Paid FY 12 and After]]</f>
        <v>0</v>
      </c>
      <c r="CY111" s="7">
        <v>240.82169999999999</v>
      </c>
      <c r="CZ111" s="7">
        <v>1821.0472</v>
      </c>
      <c r="DA111" s="7">
        <v>1103.1438000000001</v>
      </c>
      <c r="DB111" s="7">
        <f>Table2[[#This Row],[TOTAL Assistance Net of recapture penalties Through FY 11]]+Table2[[#This Row],[TOTAL Assistance Net of recapture penalties FY 12 and After ]]</f>
        <v>2924.1909999999998</v>
      </c>
      <c r="DC111" s="7">
        <v>665.52650000000006</v>
      </c>
      <c r="DD111" s="7">
        <v>3249.623</v>
      </c>
      <c r="DE111" s="7">
        <v>3071.3234000000002</v>
      </c>
      <c r="DF111" s="7">
        <f>Table2[[#This Row],[Company Direct Tax Revenue Before Assistance FY 12 and After]]+Table2[[#This Row],[Company Direct Tax Revenue Before Assistance Through FY 11]]</f>
        <v>6320.9464000000007</v>
      </c>
      <c r="DG111" s="7">
        <v>371.77910000000003</v>
      </c>
      <c r="DH111" s="7">
        <v>1276.9996000000001</v>
      </c>
      <c r="DI111" s="7">
        <v>1715.7159999999999</v>
      </c>
      <c r="DJ111" s="7">
        <f>Table2[[#This Row],[Indirect and Induced Tax Revenues FY 12 and After]]+Table2[[#This Row],[Indirect and Induced Tax Revenues Through FY 11]]</f>
        <v>2992.7156</v>
      </c>
      <c r="DK111" s="7">
        <v>1037.3055999999999</v>
      </c>
      <c r="DL111" s="7">
        <v>4526.6225999999997</v>
      </c>
      <c r="DM111" s="7">
        <v>4787.0393999999997</v>
      </c>
      <c r="DN111" s="7">
        <f>Table2[[#This Row],[TOTAL Tax Revenues Before Assistance Through FY 11]]+Table2[[#This Row],[TOTAL Tax Revenues Before Assistance FY 12 and After]]</f>
        <v>9313.6620000000003</v>
      </c>
      <c r="DO111" s="7">
        <v>796.48389999999995</v>
      </c>
      <c r="DP111" s="7">
        <v>2705.5754000000002</v>
      </c>
      <c r="DQ111" s="7">
        <v>3683.8955999999998</v>
      </c>
      <c r="DR111" s="7">
        <f>Table2[[#This Row],[TOTAL Tax Revenues Net of Assistance Recapture and Penalty FY 12 and After]]+Table2[[#This Row],[TOTAL Tax Revenues Net of Assistance Recapture and Penalty Through FY 11]]</f>
        <v>6389.4709999999995</v>
      </c>
      <c r="DS111" s="7">
        <v>0</v>
      </c>
      <c r="DT111" s="7">
        <v>0</v>
      </c>
      <c r="DU111" s="7">
        <v>0</v>
      </c>
      <c r="DV111" s="7">
        <v>0</v>
      </c>
    </row>
    <row r="112" spans="1:126" x14ac:dyDescent="0.25">
      <c r="A112" s="5">
        <v>92452</v>
      </c>
      <c r="B112" s="5" t="s">
        <v>203</v>
      </c>
      <c r="C112" s="5" t="s">
        <v>803</v>
      </c>
      <c r="D112" s="5" t="s">
        <v>42</v>
      </c>
      <c r="E112" s="5">
        <v>37</v>
      </c>
      <c r="F112" s="5">
        <v>3717</v>
      </c>
      <c r="G112" s="5">
        <v>7</v>
      </c>
      <c r="H112" s="23"/>
      <c r="I112" s="23"/>
      <c r="J112" s="5">
        <v>423120</v>
      </c>
      <c r="K112" s="6" t="s">
        <v>28</v>
      </c>
      <c r="L112" s="6">
        <v>36403</v>
      </c>
      <c r="M112" s="9">
        <v>45838</v>
      </c>
      <c r="N112" s="7">
        <v>1000</v>
      </c>
      <c r="O112" s="5" t="s">
        <v>109</v>
      </c>
      <c r="P112" s="23">
        <v>0</v>
      </c>
      <c r="Q112" s="23">
        <v>0</v>
      </c>
      <c r="R112" s="23">
        <v>6</v>
      </c>
      <c r="S112" s="23">
        <v>0</v>
      </c>
      <c r="T112" s="23">
        <v>0</v>
      </c>
      <c r="U112" s="23">
        <v>6</v>
      </c>
      <c r="V112" s="23">
        <v>6</v>
      </c>
      <c r="W112" s="23">
        <v>0</v>
      </c>
      <c r="X112" s="23">
        <v>0</v>
      </c>
      <c r="Y112" s="23">
        <v>0</v>
      </c>
      <c r="Z112" s="23">
        <v>12</v>
      </c>
      <c r="AA112" s="24">
        <v>0</v>
      </c>
      <c r="AB112" s="24">
        <v>0</v>
      </c>
      <c r="AC112" s="24">
        <v>0</v>
      </c>
      <c r="AD112" s="24">
        <v>0</v>
      </c>
      <c r="AE112" s="24">
        <v>0</v>
      </c>
      <c r="AF112" s="24">
        <v>83.3333333333333</v>
      </c>
      <c r="AG112" s="5" t="s">
        <v>39</v>
      </c>
      <c r="AH112" s="7" t="s">
        <v>33</v>
      </c>
      <c r="AI112" s="7">
        <v>22.969000000000001</v>
      </c>
      <c r="AJ112" s="7">
        <v>82.7303</v>
      </c>
      <c r="AK112" s="7">
        <v>105.99930000000001</v>
      </c>
      <c r="AL112" s="7">
        <f>Table2[[#This Row],[Company Direct Land Through FY 11]]+Table2[[#This Row],[Company Direct Land FY 12 and After ]]</f>
        <v>188.7296</v>
      </c>
      <c r="AM112" s="7">
        <v>9.7910000000000004</v>
      </c>
      <c r="AN112" s="7">
        <v>92.513199999999998</v>
      </c>
      <c r="AO112" s="7">
        <v>45.1843</v>
      </c>
      <c r="AP112" s="7">
        <f>Table2[[#This Row],[Company Direct Building Through FY 11]]+Table2[[#This Row],[Company Direct Building FY 12 and After  ]]</f>
        <v>137.69749999999999</v>
      </c>
      <c r="AQ112" s="7">
        <v>0</v>
      </c>
      <c r="AR112" s="7">
        <v>0</v>
      </c>
      <c r="AS112" s="7">
        <v>0</v>
      </c>
      <c r="AT112" s="7">
        <f>Table2[[#This Row],[Mortgage Recording Tax Through FY 11]]+Table2[[#This Row],[Mortgage Recording Tax FY 12 and After ]]</f>
        <v>0</v>
      </c>
      <c r="AU112" s="7">
        <v>32.76</v>
      </c>
      <c r="AV112" s="7">
        <v>150.357</v>
      </c>
      <c r="AW112" s="7">
        <v>151.18379999999999</v>
      </c>
      <c r="AX112" s="7">
        <f>Table2[[#This Row],[Pilot Savings  Through FY 11]]+Table2[[#This Row],[Pilot Savings FY 12 and After ]]</f>
        <v>301.54079999999999</v>
      </c>
      <c r="AY112" s="7">
        <v>0</v>
      </c>
      <c r="AZ112" s="7">
        <v>0</v>
      </c>
      <c r="BA112" s="7">
        <v>0</v>
      </c>
      <c r="BB112" s="7">
        <f>Table2[[#This Row],[Mortgage Recording Tax Exemption Through FY 11]]+Table2[[#This Row],[Mortgage Recording Tax Exemption FY 12 and After ]]</f>
        <v>0</v>
      </c>
      <c r="BC112" s="7">
        <v>9.3819999999999997</v>
      </c>
      <c r="BD112" s="7">
        <v>48.014899999999997</v>
      </c>
      <c r="BE112" s="7">
        <v>43.297400000000003</v>
      </c>
      <c r="BF112" s="7">
        <f>Table2[[#This Row],[Indirect and Induced Land Through FY 11]]+Table2[[#This Row],[Indirect and Induced Land FY 12 and After ]]</f>
        <v>91.312299999999993</v>
      </c>
      <c r="BG112" s="7">
        <v>17.4236</v>
      </c>
      <c r="BH112" s="7">
        <v>89.170299999999997</v>
      </c>
      <c r="BI112" s="7">
        <v>80.407799999999995</v>
      </c>
      <c r="BJ112" s="7">
        <f>Table2[[#This Row],[Indirect and Induced Building Through FY 11]]+Table2[[#This Row],[Indirect and Induced Building FY 12 and After]]</f>
        <v>169.57810000000001</v>
      </c>
      <c r="BK112" s="7">
        <v>26.805599999999998</v>
      </c>
      <c r="BL112" s="7">
        <v>162.07169999999999</v>
      </c>
      <c r="BM112" s="7">
        <v>123.705</v>
      </c>
      <c r="BN112" s="7">
        <f>Table2[[#This Row],[TOTAL Real Property Related Taxes Through FY 11]]+Table2[[#This Row],[TOTAL Real Property Related Taxes FY 12 and After]]</f>
        <v>285.77670000000001</v>
      </c>
      <c r="BO112" s="7">
        <v>69.860699999999994</v>
      </c>
      <c r="BP112" s="7">
        <v>364.4085</v>
      </c>
      <c r="BQ112" s="7">
        <v>322.39879999999999</v>
      </c>
      <c r="BR112" s="7">
        <f>Table2[[#This Row],[Company Direct Through FY 11]]+Table2[[#This Row],[Company Direct FY 12 and After ]]</f>
        <v>686.80729999999994</v>
      </c>
      <c r="BS112" s="7">
        <v>0</v>
      </c>
      <c r="BT112" s="7">
        <v>0</v>
      </c>
      <c r="BU112" s="7">
        <v>0</v>
      </c>
      <c r="BV112" s="7">
        <f>Table2[[#This Row],[Sales Tax Exemption Through FY 11]]+Table2[[#This Row],[Sales Tax Exemption FY 12 and After ]]</f>
        <v>0</v>
      </c>
      <c r="BW112" s="7">
        <v>0</v>
      </c>
      <c r="BX112" s="7">
        <v>0</v>
      </c>
      <c r="BY112" s="7">
        <v>0</v>
      </c>
      <c r="BZ112" s="7">
        <f>Table2[[#This Row],[Energy Tax Savings Through FY 11]]+Table2[[#This Row],[Energy Tax Savings FY 12 and After ]]</f>
        <v>0</v>
      </c>
      <c r="CA112" s="7">
        <v>0</v>
      </c>
      <c r="CB112" s="7">
        <v>0</v>
      </c>
      <c r="CC112" s="7">
        <v>0</v>
      </c>
      <c r="CD112" s="7">
        <f>Table2[[#This Row],[Tax Exempt Bond Savings Through FY 11]]+Table2[[#This Row],[Tax Exempt Bond Savings FY12 and After ]]</f>
        <v>0</v>
      </c>
      <c r="CE112" s="7">
        <v>36.926499999999997</v>
      </c>
      <c r="CF112" s="7">
        <v>202.4983</v>
      </c>
      <c r="CG112" s="7">
        <v>170.41120000000001</v>
      </c>
      <c r="CH112" s="7">
        <f>Table2[[#This Row],[Indirect and Induced Through FY 11]]+Table2[[#This Row],[Indirect and Induced FY 12 and After  ]]</f>
        <v>372.90949999999998</v>
      </c>
      <c r="CI112" s="7">
        <v>106.7872</v>
      </c>
      <c r="CJ112" s="7">
        <v>566.90679999999998</v>
      </c>
      <c r="CK112" s="7">
        <v>492.81</v>
      </c>
      <c r="CL112" s="7">
        <f>Table2[[#This Row],[TOTAL Income Consumption Use Taxes Through FY 11]]+Table2[[#This Row],[TOTAL Income Consumption Use Taxes FY 12 and After  ]]</f>
        <v>1059.7167999999999</v>
      </c>
      <c r="CM112" s="7">
        <v>32.76</v>
      </c>
      <c r="CN112" s="7">
        <v>150.357</v>
      </c>
      <c r="CO112" s="7">
        <v>151.18379999999999</v>
      </c>
      <c r="CP112" s="7">
        <f>Table2[[#This Row],[Assistance Provided Through FY 11]]+Table2[[#This Row],[Assistance Provided FY 12 and After ]]</f>
        <v>301.54079999999999</v>
      </c>
      <c r="CQ112" s="7">
        <v>0</v>
      </c>
      <c r="CR112" s="7">
        <v>0</v>
      </c>
      <c r="CS112" s="7">
        <v>0</v>
      </c>
      <c r="CT112" s="7">
        <f>Table2[[#This Row],[Recapture Cancellation Reduction Amount Through FY 11]]+Table2[[#This Row],[Recapture Cancellation Reduction Amount FY 12 and After ]]</f>
        <v>0</v>
      </c>
      <c r="CU112" s="7">
        <v>0</v>
      </c>
      <c r="CV112" s="7">
        <v>0</v>
      </c>
      <c r="CW112" s="7">
        <v>0</v>
      </c>
      <c r="CX112" s="7">
        <f>Table2[[#This Row],[Penalty Paid Through FY 11]]+Table2[[#This Row],[Penalty Paid FY 12 and After]]</f>
        <v>0</v>
      </c>
      <c r="CY112" s="7">
        <v>32.76</v>
      </c>
      <c r="CZ112" s="7">
        <v>150.357</v>
      </c>
      <c r="DA112" s="7">
        <v>151.18379999999999</v>
      </c>
      <c r="DB112" s="7">
        <f>Table2[[#This Row],[TOTAL Assistance Net of recapture penalties Through FY 11]]+Table2[[#This Row],[TOTAL Assistance Net of recapture penalties FY 12 and After ]]</f>
        <v>301.54079999999999</v>
      </c>
      <c r="DC112" s="7">
        <v>102.6207</v>
      </c>
      <c r="DD112" s="7">
        <v>539.65200000000004</v>
      </c>
      <c r="DE112" s="7">
        <v>473.58240000000001</v>
      </c>
      <c r="DF112" s="7">
        <f>Table2[[#This Row],[Company Direct Tax Revenue Before Assistance FY 12 and After]]+Table2[[#This Row],[Company Direct Tax Revenue Before Assistance Through FY 11]]</f>
        <v>1013.2344000000001</v>
      </c>
      <c r="DG112" s="7">
        <v>63.732100000000003</v>
      </c>
      <c r="DH112" s="7">
        <v>339.68349999999998</v>
      </c>
      <c r="DI112" s="7">
        <v>294.1164</v>
      </c>
      <c r="DJ112" s="7">
        <f>Table2[[#This Row],[Indirect and Induced Tax Revenues FY 12 and After]]+Table2[[#This Row],[Indirect and Induced Tax Revenues Through FY 11]]</f>
        <v>633.79989999999998</v>
      </c>
      <c r="DK112" s="7">
        <v>166.3528</v>
      </c>
      <c r="DL112" s="7">
        <v>879.33550000000002</v>
      </c>
      <c r="DM112" s="7">
        <v>767.69880000000001</v>
      </c>
      <c r="DN112" s="7">
        <f>Table2[[#This Row],[TOTAL Tax Revenues Before Assistance Through FY 11]]+Table2[[#This Row],[TOTAL Tax Revenues Before Assistance FY 12 and After]]</f>
        <v>1647.0343</v>
      </c>
      <c r="DO112" s="7">
        <v>133.59280000000001</v>
      </c>
      <c r="DP112" s="7">
        <v>728.97850000000005</v>
      </c>
      <c r="DQ112" s="7">
        <v>616.51499999999999</v>
      </c>
      <c r="DR112" s="7">
        <f>Table2[[#This Row],[TOTAL Tax Revenues Net of Assistance Recapture and Penalty FY 12 and After]]+Table2[[#This Row],[TOTAL Tax Revenues Net of Assistance Recapture and Penalty Through FY 11]]</f>
        <v>1345.4935</v>
      </c>
      <c r="DS112" s="7">
        <v>0</v>
      </c>
      <c r="DT112" s="7">
        <v>0</v>
      </c>
      <c r="DU112" s="7">
        <v>0</v>
      </c>
      <c r="DV112" s="7">
        <v>0</v>
      </c>
    </row>
    <row r="113" spans="1:126" x14ac:dyDescent="0.25">
      <c r="A113" s="5">
        <v>92455</v>
      </c>
      <c r="B113" s="5" t="s">
        <v>201</v>
      </c>
      <c r="C113" s="5" t="s">
        <v>202</v>
      </c>
      <c r="D113" s="5" t="s">
        <v>32</v>
      </c>
      <c r="E113" s="5">
        <v>34</v>
      </c>
      <c r="F113" s="5">
        <v>3556</v>
      </c>
      <c r="G113" s="5">
        <v>14</v>
      </c>
      <c r="H113" s="23"/>
      <c r="I113" s="23"/>
      <c r="J113" s="5">
        <v>238330</v>
      </c>
      <c r="K113" s="6" t="s">
        <v>28</v>
      </c>
      <c r="L113" s="6">
        <v>36536</v>
      </c>
      <c r="M113" s="9">
        <v>46203</v>
      </c>
      <c r="N113" s="7">
        <v>2560</v>
      </c>
      <c r="O113" s="5" t="s">
        <v>29</v>
      </c>
      <c r="P113" s="23">
        <v>40</v>
      </c>
      <c r="Q113" s="23">
        <v>0</v>
      </c>
      <c r="R113" s="23">
        <v>44</v>
      </c>
      <c r="S113" s="23">
        <v>0</v>
      </c>
      <c r="T113" s="23">
        <v>0</v>
      </c>
      <c r="U113" s="23">
        <v>84</v>
      </c>
      <c r="V113" s="23">
        <v>64</v>
      </c>
      <c r="W113" s="23">
        <v>0</v>
      </c>
      <c r="X113" s="23">
        <v>0</v>
      </c>
      <c r="Y113" s="23">
        <v>0</v>
      </c>
      <c r="Z113" s="23">
        <v>21</v>
      </c>
      <c r="AA113" s="24">
        <v>0</v>
      </c>
      <c r="AB113" s="24">
        <v>0</v>
      </c>
      <c r="AC113" s="24">
        <v>0</v>
      </c>
      <c r="AD113" s="24">
        <v>0</v>
      </c>
      <c r="AE113" s="24">
        <v>0</v>
      </c>
      <c r="AF113" s="24">
        <v>47.619047619047599</v>
      </c>
      <c r="AG113" s="5" t="s">
        <v>39</v>
      </c>
      <c r="AH113" s="7" t="s">
        <v>39</v>
      </c>
      <c r="AI113" s="7">
        <v>12.25</v>
      </c>
      <c r="AJ113" s="7">
        <v>95.316400000000002</v>
      </c>
      <c r="AK113" s="7">
        <v>59.479599999999998</v>
      </c>
      <c r="AL113" s="7">
        <f>Table2[[#This Row],[Company Direct Land Through FY 11]]+Table2[[#This Row],[Company Direct Land FY 12 and After ]]</f>
        <v>154.79599999999999</v>
      </c>
      <c r="AM113" s="7">
        <v>37.865000000000002</v>
      </c>
      <c r="AN113" s="7">
        <v>137.51650000000001</v>
      </c>
      <c r="AO113" s="7">
        <v>183.85210000000001</v>
      </c>
      <c r="AP113" s="7">
        <f>Table2[[#This Row],[Company Direct Building Through FY 11]]+Table2[[#This Row],[Company Direct Building FY 12 and After  ]]</f>
        <v>321.36860000000001</v>
      </c>
      <c r="AQ113" s="7">
        <v>0</v>
      </c>
      <c r="AR113" s="7">
        <v>10.789899999999999</v>
      </c>
      <c r="AS113" s="7">
        <v>0</v>
      </c>
      <c r="AT113" s="7">
        <f>Table2[[#This Row],[Mortgage Recording Tax Through FY 11]]+Table2[[#This Row],[Mortgage Recording Tax FY 12 and After ]]</f>
        <v>10.789899999999999</v>
      </c>
      <c r="AU113" s="7">
        <v>25.135000000000002</v>
      </c>
      <c r="AV113" s="7">
        <v>130.4325</v>
      </c>
      <c r="AW113" s="7">
        <v>122.0416</v>
      </c>
      <c r="AX113" s="7">
        <f>Table2[[#This Row],[Pilot Savings  Through FY 11]]+Table2[[#This Row],[Pilot Savings FY 12 and After ]]</f>
        <v>252.47410000000002</v>
      </c>
      <c r="AY113" s="7">
        <v>0</v>
      </c>
      <c r="AZ113" s="7">
        <v>10.789899999999999</v>
      </c>
      <c r="BA113" s="7">
        <v>0</v>
      </c>
      <c r="BB113" s="7">
        <f>Table2[[#This Row],[Mortgage Recording Tax Exemption Through FY 11]]+Table2[[#This Row],[Mortgage Recording Tax Exemption FY 12 and After ]]</f>
        <v>10.789899999999999</v>
      </c>
      <c r="BC113" s="7">
        <v>53.663400000000003</v>
      </c>
      <c r="BD113" s="7">
        <v>293.33580000000001</v>
      </c>
      <c r="BE113" s="7">
        <v>260.56009999999998</v>
      </c>
      <c r="BF113" s="7">
        <f>Table2[[#This Row],[Indirect and Induced Land Through FY 11]]+Table2[[#This Row],[Indirect and Induced Land FY 12 and After ]]</f>
        <v>553.89589999999998</v>
      </c>
      <c r="BG113" s="7">
        <v>99.660600000000002</v>
      </c>
      <c r="BH113" s="7">
        <v>544.7663</v>
      </c>
      <c r="BI113" s="7">
        <v>483.89780000000002</v>
      </c>
      <c r="BJ113" s="7">
        <f>Table2[[#This Row],[Indirect and Induced Building Through FY 11]]+Table2[[#This Row],[Indirect and Induced Building FY 12 and After]]</f>
        <v>1028.6641</v>
      </c>
      <c r="BK113" s="7">
        <v>178.304</v>
      </c>
      <c r="BL113" s="7">
        <v>940.50250000000005</v>
      </c>
      <c r="BM113" s="7">
        <v>865.74800000000005</v>
      </c>
      <c r="BN113" s="7">
        <f>Table2[[#This Row],[TOTAL Real Property Related Taxes Through FY 11]]+Table2[[#This Row],[TOTAL Real Property Related Taxes FY 12 and After]]</f>
        <v>1806.2505000000001</v>
      </c>
      <c r="BO113" s="7">
        <v>379.57810000000001</v>
      </c>
      <c r="BP113" s="7">
        <v>2161.7954</v>
      </c>
      <c r="BQ113" s="7">
        <v>1843.0246999999999</v>
      </c>
      <c r="BR113" s="7">
        <f>Table2[[#This Row],[Company Direct Through FY 11]]+Table2[[#This Row],[Company Direct FY 12 and After ]]</f>
        <v>4004.8200999999999</v>
      </c>
      <c r="BS113" s="7">
        <v>0</v>
      </c>
      <c r="BT113" s="7">
        <v>0</v>
      </c>
      <c r="BU113" s="7">
        <v>0</v>
      </c>
      <c r="BV113" s="7">
        <f>Table2[[#This Row],[Sales Tax Exemption Through FY 11]]+Table2[[#This Row],[Sales Tax Exemption FY 12 and After ]]</f>
        <v>0</v>
      </c>
      <c r="BW113" s="7">
        <v>0</v>
      </c>
      <c r="BX113" s="7">
        <v>0</v>
      </c>
      <c r="BY113" s="7">
        <v>0</v>
      </c>
      <c r="BZ113" s="7">
        <f>Table2[[#This Row],[Energy Tax Savings Through FY 11]]+Table2[[#This Row],[Energy Tax Savings FY 12 and After ]]</f>
        <v>0</v>
      </c>
      <c r="CA113" s="7">
        <v>0</v>
      </c>
      <c r="CB113" s="7">
        <v>0</v>
      </c>
      <c r="CC113" s="7">
        <v>0</v>
      </c>
      <c r="CD113" s="7">
        <f>Table2[[#This Row],[Tax Exempt Bond Savings Through FY 11]]+Table2[[#This Row],[Tax Exempt Bond Savings FY12 and After ]]</f>
        <v>0</v>
      </c>
      <c r="CE113" s="7">
        <v>190.18819999999999</v>
      </c>
      <c r="CF113" s="7">
        <v>1128.2765999999999</v>
      </c>
      <c r="CG113" s="7">
        <v>923.45050000000003</v>
      </c>
      <c r="CH113" s="7">
        <f>Table2[[#This Row],[Indirect and Induced Through FY 11]]+Table2[[#This Row],[Indirect and Induced FY 12 and After  ]]</f>
        <v>2051.7271000000001</v>
      </c>
      <c r="CI113" s="7">
        <v>569.7663</v>
      </c>
      <c r="CJ113" s="7">
        <v>3290.0720000000001</v>
      </c>
      <c r="CK113" s="7">
        <v>2766.4751999999999</v>
      </c>
      <c r="CL113" s="7">
        <f>Table2[[#This Row],[TOTAL Income Consumption Use Taxes Through FY 11]]+Table2[[#This Row],[TOTAL Income Consumption Use Taxes FY 12 and After  ]]</f>
        <v>6056.5472</v>
      </c>
      <c r="CM113" s="7">
        <v>25.135000000000002</v>
      </c>
      <c r="CN113" s="7">
        <v>141.22239999999999</v>
      </c>
      <c r="CO113" s="7">
        <v>122.0416</v>
      </c>
      <c r="CP113" s="7">
        <f>Table2[[#This Row],[Assistance Provided Through FY 11]]+Table2[[#This Row],[Assistance Provided FY 12 and After ]]</f>
        <v>263.26400000000001</v>
      </c>
      <c r="CQ113" s="7">
        <v>0</v>
      </c>
      <c r="CR113" s="7">
        <v>0</v>
      </c>
      <c r="CS113" s="7">
        <v>0</v>
      </c>
      <c r="CT113" s="7">
        <f>Table2[[#This Row],[Recapture Cancellation Reduction Amount Through FY 11]]+Table2[[#This Row],[Recapture Cancellation Reduction Amount FY 12 and After ]]</f>
        <v>0</v>
      </c>
      <c r="CU113" s="7">
        <v>0</v>
      </c>
      <c r="CV113" s="7">
        <v>0</v>
      </c>
      <c r="CW113" s="7">
        <v>0</v>
      </c>
      <c r="CX113" s="7">
        <f>Table2[[#This Row],[Penalty Paid Through FY 11]]+Table2[[#This Row],[Penalty Paid FY 12 and After]]</f>
        <v>0</v>
      </c>
      <c r="CY113" s="7">
        <v>25.135000000000002</v>
      </c>
      <c r="CZ113" s="7">
        <v>141.22239999999999</v>
      </c>
      <c r="DA113" s="7">
        <v>122.0416</v>
      </c>
      <c r="DB113" s="7">
        <f>Table2[[#This Row],[TOTAL Assistance Net of recapture penalties Through FY 11]]+Table2[[#This Row],[TOTAL Assistance Net of recapture penalties FY 12 and After ]]</f>
        <v>263.26400000000001</v>
      </c>
      <c r="DC113" s="7">
        <v>429.69310000000002</v>
      </c>
      <c r="DD113" s="7">
        <v>2405.4182000000001</v>
      </c>
      <c r="DE113" s="7">
        <v>2086.3564000000001</v>
      </c>
      <c r="DF113" s="7">
        <f>Table2[[#This Row],[Company Direct Tax Revenue Before Assistance FY 12 and After]]+Table2[[#This Row],[Company Direct Tax Revenue Before Assistance Through FY 11]]</f>
        <v>4491.7746000000006</v>
      </c>
      <c r="DG113" s="7">
        <v>343.51220000000001</v>
      </c>
      <c r="DH113" s="7">
        <v>1966.3787</v>
      </c>
      <c r="DI113" s="7">
        <v>1667.9084</v>
      </c>
      <c r="DJ113" s="7">
        <f>Table2[[#This Row],[Indirect and Induced Tax Revenues FY 12 and After]]+Table2[[#This Row],[Indirect and Induced Tax Revenues Through FY 11]]</f>
        <v>3634.2871</v>
      </c>
      <c r="DK113" s="7">
        <v>773.20529999999997</v>
      </c>
      <c r="DL113" s="7">
        <v>4371.7969000000003</v>
      </c>
      <c r="DM113" s="7">
        <v>3754.2647999999999</v>
      </c>
      <c r="DN113" s="7">
        <f>Table2[[#This Row],[TOTAL Tax Revenues Before Assistance Through FY 11]]+Table2[[#This Row],[TOTAL Tax Revenues Before Assistance FY 12 and After]]</f>
        <v>8126.0617000000002</v>
      </c>
      <c r="DO113" s="7">
        <v>748.07029999999997</v>
      </c>
      <c r="DP113" s="7">
        <v>4230.5744999999997</v>
      </c>
      <c r="DQ113" s="7">
        <v>3632.2231999999999</v>
      </c>
      <c r="DR113" s="7">
        <f>Table2[[#This Row],[TOTAL Tax Revenues Net of Assistance Recapture and Penalty FY 12 and After]]+Table2[[#This Row],[TOTAL Tax Revenues Net of Assistance Recapture and Penalty Through FY 11]]</f>
        <v>7862.7976999999992</v>
      </c>
      <c r="DS113" s="7">
        <v>0</v>
      </c>
      <c r="DT113" s="7">
        <v>0</v>
      </c>
      <c r="DU113" s="7">
        <v>0</v>
      </c>
      <c r="DV113" s="7">
        <v>0</v>
      </c>
    </row>
    <row r="114" spans="1:126" x14ac:dyDescent="0.25">
      <c r="A114" s="5">
        <v>92459</v>
      </c>
      <c r="B114" s="5" t="s">
        <v>181</v>
      </c>
      <c r="C114" s="5" t="s">
        <v>182</v>
      </c>
      <c r="D114" s="5" t="s">
        <v>32</v>
      </c>
      <c r="E114" s="5">
        <v>24</v>
      </c>
      <c r="F114" s="5">
        <v>6608</v>
      </c>
      <c r="G114" s="5">
        <v>2</v>
      </c>
      <c r="H114" s="23">
        <v>18650</v>
      </c>
      <c r="I114" s="23">
        <v>35186</v>
      </c>
      <c r="J114" s="5">
        <v>611110</v>
      </c>
      <c r="K114" s="6" t="s">
        <v>166</v>
      </c>
      <c r="L114" s="6">
        <v>36465</v>
      </c>
      <c r="M114" s="9">
        <v>45870</v>
      </c>
      <c r="N114" s="7">
        <v>3993.9</v>
      </c>
      <c r="O114" s="5" t="s">
        <v>79</v>
      </c>
      <c r="P114" s="23">
        <v>40</v>
      </c>
      <c r="Q114" s="23">
        <v>0</v>
      </c>
      <c r="R114" s="23">
        <v>200</v>
      </c>
      <c r="S114" s="23">
        <v>0</v>
      </c>
      <c r="T114" s="23">
        <v>25</v>
      </c>
      <c r="U114" s="23">
        <v>265</v>
      </c>
      <c r="V114" s="23">
        <v>245</v>
      </c>
      <c r="W114" s="23">
        <v>0</v>
      </c>
      <c r="X114" s="23">
        <v>0</v>
      </c>
      <c r="Y114" s="23">
        <v>200</v>
      </c>
      <c r="Z114" s="23">
        <v>15</v>
      </c>
      <c r="AA114" s="24">
        <v>0</v>
      </c>
      <c r="AB114" s="24">
        <v>0</v>
      </c>
      <c r="AC114" s="24">
        <v>0</v>
      </c>
      <c r="AD114" s="24">
        <v>0</v>
      </c>
      <c r="AE114" s="24">
        <v>0</v>
      </c>
      <c r="AF114" s="24">
        <v>31.25</v>
      </c>
      <c r="AG114" s="5" t="s">
        <v>39</v>
      </c>
      <c r="AH114" s="7" t="s">
        <v>33</v>
      </c>
      <c r="AI114" s="7">
        <v>0</v>
      </c>
      <c r="AJ114" s="7">
        <v>0</v>
      </c>
      <c r="AK114" s="7">
        <v>0</v>
      </c>
      <c r="AL114" s="7">
        <f>Table2[[#This Row],[Company Direct Land Through FY 11]]+Table2[[#This Row],[Company Direct Land FY 12 and After ]]</f>
        <v>0</v>
      </c>
      <c r="AM114" s="7">
        <v>0</v>
      </c>
      <c r="AN114" s="7">
        <v>0</v>
      </c>
      <c r="AO114" s="7">
        <v>0</v>
      </c>
      <c r="AP114" s="7">
        <f>Table2[[#This Row],[Company Direct Building Through FY 11]]+Table2[[#This Row],[Company Direct Building FY 12 and After  ]]</f>
        <v>0</v>
      </c>
      <c r="AQ114" s="7">
        <v>0</v>
      </c>
      <c r="AR114" s="7">
        <v>70.072800000000001</v>
      </c>
      <c r="AS114" s="7">
        <v>0</v>
      </c>
      <c r="AT114" s="7">
        <f>Table2[[#This Row],[Mortgage Recording Tax Through FY 11]]+Table2[[#This Row],[Mortgage Recording Tax FY 12 and After ]]</f>
        <v>70.072800000000001</v>
      </c>
      <c r="AU114" s="7">
        <v>0</v>
      </c>
      <c r="AV114" s="7">
        <v>0</v>
      </c>
      <c r="AW114" s="7">
        <v>0</v>
      </c>
      <c r="AX114" s="7">
        <f>Table2[[#This Row],[Pilot Savings  Through FY 11]]+Table2[[#This Row],[Pilot Savings FY 12 and After ]]</f>
        <v>0</v>
      </c>
      <c r="AY114" s="7">
        <v>0</v>
      </c>
      <c r="AZ114" s="7">
        <v>70.072800000000001</v>
      </c>
      <c r="BA114" s="7">
        <v>0</v>
      </c>
      <c r="BB114" s="7">
        <f>Table2[[#This Row],[Mortgage Recording Tax Exemption Through FY 11]]+Table2[[#This Row],[Mortgage Recording Tax Exemption FY 12 and After ]]</f>
        <v>70.072800000000001</v>
      </c>
      <c r="BC114" s="7">
        <v>169.03399999999999</v>
      </c>
      <c r="BD114" s="7">
        <v>944.81579999999997</v>
      </c>
      <c r="BE114" s="7">
        <v>71.434299999999993</v>
      </c>
      <c r="BF114" s="7">
        <f>Table2[[#This Row],[Indirect and Induced Land Through FY 11]]+Table2[[#This Row],[Indirect and Induced Land FY 12 and After ]]</f>
        <v>1016.2501</v>
      </c>
      <c r="BG114" s="7">
        <v>313.92039999999997</v>
      </c>
      <c r="BH114" s="7">
        <v>1754.6578</v>
      </c>
      <c r="BI114" s="7">
        <v>132.66380000000001</v>
      </c>
      <c r="BJ114" s="7">
        <f>Table2[[#This Row],[Indirect and Induced Building Through FY 11]]+Table2[[#This Row],[Indirect and Induced Building FY 12 and After]]</f>
        <v>1887.3216</v>
      </c>
      <c r="BK114" s="7">
        <v>482.95440000000002</v>
      </c>
      <c r="BL114" s="7">
        <v>2699.4735999999998</v>
      </c>
      <c r="BM114" s="7">
        <v>204.09809999999999</v>
      </c>
      <c r="BN114" s="7">
        <f>Table2[[#This Row],[TOTAL Real Property Related Taxes Through FY 11]]+Table2[[#This Row],[TOTAL Real Property Related Taxes FY 12 and After]]</f>
        <v>2903.5717</v>
      </c>
      <c r="BO114" s="7">
        <v>541.70450000000005</v>
      </c>
      <c r="BP114" s="7">
        <v>3102.8445999999999</v>
      </c>
      <c r="BQ114" s="7">
        <v>228.92619999999999</v>
      </c>
      <c r="BR114" s="7">
        <f>Table2[[#This Row],[Company Direct Through FY 11]]+Table2[[#This Row],[Company Direct FY 12 and After ]]</f>
        <v>3331.7707999999998</v>
      </c>
      <c r="BS114" s="7">
        <v>0</v>
      </c>
      <c r="BT114" s="7">
        <v>0</v>
      </c>
      <c r="BU114" s="7">
        <v>0</v>
      </c>
      <c r="BV114" s="7">
        <f>Table2[[#This Row],[Sales Tax Exemption Through FY 11]]+Table2[[#This Row],[Sales Tax Exemption FY 12 and After ]]</f>
        <v>0</v>
      </c>
      <c r="BW114" s="7">
        <v>0</v>
      </c>
      <c r="BX114" s="7">
        <v>0</v>
      </c>
      <c r="BY114" s="7">
        <v>0</v>
      </c>
      <c r="BZ114" s="7">
        <f>Table2[[#This Row],[Energy Tax Savings Through FY 11]]+Table2[[#This Row],[Energy Tax Savings FY 12 and After ]]</f>
        <v>0</v>
      </c>
      <c r="CA114" s="7">
        <v>4.1904000000000003</v>
      </c>
      <c r="CB114" s="7">
        <v>37.6783</v>
      </c>
      <c r="CC114" s="7">
        <v>1.7110000000000001</v>
      </c>
      <c r="CD114" s="7">
        <f>Table2[[#This Row],[Tax Exempt Bond Savings Through FY 11]]+Table2[[#This Row],[Tax Exempt Bond Savings FY12 and After ]]</f>
        <v>39.389299999999999</v>
      </c>
      <c r="CE114" s="7">
        <v>599.07270000000005</v>
      </c>
      <c r="CF114" s="7">
        <v>3608.9414999999999</v>
      </c>
      <c r="CG114" s="7">
        <v>253.17019999999999</v>
      </c>
      <c r="CH114" s="7">
        <f>Table2[[#This Row],[Indirect and Induced Through FY 11]]+Table2[[#This Row],[Indirect and Induced FY 12 and After  ]]</f>
        <v>3862.1116999999999</v>
      </c>
      <c r="CI114" s="7">
        <v>1136.5868</v>
      </c>
      <c r="CJ114" s="7">
        <v>6674.1077999999998</v>
      </c>
      <c r="CK114" s="7">
        <v>480.3854</v>
      </c>
      <c r="CL114" s="7">
        <f>Table2[[#This Row],[TOTAL Income Consumption Use Taxes Through FY 11]]+Table2[[#This Row],[TOTAL Income Consumption Use Taxes FY 12 and After  ]]</f>
        <v>7154.4931999999999</v>
      </c>
      <c r="CM114" s="7">
        <v>4.1904000000000003</v>
      </c>
      <c r="CN114" s="7">
        <v>107.75109999999999</v>
      </c>
      <c r="CO114" s="7">
        <v>1.7110000000000001</v>
      </c>
      <c r="CP114" s="7">
        <f>Table2[[#This Row],[Assistance Provided Through FY 11]]+Table2[[#This Row],[Assistance Provided FY 12 and After ]]</f>
        <v>109.46209999999999</v>
      </c>
      <c r="CQ114" s="7">
        <v>0</v>
      </c>
      <c r="CR114" s="7">
        <v>0</v>
      </c>
      <c r="CS114" s="7">
        <v>0</v>
      </c>
      <c r="CT114" s="7">
        <f>Table2[[#This Row],[Recapture Cancellation Reduction Amount Through FY 11]]+Table2[[#This Row],[Recapture Cancellation Reduction Amount FY 12 and After ]]</f>
        <v>0</v>
      </c>
      <c r="CU114" s="7">
        <v>0</v>
      </c>
      <c r="CV114" s="7">
        <v>0</v>
      </c>
      <c r="CW114" s="7">
        <v>0</v>
      </c>
      <c r="CX114" s="7">
        <f>Table2[[#This Row],[Penalty Paid Through FY 11]]+Table2[[#This Row],[Penalty Paid FY 12 and After]]</f>
        <v>0</v>
      </c>
      <c r="CY114" s="7">
        <v>4.1904000000000003</v>
      </c>
      <c r="CZ114" s="7">
        <v>107.75109999999999</v>
      </c>
      <c r="DA114" s="7">
        <v>1.7110000000000001</v>
      </c>
      <c r="DB114" s="7">
        <f>Table2[[#This Row],[TOTAL Assistance Net of recapture penalties Through FY 11]]+Table2[[#This Row],[TOTAL Assistance Net of recapture penalties FY 12 and After ]]</f>
        <v>109.46209999999999</v>
      </c>
      <c r="DC114" s="7">
        <v>541.70450000000005</v>
      </c>
      <c r="DD114" s="7">
        <v>3172.9173999999998</v>
      </c>
      <c r="DE114" s="7">
        <v>228.92619999999999</v>
      </c>
      <c r="DF114" s="7">
        <f>Table2[[#This Row],[Company Direct Tax Revenue Before Assistance FY 12 and After]]+Table2[[#This Row],[Company Direct Tax Revenue Before Assistance Through FY 11]]</f>
        <v>3401.8435999999997</v>
      </c>
      <c r="DG114" s="7">
        <v>1082.0271</v>
      </c>
      <c r="DH114" s="7">
        <v>6308.4151000000002</v>
      </c>
      <c r="DI114" s="7">
        <v>457.26830000000001</v>
      </c>
      <c r="DJ114" s="7">
        <f>Table2[[#This Row],[Indirect and Induced Tax Revenues FY 12 and After]]+Table2[[#This Row],[Indirect and Induced Tax Revenues Through FY 11]]</f>
        <v>6765.6833999999999</v>
      </c>
      <c r="DK114" s="7">
        <v>1623.7316000000001</v>
      </c>
      <c r="DL114" s="7">
        <v>9481.3325000000004</v>
      </c>
      <c r="DM114" s="7">
        <v>686.19449999999995</v>
      </c>
      <c r="DN114" s="7">
        <f>Table2[[#This Row],[TOTAL Tax Revenues Before Assistance Through FY 11]]+Table2[[#This Row],[TOTAL Tax Revenues Before Assistance FY 12 and After]]</f>
        <v>10167.527</v>
      </c>
      <c r="DO114" s="7">
        <v>1619.5411999999999</v>
      </c>
      <c r="DP114" s="7">
        <v>9373.5813999999991</v>
      </c>
      <c r="DQ114" s="7">
        <v>684.48350000000005</v>
      </c>
      <c r="DR114" s="7">
        <f>Table2[[#This Row],[TOTAL Tax Revenues Net of Assistance Recapture and Penalty FY 12 and After]]+Table2[[#This Row],[TOTAL Tax Revenues Net of Assistance Recapture and Penalty Through FY 11]]</f>
        <v>10058.064899999999</v>
      </c>
      <c r="DS114" s="7">
        <v>0</v>
      </c>
      <c r="DT114" s="7">
        <v>0</v>
      </c>
      <c r="DU114" s="7">
        <v>0</v>
      </c>
      <c r="DV114" s="7">
        <v>0</v>
      </c>
    </row>
    <row r="115" spans="1:126" x14ac:dyDescent="0.25">
      <c r="A115" s="5">
        <v>92463</v>
      </c>
      <c r="B115" s="5" t="s">
        <v>247</v>
      </c>
      <c r="C115" s="5" t="s">
        <v>248</v>
      </c>
      <c r="D115" s="5" t="s">
        <v>42</v>
      </c>
      <c r="E115" s="5">
        <v>34</v>
      </c>
      <c r="F115" s="5">
        <v>3148</v>
      </c>
      <c r="G115" s="5">
        <v>21</v>
      </c>
      <c r="H115" s="23"/>
      <c r="I115" s="23"/>
      <c r="J115" s="5">
        <v>484210</v>
      </c>
      <c r="K115" s="6" t="s">
        <v>28</v>
      </c>
      <c r="L115" s="6">
        <v>36699</v>
      </c>
      <c r="M115" s="9">
        <v>46203</v>
      </c>
      <c r="N115" s="7">
        <v>1350</v>
      </c>
      <c r="O115" s="5" t="s">
        <v>51</v>
      </c>
      <c r="P115" s="23">
        <v>74</v>
      </c>
      <c r="Q115" s="23">
        <v>0</v>
      </c>
      <c r="R115" s="23">
        <v>18</v>
      </c>
      <c r="S115" s="23">
        <v>0</v>
      </c>
      <c r="T115" s="23">
        <v>12</v>
      </c>
      <c r="U115" s="23">
        <v>104</v>
      </c>
      <c r="V115" s="23">
        <v>67</v>
      </c>
      <c r="W115" s="23">
        <v>12</v>
      </c>
      <c r="X115" s="23">
        <v>0</v>
      </c>
      <c r="Y115" s="23">
        <v>0</v>
      </c>
      <c r="Z115" s="23">
        <v>5</v>
      </c>
      <c r="AA115" s="24">
        <v>0</v>
      </c>
      <c r="AB115" s="24">
        <v>0</v>
      </c>
      <c r="AC115" s="24">
        <v>0</v>
      </c>
      <c r="AD115" s="24">
        <v>0</v>
      </c>
      <c r="AE115" s="24">
        <v>0</v>
      </c>
      <c r="AF115" s="24">
        <v>84.7826086956522</v>
      </c>
      <c r="AG115" s="5" t="s">
        <v>39</v>
      </c>
      <c r="AH115" s="7" t="s">
        <v>33</v>
      </c>
      <c r="AI115" s="7">
        <v>24.027000000000001</v>
      </c>
      <c r="AJ115" s="7">
        <v>135.58019999999999</v>
      </c>
      <c r="AK115" s="7">
        <v>116.6619</v>
      </c>
      <c r="AL115" s="7">
        <f>Table2[[#This Row],[Company Direct Land Through FY 11]]+Table2[[#This Row],[Company Direct Land FY 12 and After ]]</f>
        <v>252.24209999999999</v>
      </c>
      <c r="AM115" s="7">
        <v>25.268000000000001</v>
      </c>
      <c r="AN115" s="7">
        <v>125.9541</v>
      </c>
      <c r="AO115" s="7">
        <v>122.6878</v>
      </c>
      <c r="AP115" s="7">
        <f>Table2[[#This Row],[Company Direct Building Through FY 11]]+Table2[[#This Row],[Company Direct Building FY 12 and After  ]]</f>
        <v>248.64189999999999</v>
      </c>
      <c r="AQ115" s="7">
        <v>0</v>
      </c>
      <c r="AR115" s="7">
        <v>14.610200000000001</v>
      </c>
      <c r="AS115" s="7">
        <v>0</v>
      </c>
      <c r="AT115" s="7">
        <f>Table2[[#This Row],[Mortgage Recording Tax Through FY 11]]+Table2[[#This Row],[Mortgage Recording Tax FY 12 and After ]]</f>
        <v>14.610200000000001</v>
      </c>
      <c r="AU115" s="7">
        <v>40.320999999999998</v>
      </c>
      <c r="AV115" s="7">
        <v>134.77539999999999</v>
      </c>
      <c r="AW115" s="7">
        <v>195.77699999999999</v>
      </c>
      <c r="AX115" s="7">
        <f>Table2[[#This Row],[Pilot Savings  Through FY 11]]+Table2[[#This Row],[Pilot Savings FY 12 and After ]]</f>
        <v>330.55239999999998</v>
      </c>
      <c r="AY115" s="7">
        <v>0</v>
      </c>
      <c r="AZ115" s="7">
        <v>14.610200000000001</v>
      </c>
      <c r="BA115" s="7">
        <v>0</v>
      </c>
      <c r="BB115" s="7">
        <f>Table2[[#This Row],[Mortgage Recording Tax Exemption Through FY 11]]+Table2[[#This Row],[Mortgage Recording Tax Exemption FY 12 and After ]]</f>
        <v>14.610200000000001</v>
      </c>
      <c r="BC115" s="7">
        <v>86.420900000000003</v>
      </c>
      <c r="BD115" s="7">
        <v>398.04570000000001</v>
      </c>
      <c r="BE115" s="7">
        <v>370.75479999999999</v>
      </c>
      <c r="BF115" s="7">
        <f>Table2[[#This Row],[Indirect and Induced Land Through FY 11]]+Table2[[#This Row],[Indirect and Induced Land FY 12 and After ]]</f>
        <v>768.80050000000006</v>
      </c>
      <c r="BG115" s="7">
        <v>160.49590000000001</v>
      </c>
      <c r="BH115" s="7">
        <v>739.2278</v>
      </c>
      <c r="BI115" s="7">
        <v>688.54560000000004</v>
      </c>
      <c r="BJ115" s="7">
        <f>Table2[[#This Row],[Indirect and Induced Building Through FY 11]]+Table2[[#This Row],[Indirect and Induced Building FY 12 and After]]</f>
        <v>1427.7734</v>
      </c>
      <c r="BK115" s="7">
        <v>255.89080000000001</v>
      </c>
      <c r="BL115" s="7">
        <v>1264.0324000000001</v>
      </c>
      <c r="BM115" s="7">
        <v>1102.8731</v>
      </c>
      <c r="BN115" s="7">
        <f>Table2[[#This Row],[TOTAL Real Property Related Taxes Through FY 11]]+Table2[[#This Row],[TOTAL Real Property Related Taxes FY 12 and After]]</f>
        <v>2366.9054999999998</v>
      </c>
      <c r="BO115" s="7">
        <v>512.19749999999999</v>
      </c>
      <c r="BP115" s="7">
        <v>2723.9454999999998</v>
      </c>
      <c r="BQ115" s="7">
        <v>2103.1822999999999</v>
      </c>
      <c r="BR115" s="7">
        <f>Table2[[#This Row],[Company Direct Through FY 11]]+Table2[[#This Row],[Company Direct FY 12 and After ]]</f>
        <v>4827.1278000000002</v>
      </c>
      <c r="BS115" s="7">
        <v>0</v>
      </c>
      <c r="BT115" s="7">
        <v>6.1044999999999998</v>
      </c>
      <c r="BU115" s="7">
        <v>0</v>
      </c>
      <c r="BV115" s="7">
        <f>Table2[[#This Row],[Sales Tax Exemption Through FY 11]]+Table2[[#This Row],[Sales Tax Exemption FY 12 and After ]]</f>
        <v>6.1044999999999998</v>
      </c>
      <c r="BW115" s="7">
        <v>0</v>
      </c>
      <c r="BX115" s="7">
        <v>0</v>
      </c>
      <c r="BY115" s="7">
        <v>0</v>
      </c>
      <c r="BZ115" s="7">
        <f>Table2[[#This Row],[Energy Tax Savings Through FY 11]]+Table2[[#This Row],[Energy Tax Savings FY 12 and After ]]</f>
        <v>0</v>
      </c>
      <c r="CA115" s="7">
        <v>0</v>
      </c>
      <c r="CB115" s="7">
        <v>0</v>
      </c>
      <c r="CC115" s="7">
        <v>0</v>
      </c>
      <c r="CD115" s="7">
        <f>Table2[[#This Row],[Tax Exempt Bond Savings Through FY 11]]+Table2[[#This Row],[Tax Exempt Bond Savings FY12 and After ]]</f>
        <v>0</v>
      </c>
      <c r="CE115" s="7">
        <v>340.14440000000002</v>
      </c>
      <c r="CF115" s="7">
        <v>1688.1541</v>
      </c>
      <c r="CG115" s="7">
        <v>1651.5564999999999</v>
      </c>
      <c r="CH115" s="7">
        <f>Table2[[#This Row],[Indirect and Induced Through FY 11]]+Table2[[#This Row],[Indirect and Induced FY 12 and After  ]]</f>
        <v>3339.7105999999999</v>
      </c>
      <c r="CI115" s="7">
        <v>852.34190000000001</v>
      </c>
      <c r="CJ115" s="7">
        <v>4405.9951000000001</v>
      </c>
      <c r="CK115" s="7">
        <v>3754.7388000000001</v>
      </c>
      <c r="CL115" s="7">
        <f>Table2[[#This Row],[TOTAL Income Consumption Use Taxes Through FY 11]]+Table2[[#This Row],[TOTAL Income Consumption Use Taxes FY 12 and After  ]]</f>
        <v>8160.7339000000002</v>
      </c>
      <c r="CM115" s="7">
        <v>40.320999999999998</v>
      </c>
      <c r="CN115" s="7">
        <v>155.49010000000001</v>
      </c>
      <c r="CO115" s="7">
        <v>195.77699999999999</v>
      </c>
      <c r="CP115" s="7">
        <f>Table2[[#This Row],[Assistance Provided Through FY 11]]+Table2[[#This Row],[Assistance Provided FY 12 and After ]]</f>
        <v>351.26710000000003</v>
      </c>
      <c r="CQ115" s="7">
        <v>0</v>
      </c>
      <c r="CR115" s="7">
        <v>0</v>
      </c>
      <c r="CS115" s="7">
        <v>0</v>
      </c>
      <c r="CT115" s="7">
        <f>Table2[[#This Row],[Recapture Cancellation Reduction Amount Through FY 11]]+Table2[[#This Row],[Recapture Cancellation Reduction Amount FY 12 and After ]]</f>
        <v>0</v>
      </c>
      <c r="CU115" s="7">
        <v>0</v>
      </c>
      <c r="CV115" s="7">
        <v>0</v>
      </c>
      <c r="CW115" s="7">
        <v>0</v>
      </c>
      <c r="CX115" s="7">
        <f>Table2[[#This Row],[Penalty Paid Through FY 11]]+Table2[[#This Row],[Penalty Paid FY 12 and After]]</f>
        <v>0</v>
      </c>
      <c r="CY115" s="7">
        <v>40.320999999999998</v>
      </c>
      <c r="CZ115" s="7">
        <v>155.49010000000001</v>
      </c>
      <c r="DA115" s="7">
        <v>195.77699999999999</v>
      </c>
      <c r="DB115" s="7">
        <f>Table2[[#This Row],[TOTAL Assistance Net of recapture penalties Through FY 11]]+Table2[[#This Row],[TOTAL Assistance Net of recapture penalties FY 12 and After ]]</f>
        <v>351.26710000000003</v>
      </c>
      <c r="DC115" s="7">
        <v>561.49249999999995</v>
      </c>
      <c r="DD115" s="7">
        <v>3000.09</v>
      </c>
      <c r="DE115" s="7">
        <v>2342.5320000000002</v>
      </c>
      <c r="DF115" s="7">
        <f>Table2[[#This Row],[Company Direct Tax Revenue Before Assistance FY 12 and After]]+Table2[[#This Row],[Company Direct Tax Revenue Before Assistance Through FY 11]]</f>
        <v>5342.6220000000003</v>
      </c>
      <c r="DG115" s="7">
        <v>587.06119999999999</v>
      </c>
      <c r="DH115" s="7">
        <v>2825.4276</v>
      </c>
      <c r="DI115" s="7">
        <v>2710.8569000000002</v>
      </c>
      <c r="DJ115" s="7">
        <f>Table2[[#This Row],[Indirect and Induced Tax Revenues FY 12 and After]]+Table2[[#This Row],[Indirect and Induced Tax Revenues Through FY 11]]</f>
        <v>5536.2844999999998</v>
      </c>
      <c r="DK115" s="7">
        <v>1148.5536999999999</v>
      </c>
      <c r="DL115" s="7">
        <v>5825.5176000000001</v>
      </c>
      <c r="DM115" s="7">
        <v>5053.3888999999999</v>
      </c>
      <c r="DN115" s="7">
        <f>Table2[[#This Row],[TOTAL Tax Revenues Before Assistance Through FY 11]]+Table2[[#This Row],[TOTAL Tax Revenues Before Assistance FY 12 and After]]</f>
        <v>10878.906500000001</v>
      </c>
      <c r="DO115" s="7">
        <v>1108.2327</v>
      </c>
      <c r="DP115" s="7">
        <v>5670.0275000000001</v>
      </c>
      <c r="DQ115" s="7">
        <v>4857.6118999999999</v>
      </c>
      <c r="DR115" s="7">
        <f>Table2[[#This Row],[TOTAL Tax Revenues Net of Assistance Recapture and Penalty FY 12 and After]]+Table2[[#This Row],[TOTAL Tax Revenues Net of Assistance Recapture and Penalty Through FY 11]]</f>
        <v>10527.6394</v>
      </c>
      <c r="DS115" s="7">
        <v>0</v>
      </c>
      <c r="DT115" s="7">
        <v>0</v>
      </c>
      <c r="DU115" s="7">
        <v>0</v>
      </c>
      <c r="DV115" s="7">
        <v>0</v>
      </c>
    </row>
    <row r="116" spans="1:126" x14ac:dyDescent="0.25">
      <c r="A116" s="5">
        <v>92468</v>
      </c>
      <c r="B116" s="5" t="s">
        <v>216</v>
      </c>
      <c r="C116" s="5" t="s">
        <v>217</v>
      </c>
      <c r="D116" s="5" t="s">
        <v>27</v>
      </c>
      <c r="E116" s="5">
        <v>2</v>
      </c>
      <c r="F116" s="5">
        <v>554</v>
      </c>
      <c r="G116" s="5">
        <v>1</v>
      </c>
      <c r="H116" s="23">
        <v>213010</v>
      </c>
      <c r="I116" s="23">
        <v>586728</v>
      </c>
      <c r="J116" s="5">
        <v>541910</v>
      </c>
      <c r="K116" s="6" t="s">
        <v>793</v>
      </c>
      <c r="L116" s="6">
        <v>36523</v>
      </c>
      <c r="M116" s="9">
        <v>41790</v>
      </c>
      <c r="N116" s="7">
        <v>65720</v>
      </c>
      <c r="O116" s="5" t="s">
        <v>55</v>
      </c>
      <c r="P116" s="23">
        <v>11</v>
      </c>
      <c r="Q116" s="23">
        <v>29</v>
      </c>
      <c r="R116" s="23">
        <v>719</v>
      </c>
      <c r="S116" s="23">
        <v>0</v>
      </c>
      <c r="T116" s="23">
        <v>0</v>
      </c>
      <c r="U116" s="23">
        <v>759</v>
      </c>
      <c r="V116" s="23">
        <v>759</v>
      </c>
      <c r="W116" s="23">
        <v>0</v>
      </c>
      <c r="X116" s="23">
        <v>1157</v>
      </c>
      <c r="Y116" s="23">
        <v>1157</v>
      </c>
      <c r="Z116" s="23">
        <v>1092</v>
      </c>
      <c r="AA116" s="24">
        <v>83.267973856209196</v>
      </c>
      <c r="AB116" s="24">
        <v>2.4836601307189499</v>
      </c>
      <c r="AC116" s="24">
        <v>6.6666666666666696</v>
      </c>
      <c r="AD116" s="24">
        <v>7.5816993464052302</v>
      </c>
      <c r="AE116" s="24">
        <v>0</v>
      </c>
      <c r="AF116" s="24">
        <v>41.6337285902503</v>
      </c>
      <c r="AG116" s="5" t="s">
        <v>39</v>
      </c>
      <c r="AH116" s="7" t="s">
        <v>39</v>
      </c>
      <c r="AI116" s="7">
        <v>1140.4768999999999</v>
      </c>
      <c r="AJ116" s="7">
        <v>11190.6906</v>
      </c>
      <c r="AK116" s="7">
        <v>1389.627</v>
      </c>
      <c r="AL116" s="7">
        <f>Table2[[#This Row],[Company Direct Land Through FY 11]]+Table2[[#This Row],[Company Direct Land FY 12 and After ]]</f>
        <v>12580.3176</v>
      </c>
      <c r="AM116" s="7">
        <v>2118.0284999999999</v>
      </c>
      <c r="AN116" s="7">
        <v>20782.711299999999</v>
      </c>
      <c r="AO116" s="7">
        <v>2580.7357999999999</v>
      </c>
      <c r="AP116" s="7">
        <f>Table2[[#This Row],[Company Direct Building Through FY 11]]+Table2[[#This Row],[Company Direct Building FY 12 and After  ]]</f>
        <v>23363.447099999998</v>
      </c>
      <c r="AQ116" s="7">
        <v>0</v>
      </c>
      <c r="AR116" s="7">
        <v>0</v>
      </c>
      <c r="AS116" s="7">
        <v>0</v>
      </c>
      <c r="AT116" s="7">
        <f>Table2[[#This Row],[Mortgage Recording Tax Through FY 11]]+Table2[[#This Row],[Mortgage Recording Tax FY 12 and After ]]</f>
        <v>0</v>
      </c>
      <c r="AU116" s="7">
        <v>0</v>
      </c>
      <c r="AV116" s="7">
        <v>0</v>
      </c>
      <c r="AW116" s="7">
        <v>0</v>
      </c>
      <c r="AX116" s="7">
        <f>Table2[[#This Row],[Pilot Savings  Through FY 11]]+Table2[[#This Row],[Pilot Savings FY 12 and After ]]</f>
        <v>0</v>
      </c>
      <c r="AY116" s="7">
        <v>0</v>
      </c>
      <c r="AZ116" s="7">
        <v>0</v>
      </c>
      <c r="BA116" s="7">
        <v>0</v>
      </c>
      <c r="BB116" s="7">
        <f>Table2[[#This Row],[Mortgage Recording Tax Exemption Through FY 11]]+Table2[[#This Row],[Mortgage Recording Tax Exemption FY 12 and After ]]</f>
        <v>0</v>
      </c>
      <c r="BC116" s="7">
        <v>965.04489999999998</v>
      </c>
      <c r="BD116" s="7">
        <v>9394.0980999999992</v>
      </c>
      <c r="BE116" s="7">
        <v>1175.8698999999999</v>
      </c>
      <c r="BF116" s="7">
        <f>Table2[[#This Row],[Indirect and Induced Land Through FY 11]]+Table2[[#This Row],[Indirect and Induced Land FY 12 and After ]]</f>
        <v>10569.967999999999</v>
      </c>
      <c r="BG116" s="7">
        <v>1792.2263</v>
      </c>
      <c r="BH116" s="7">
        <v>17446.1819</v>
      </c>
      <c r="BI116" s="7">
        <v>2183.7583</v>
      </c>
      <c r="BJ116" s="7">
        <f>Table2[[#This Row],[Indirect and Induced Building Through FY 11]]+Table2[[#This Row],[Indirect and Induced Building FY 12 and After]]</f>
        <v>19629.940200000001</v>
      </c>
      <c r="BK116" s="7">
        <v>6015.7766000000001</v>
      </c>
      <c r="BL116" s="7">
        <v>58813.681900000003</v>
      </c>
      <c r="BM116" s="7">
        <v>7329.991</v>
      </c>
      <c r="BN116" s="7">
        <f>Table2[[#This Row],[TOTAL Real Property Related Taxes Through FY 11]]+Table2[[#This Row],[TOTAL Real Property Related Taxes FY 12 and After]]</f>
        <v>66143.672900000005</v>
      </c>
      <c r="BO116" s="7">
        <v>4716.5635000000002</v>
      </c>
      <c r="BP116" s="7">
        <v>49249.131999999998</v>
      </c>
      <c r="BQ116" s="7">
        <v>5746.9498999999996</v>
      </c>
      <c r="BR116" s="7">
        <f>Table2[[#This Row],[Company Direct Through FY 11]]+Table2[[#This Row],[Company Direct FY 12 and After ]]</f>
        <v>54996.081899999997</v>
      </c>
      <c r="BS116" s="7">
        <v>0</v>
      </c>
      <c r="BT116" s="7">
        <v>1151.039</v>
      </c>
      <c r="BU116" s="7">
        <v>6974.3760000000002</v>
      </c>
      <c r="BV116" s="7">
        <f>Table2[[#This Row],[Sales Tax Exemption Through FY 11]]+Table2[[#This Row],[Sales Tax Exemption FY 12 and After ]]</f>
        <v>8125.415</v>
      </c>
      <c r="BW116" s="7">
        <v>1.7369000000000001</v>
      </c>
      <c r="BX116" s="7">
        <v>20.857199999999999</v>
      </c>
      <c r="BY116" s="7">
        <v>2.1162999999999998</v>
      </c>
      <c r="BZ116" s="7">
        <f>Table2[[#This Row],[Energy Tax Savings Through FY 11]]+Table2[[#This Row],[Energy Tax Savings FY 12 and After ]]</f>
        <v>22.973499999999998</v>
      </c>
      <c r="CA116" s="7">
        <v>0</v>
      </c>
      <c r="CB116" s="7">
        <v>0</v>
      </c>
      <c r="CC116" s="7">
        <v>0</v>
      </c>
      <c r="CD116" s="7">
        <f>Table2[[#This Row],[Tax Exempt Bond Savings Through FY 11]]+Table2[[#This Row],[Tax Exempt Bond Savings FY12 and After ]]</f>
        <v>0</v>
      </c>
      <c r="CE116" s="7">
        <v>3162.4061999999999</v>
      </c>
      <c r="CF116" s="7">
        <v>32922.855300000003</v>
      </c>
      <c r="CG116" s="7">
        <v>3853.2694999999999</v>
      </c>
      <c r="CH116" s="7">
        <f>Table2[[#This Row],[Indirect and Induced Through FY 11]]+Table2[[#This Row],[Indirect and Induced FY 12 and After  ]]</f>
        <v>36776.124800000005</v>
      </c>
      <c r="CI116" s="7">
        <v>7877.2327999999998</v>
      </c>
      <c r="CJ116" s="7">
        <v>81000.091100000005</v>
      </c>
      <c r="CK116" s="7">
        <v>2623.7271000000001</v>
      </c>
      <c r="CL116" s="7">
        <f>Table2[[#This Row],[TOTAL Income Consumption Use Taxes Through FY 11]]+Table2[[#This Row],[TOTAL Income Consumption Use Taxes FY 12 and After  ]]</f>
        <v>83623.818200000009</v>
      </c>
      <c r="CM116" s="7">
        <v>1.7369000000000001</v>
      </c>
      <c r="CN116" s="7">
        <v>1171.8961999999999</v>
      </c>
      <c r="CO116" s="7">
        <v>6976.4922999999999</v>
      </c>
      <c r="CP116" s="7">
        <f>Table2[[#This Row],[Assistance Provided Through FY 11]]+Table2[[#This Row],[Assistance Provided FY 12 and After ]]</f>
        <v>8148.3885</v>
      </c>
      <c r="CQ116" s="7">
        <v>59.670200000000001</v>
      </c>
      <c r="CR116" s="7">
        <v>74.4833</v>
      </c>
      <c r="CS116" s="7">
        <v>7035.6701999999996</v>
      </c>
      <c r="CT116" s="7">
        <f>Table2[[#This Row],[Recapture Cancellation Reduction Amount Through FY 11]]+Table2[[#This Row],[Recapture Cancellation Reduction Amount FY 12 and After ]]</f>
        <v>7110.1534999999994</v>
      </c>
      <c r="CU116" s="7">
        <v>0</v>
      </c>
      <c r="CV116" s="7">
        <v>0</v>
      </c>
      <c r="CW116" s="7">
        <v>0</v>
      </c>
      <c r="CX116" s="7">
        <f>Table2[[#This Row],[Penalty Paid Through FY 11]]+Table2[[#This Row],[Penalty Paid FY 12 and After]]</f>
        <v>0</v>
      </c>
      <c r="CY116" s="7">
        <v>-57.933300000000003</v>
      </c>
      <c r="CZ116" s="7">
        <v>1097.4129</v>
      </c>
      <c r="DA116" s="7">
        <v>-59.177900000000001</v>
      </c>
      <c r="DB116" s="7">
        <f>Table2[[#This Row],[TOTAL Assistance Net of recapture penalties Through FY 11]]+Table2[[#This Row],[TOTAL Assistance Net of recapture penalties FY 12 and After ]]</f>
        <v>1038.2350000000001</v>
      </c>
      <c r="DC116" s="7">
        <v>7975.0689000000002</v>
      </c>
      <c r="DD116" s="7">
        <v>81222.533899999995</v>
      </c>
      <c r="DE116" s="7">
        <v>9717.3127000000004</v>
      </c>
      <c r="DF116" s="7">
        <f>Table2[[#This Row],[Company Direct Tax Revenue Before Assistance FY 12 and After]]+Table2[[#This Row],[Company Direct Tax Revenue Before Assistance Through FY 11]]</f>
        <v>90939.84659999999</v>
      </c>
      <c r="DG116" s="7">
        <v>5919.6773999999996</v>
      </c>
      <c r="DH116" s="7">
        <v>59763.135300000002</v>
      </c>
      <c r="DI116" s="7">
        <v>7212.8977000000004</v>
      </c>
      <c r="DJ116" s="7">
        <f>Table2[[#This Row],[Indirect and Induced Tax Revenues FY 12 and After]]+Table2[[#This Row],[Indirect and Induced Tax Revenues Through FY 11]]</f>
        <v>66976.032999999996</v>
      </c>
      <c r="DK116" s="7">
        <v>13894.746300000001</v>
      </c>
      <c r="DL116" s="7">
        <v>140985.6692</v>
      </c>
      <c r="DM116" s="7">
        <v>16930.2104</v>
      </c>
      <c r="DN116" s="7">
        <f>Table2[[#This Row],[TOTAL Tax Revenues Before Assistance Through FY 11]]+Table2[[#This Row],[TOTAL Tax Revenues Before Assistance FY 12 and After]]</f>
        <v>157915.87960000001</v>
      </c>
      <c r="DO116" s="7">
        <v>13952.679599999999</v>
      </c>
      <c r="DP116" s="7">
        <v>139888.25630000001</v>
      </c>
      <c r="DQ116" s="7">
        <v>16989.388299999999</v>
      </c>
      <c r="DR116" s="7">
        <f>Table2[[#This Row],[TOTAL Tax Revenues Net of Assistance Recapture and Penalty FY 12 and After]]+Table2[[#This Row],[TOTAL Tax Revenues Net of Assistance Recapture and Penalty Through FY 11]]</f>
        <v>156877.6446</v>
      </c>
      <c r="DS116" s="7">
        <v>0</v>
      </c>
      <c r="DT116" s="7">
        <v>22.126100000000001</v>
      </c>
      <c r="DU116" s="7">
        <v>0</v>
      </c>
      <c r="DV116" s="7">
        <v>0</v>
      </c>
    </row>
    <row r="117" spans="1:126" x14ac:dyDescent="0.25">
      <c r="A117" s="5">
        <v>92469</v>
      </c>
      <c r="B117" s="5" t="s">
        <v>146</v>
      </c>
      <c r="C117" s="5" t="s">
        <v>147</v>
      </c>
      <c r="D117" s="5" t="s">
        <v>42</v>
      </c>
      <c r="E117" s="5">
        <v>37</v>
      </c>
      <c r="F117" s="5">
        <v>3700</v>
      </c>
      <c r="G117" s="5">
        <v>1</v>
      </c>
      <c r="H117" s="23"/>
      <c r="I117" s="23"/>
      <c r="J117" s="5">
        <v>424440</v>
      </c>
      <c r="K117" s="6" t="s">
        <v>28</v>
      </c>
      <c r="L117" s="6">
        <v>36461</v>
      </c>
      <c r="M117" s="9">
        <v>45838</v>
      </c>
      <c r="N117" s="7">
        <v>1600</v>
      </c>
      <c r="O117" s="5" t="s">
        <v>51</v>
      </c>
      <c r="P117" s="23">
        <v>0</v>
      </c>
      <c r="Q117" s="23">
        <v>0</v>
      </c>
      <c r="R117" s="23">
        <v>60</v>
      </c>
      <c r="S117" s="23">
        <v>0</v>
      </c>
      <c r="T117" s="23">
        <v>0</v>
      </c>
      <c r="U117" s="23">
        <v>60</v>
      </c>
      <c r="V117" s="23">
        <v>60</v>
      </c>
      <c r="W117" s="23">
        <v>0</v>
      </c>
      <c r="X117" s="23">
        <v>0</v>
      </c>
      <c r="Y117" s="23">
        <v>0</v>
      </c>
      <c r="Z117" s="23">
        <v>13</v>
      </c>
      <c r="AA117" s="24">
        <v>0</v>
      </c>
      <c r="AB117" s="24">
        <v>0</v>
      </c>
      <c r="AC117" s="24">
        <v>0</v>
      </c>
      <c r="AD117" s="24">
        <v>0</v>
      </c>
      <c r="AE117" s="24">
        <v>0</v>
      </c>
      <c r="AF117" s="24">
        <v>98.3333333333333</v>
      </c>
      <c r="AG117" s="5" t="s">
        <v>33</v>
      </c>
      <c r="AH117" s="7" t="s">
        <v>33</v>
      </c>
      <c r="AI117" s="7">
        <v>36.978000000000002</v>
      </c>
      <c r="AJ117" s="7">
        <v>159.29750000000001</v>
      </c>
      <c r="AK117" s="7">
        <v>170.64830000000001</v>
      </c>
      <c r="AL117" s="7">
        <f>Table2[[#This Row],[Company Direct Land Through FY 11]]+Table2[[#This Row],[Company Direct Land FY 12 and After ]]</f>
        <v>329.94580000000002</v>
      </c>
      <c r="AM117" s="7">
        <v>19.283000000000001</v>
      </c>
      <c r="AN117" s="7">
        <v>124.6345</v>
      </c>
      <c r="AO117" s="7">
        <v>88.988699999999994</v>
      </c>
      <c r="AP117" s="7">
        <f>Table2[[#This Row],[Company Direct Building Through FY 11]]+Table2[[#This Row],[Company Direct Building FY 12 and After  ]]</f>
        <v>213.6232</v>
      </c>
      <c r="AQ117" s="7">
        <v>0</v>
      </c>
      <c r="AR117" s="7">
        <v>28.071999999999999</v>
      </c>
      <c r="AS117" s="7">
        <v>0</v>
      </c>
      <c r="AT117" s="7">
        <f>Table2[[#This Row],[Mortgage Recording Tax Through FY 11]]+Table2[[#This Row],[Mortgage Recording Tax FY 12 and After ]]</f>
        <v>28.071999999999999</v>
      </c>
      <c r="AU117" s="7">
        <v>27.783999999999999</v>
      </c>
      <c r="AV117" s="7">
        <v>155.99870000000001</v>
      </c>
      <c r="AW117" s="7">
        <v>128.21979999999999</v>
      </c>
      <c r="AX117" s="7">
        <f>Table2[[#This Row],[Pilot Savings  Through FY 11]]+Table2[[#This Row],[Pilot Savings FY 12 and After ]]</f>
        <v>284.21850000000001</v>
      </c>
      <c r="AY117" s="7">
        <v>0</v>
      </c>
      <c r="AZ117" s="7">
        <v>28.071999999999999</v>
      </c>
      <c r="BA117" s="7">
        <v>0</v>
      </c>
      <c r="BB117" s="7">
        <f>Table2[[#This Row],[Mortgage Recording Tax Exemption Through FY 11]]+Table2[[#This Row],[Mortgage Recording Tax Exemption FY 12 and After ]]</f>
        <v>28.071999999999999</v>
      </c>
      <c r="BC117" s="7">
        <v>93.822100000000006</v>
      </c>
      <c r="BD117" s="7">
        <v>451.81139999999999</v>
      </c>
      <c r="BE117" s="7">
        <v>432.97789999999998</v>
      </c>
      <c r="BF117" s="7">
        <f>Table2[[#This Row],[Indirect and Induced Land Through FY 11]]+Table2[[#This Row],[Indirect and Induced Land FY 12 and After ]]</f>
        <v>884.78929999999991</v>
      </c>
      <c r="BG117" s="7">
        <v>174.24109999999999</v>
      </c>
      <c r="BH117" s="7">
        <v>839.07820000000004</v>
      </c>
      <c r="BI117" s="7">
        <v>804.10109999999997</v>
      </c>
      <c r="BJ117" s="7">
        <f>Table2[[#This Row],[Indirect and Induced Building Through FY 11]]+Table2[[#This Row],[Indirect and Induced Building FY 12 and After]]</f>
        <v>1643.1793</v>
      </c>
      <c r="BK117" s="7">
        <v>296.54020000000003</v>
      </c>
      <c r="BL117" s="7">
        <v>1418.8228999999999</v>
      </c>
      <c r="BM117" s="7">
        <v>1368.4962</v>
      </c>
      <c r="BN117" s="7">
        <f>Table2[[#This Row],[TOTAL Real Property Related Taxes Through FY 11]]+Table2[[#This Row],[TOTAL Real Property Related Taxes FY 12 and After]]</f>
        <v>2787.3190999999997</v>
      </c>
      <c r="BO117" s="7">
        <v>698.60659999999996</v>
      </c>
      <c r="BP117" s="7">
        <v>3429.0587999999998</v>
      </c>
      <c r="BQ117" s="7">
        <v>3223.9843999999998</v>
      </c>
      <c r="BR117" s="7">
        <f>Table2[[#This Row],[Company Direct Through FY 11]]+Table2[[#This Row],[Company Direct FY 12 and After ]]</f>
        <v>6653.0432000000001</v>
      </c>
      <c r="BS117" s="7">
        <v>0</v>
      </c>
      <c r="BT117" s="7">
        <v>0</v>
      </c>
      <c r="BU117" s="7">
        <v>0</v>
      </c>
      <c r="BV117" s="7">
        <f>Table2[[#This Row],[Sales Tax Exemption Through FY 11]]+Table2[[#This Row],[Sales Tax Exemption FY 12 and After ]]</f>
        <v>0</v>
      </c>
      <c r="BW117" s="7">
        <v>0</v>
      </c>
      <c r="BX117" s="7">
        <v>0</v>
      </c>
      <c r="BY117" s="7">
        <v>0</v>
      </c>
      <c r="BZ117" s="7">
        <f>Table2[[#This Row],[Energy Tax Savings Through FY 11]]+Table2[[#This Row],[Energy Tax Savings FY 12 and After ]]</f>
        <v>0</v>
      </c>
      <c r="CA117" s="7">
        <v>0</v>
      </c>
      <c r="CB117" s="7">
        <v>0</v>
      </c>
      <c r="CC117" s="7">
        <v>0</v>
      </c>
      <c r="CD117" s="7">
        <f>Table2[[#This Row],[Tax Exempt Bond Savings Through FY 11]]+Table2[[#This Row],[Tax Exempt Bond Savings FY12 and After ]]</f>
        <v>0</v>
      </c>
      <c r="CE117" s="7">
        <v>369.2749</v>
      </c>
      <c r="CF117" s="7">
        <v>1906.1649</v>
      </c>
      <c r="CG117" s="7">
        <v>1704.1593</v>
      </c>
      <c r="CH117" s="7">
        <f>Table2[[#This Row],[Indirect and Induced Through FY 11]]+Table2[[#This Row],[Indirect and Induced FY 12 and After  ]]</f>
        <v>3610.3242</v>
      </c>
      <c r="CI117" s="7">
        <v>1067.8815</v>
      </c>
      <c r="CJ117" s="7">
        <v>5335.2236999999996</v>
      </c>
      <c r="CK117" s="7">
        <v>4928.1436999999996</v>
      </c>
      <c r="CL117" s="7">
        <f>Table2[[#This Row],[TOTAL Income Consumption Use Taxes Through FY 11]]+Table2[[#This Row],[TOTAL Income Consumption Use Taxes FY 12 and After  ]]</f>
        <v>10263.367399999999</v>
      </c>
      <c r="CM117" s="7">
        <v>27.783999999999999</v>
      </c>
      <c r="CN117" s="7">
        <v>184.07069999999999</v>
      </c>
      <c r="CO117" s="7">
        <v>128.21979999999999</v>
      </c>
      <c r="CP117" s="7">
        <f>Table2[[#This Row],[Assistance Provided Through FY 11]]+Table2[[#This Row],[Assistance Provided FY 12 and After ]]</f>
        <v>312.29049999999995</v>
      </c>
      <c r="CQ117" s="7">
        <v>0</v>
      </c>
      <c r="CR117" s="7">
        <v>0</v>
      </c>
      <c r="CS117" s="7">
        <v>0</v>
      </c>
      <c r="CT117" s="7">
        <f>Table2[[#This Row],[Recapture Cancellation Reduction Amount Through FY 11]]+Table2[[#This Row],[Recapture Cancellation Reduction Amount FY 12 and After ]]</f>
        <v>0</v>
      </c>
      <c r="CU117" s="7">
        <v>0</v>
      </c>
      <c r="CV117" s="7">
        <v>0</v>
      </c>
      <c r="CW117" s="7">
        <v>0</v>
      </c>
      <c r="CX117" s="7">
        <f>Table2[[#This Row],[Penalty Paid Through FY 11]]+Table2[[#This Row],[Penalty Paid FY 12 and After]]</f>
        <v>0</v>
      </c>
      <c r="CY117" s="7">
        <v>27.783999999999999</v>
      </c>
      <c r="CZ117" s="7">
        <v>184.07069999999999</v>
      </c>
      <c r="DA117" s="7">
        <v>128.21979999999999</v>
      </c>
      <c r="DB117" s="7">
        <f>Table2[[#This Row],[TOTAL Assistance Net of recapture penalties Through FY 11]]+Table2[[#This Row],[TOTAL Assistance Net of recapture penalties FY 12 and After ]]</f>
        <v>312.29049999999995</v>
      </c>
      <c r="DC117" s="7">
        <v>754.86760000000004</v>
      </c>
      <c r="DD117" s="7">
        <v>3741.0628000000002</v>
      </c>
      <c r="DE117" s="7">
        <v>3483.6214</v>
      </c>
      <c r="DF117" s="7">
        <f>Table2[[#This Row],[Company Direct Tax Revenue Before Assistance FY 12 and After]]+Table2[[#This Row],[Company Direct Tax Revenue Before Assistance Through FY 11]]</f>
        <v>7224.6841999999997</v>
      </c>
      <c r="DG117" s="7">
        <v>637.33810000000005</v>
      </c>
      <c r="DH117" s="7">
        <v>3197.0545000000002</v>
      </c>
      <c r="DI117" s="7">
        <v>2941.2383</v>
      </c>
      <c r="DJ117" s="7">
        <f>Table2[[#This Row],[Indirect and Induced Tax Revenues FY 12 and After]]+Table2[[#This Row],[Indirect and Induced Tax Revenues Through FY 11]]</f>
        <v>6138.2928000000002</v>
      </c>
      <c r="DK117" s="7">
        <v>1392.2057</v>
      </c>
      <c r="DL117" s="7">
        <v>6938.1172999999999</v>
      </c>
      <c r="DM117" s="7">
        <v>6424.8597</v>
      </c>
      <c r="DN117" s="7">
        <f>Table2[[#This Row],[TOTAL Tax Revenues Before Assistance Through FY 11]]+Table2[[#This Row],[TOTAL Tax Revenues Before Assistance FY 12 and After]]</f>
        <v>13362.976999999999</v>
      </c>
      <c r="DO117" s="7">
        <v>1364.4217000000001</v>
      </c>
      <c r="DP117" s="7">
        <v>6754.0465999999997</v>
      </c>
      <c r="DQ117" s="7">
        <v>6296.6399000000001</v>
      </c>
      <c r="DR117" s="7">
        <f>Table2[[#This Row],[TOTAL Tax Revenues Net of Assistance Recapture and Penalty FY 12 and After]]+Table2[[#This Row],[TOTAL Tax Revenues Net of Assistance Recapture and Penalty Through FY 11]]</f>
        <v>13050.6865</v>
      </c>
      <c r="DS117" s="7">
        <v>0</v>
      </c>
      <c r="DT117" s="7">
        <v>0</v>
      </c>
      <c r="DU117" s="7">
        <v>0</v>
      </c>
      <c r="DV117" s="7">
        <v>0</v>
      </c>
    </row>
    <row r="118" spans="1:126" x14ac:dyDescent="0.25">
      <c r="A118" s="5">
        <v>92471</v>
      </c>
      <c r="B118" s="5" t="s">
        <v>162</v>
      </c>
      <c r="C118" s="5" t="s">
        <v>163</v>
      </c>
      <c r="D118" s="5" t="s">
        <v>36</v>
      </c>
      <c r="E118" s="5">
        <v>17</v>
      </c>
      <c r="F118" s="5">
        <v>2353</v>
      </c>
      <c r="G118" s="5">
        <v>120</v>
      </c>
      <c r="H118" s="23"/>
      <c r="I118" s="23"/>
      <c r="J118" s="5">
        <v>313230</v>
      </c>
      <c r="K118" s="6" t="s">
        <v>28</v>
      </c>
      <c r="L118" s="6">
        <v>36412</v>
      </c>
      <c r="M118" s="9">
        <v>45838</v>
      </c>
      <c r="N118" s="7">
        <v>2675</v>
      </c>
      <c r="O118" s="5" t="s">
        <v>51</v>
      </c>
      <c r="P118" s="23">
        <v>3</v>
      </c>
      <c r="Q118" s="23">
        <v>0</v>
      </c>
      <c r="R118" s="23">
        <v>32</v>
      </c>
      <c r="S118" s="23">
        <v>0</v>
      </c>
      <c r="T118" s="23">
        <v>0</v>
      </c>
      <c r="U118" s="23">
        <v>35</v>
      </c>
      <c r="V118" s="23">
        <v>33</v>
      </c>
      <c r="W118" s="23">
        <v>0</v>
      </c>
      <c r="X118" s="23">
        <v>0</v>
      </c>
      <c r="Y118" s="23">
        <v>0</v>
      </c>
      <c r="Z118" s="23">
        <v>8</v>
      </c>
      <c r="AA118" s="24">
        <v>0</v>
      </c>
      <c r="AB118" s="24">
        <v>0</v>
      </c>
      <c r="AC118" s="24">
        <v>0</v>
      </c>
      <c r="AD118" s="24">
        <v>0</v>
      </c>
      <c r="AE118" s="24">
        <v>0</v>
      </c>
      <c r="AF118" s="24">
        <v>91.428571428571402</v>
      </c>
      <c r="AG118" s="5" t="s">
        <v>33</v>
      </c>
      <c r="AH118" s="7" t="s">
        <v>33</v>
      </c>
      <c r="AI118" s="7">
        <v>28.018000000000001</v>
      </c>
      <c r="AJ118" s="7">
        <v>246.178</v>
      </c>
      <c r="AK118" s="7">
        <v>129.29949999999999</v>
      </c>
      <c r="AL118" s="7">
        <f>Table2[[#This Row],[Company Direct Land Through FY 11]]+Table2[[#This Row],[Company Direct Land FY 12 and After ]]</f>
        <v>375.47749999999996</v>
      </c>
      <c r="AM118" s="7">
        <v>79.813999999999993</v>
      </c>
      <c r="AN118" s="7">
        <v>314.67399999999998</v>
      </c>
      <c r="AO118" s="7">
        <v>368.3322</v>
      </c>
      <c r="AP118" s="7">
        <f>Table2[[#This Row],[Company Direct Building Through FY 11]]+Table2[[#This Row],[Company Direct Building FY 12 and After  ]]</f>
        <v>683.00620000000004</v>
      </c>
      <c r="AQ118" s="7">
        <v>0</v>
      </c>
      <c r="AR118" s="7">
        <v>11.484</v>
      </c>
      <c r="AS118" s="7">
        <v>0</v>
      </c>
      <c r="AT118" s="7">
        <f>Table2[[#This Row],[Mortgage Recording Tax Through FY 11]]+Table2[[#This Row],[Mortgage Recording Tax FY 12 and After ]]</f>
        <v>11.484</v>
      </c>
      <c r="AU118" s="7">
        <v>87.744</v>
      </c>
      <c r="AV118" s="7">
        <v>321.26819999999998</v>
      </c>
      <c r="AW118" s="7">
        <v>404.92770000000002</v>
      </c>
      <c r="AX118" s="7">
        <f>Table2[[#This Row],[Pilot Savings  Through FY 11]]+Table2[[#This Row],[Pilot Savings FY 12 and After ]]</f>
        <v>726.19589999999994</v>
      </c>
      <c r="AY118" s="7">
        <v>0</v>
      </c>
      <c r="AZ118" s="7">
        <v>11.484</v>
      </c>
      <c r="BA118" s="7">
        <v>0</v>
      </c>
      <c r="BB118" s="7">
        <f>Table2[[#This Row],[Mortgage Recording Tax Exemption Through FY 11]]+Table2[[#This Row],[Mortgage Recording Tax Exemption FY 12 and After ]]</f>
        <v>11.484</v>
      </c>
      <c r="BC118" s="7">
        <v>50.878</v>
      </c>
      <c r="BD118" s="7">
        <v>501.06580000000002</v>
      </c>
      <c r="BE118" s="7">
        <v>234.79570000000001</v>
      </c>
      <c r="BF118" s="7">
        <f>Table2[[#This Row],[Indirect and Induced Land Through FY 11]]+Table2[[#This Row],[Indirect and Induced Land FY 12 and After ]]</f>
        <v>735.86149999999998</v>
      </c>
      <c r="BG118" s="7">
        <v>94.4876</v>
      </c>
      <c r="BH118" s="7">
        <v>930.55070000000001</v>
      </c>
      <c r="BI118" s="7">
        <v>436.04880000000003</v>
      </c>
      <c r="BJ118" s="7">
        <f>Table2[[#This Row],[Indirect and Induced Building Through FY 11]]+Table2[[#This Row],[Indirect and Induced Building FY 12 and After]]</f>
        <v>1366.5995</v>
      </c>
      <c r="BK118" s="7">
        <v>165.45359999999999</v>
      </c>
      <c r="BL118" s="7">
        <v>1671.2003</v>
      </c>
      <c r="BM118" s="7">
        <v>763.54849999999999</v>
      </c>
      <c r="BN118" s="7">
        <f>Table2[[#This Row],[TOTAL Real Property Related Taxes Through FY 11]]+Table2[[#This Row],[TOTAL Real Property Related Taxes FY 12 and After]]</f>
        <v>2434.7487999999998</v>
      </c>
      <c r="BO118" s="7">
        <v>400.91899999999998</v>
      </c>
      <c r="BP118" s="7">
        <v>3505.1179999999999</v>
      </c>
      <c r="BQ118" s="7">
        <v>1850.1925000000001</v>
      </c>
      <c r="BR118" s="7">
        <f>Table2[[#This Row],[Company Direct Through FY 11]]+Table2[[#This Row],[Company Direct FY 12 and After ]]</f>
        <v>5355.3104999999996</v>
      </c>
      <c r="BS118" s="7">
        <v>0</v>
      </c>
      <c r="BT118" s="7">
        <v>7.8623000000000003</v>
      </c>
      <c r="BU118" s="7">
        <v>0</v>
      </c>
      <c r="BV118" s="7">
        <f>Table2[[#This Row],[Sales Tax Exemption Through FY 11]]+Table2[[#This Row],[Sales Tax Exemption FY 12 and After ]]</f>
        <v>7.8623000000000003</v>
      </c>
      <c r="BW118" s="7">
        <v>0</v>
      </c>
      <c r="BX118" s="7">
        <v>0</v>
      </c>
      <c r="BY118" s="7">
        <v>0</v>
      </c>
      <c r="BZ118" s="7">
        <f>Table2[[#This Row],[Energy Tax Savings Through FY 11]]+Table2[[#This Row],[Energy Tax Savings FY 12 and After ]]</f>
        <v>0</v>
      </c>
      <c r="CA118" s="7">
        <v>0</v>
      </c>
      <c r="CB118" s="7">
        <v>0</v>
      </c>
      <c r="CC118" s="7">
        <v>0</v>
      </c>
      <c r="CD118" s="7">
        <f>Table2[[#This Row],[Tax Exempt Bond Savings Through FY 11]]+Table2[[#This Row],[Tax Exempt Bond Savings FY12 and After ]]</f>
        <v>0</v>
      </c>
      <c r="CE118" s="7">
        <v>183.71430000000001</v>
      </c>
      <c r="CF118" s="7">
        <v>1904.588</v>
      </c>
      <c r="CG118" s="7">
        <v>847.81939999999997</v>
      </c>
      <c r="CH118" s="7">
        <f>Table2[[#This Row],[Indirect and Induced Through FY 11]]+Table2[[#This Row],[Indirect and Induced FY 12 and After  ]]</f>
        <v>2752.4074000000001</v>
      </c>
      <c r="CI118" s="7">
        <v>584.63329999999996</v>
      </c>
      <c r="CJ118" s="7">
        <v>5401.8437000000004</v>
      </c>
      <c r="CK118" s="7">
        <v>2698.0119</v>
      </c>
      <c r="CL118" s="7">
        <f>Table2[[#This Row],[TOTAL Income Consumption Use Taxes Through FY 11]]+Table2[[#This Row],[TOTAL Income Consumption Use Taxes FY 12 and After  ]]</f>
        <v>8099.8556000000008</v>
      </c>
      <c r="CM118" s="7">
        <v>87.744</v>
      </c>
      <c r="CN118" s="7">
        <v>340.61450000000002</v>
      </c>
      <c r="CO118" s="7">
        <v>404.92770000000002</v>
      </c>
      <c r="CP118" s="7">
        <f>Table2[[#This Row],[Assistance Provided Through FY 11]]+Table2[[#This Row],[Assistance Provided FY 12 and After ]]</f>
        <v>745.54220000000009</v>
      </c>
      <c r="CQ118" s="7">
        <v>0</v>
      </c>
      <c r="CR118" s="7">
        <v>0</v>
      </c>
      <c r="CS118" s="7">
        <v>0</v>
      </c>
      <c r="CT118" s="7">
        <f>Table2[[#This Row],[Recapture Cancellation Reduction Amount Through FY 11]]+Table2[[#This Row],[Recapture Cancellation Reduction Amount FY 12 and After ]]</f>
        <v>0</v>
      </c>
      <c r="CU118" s="7">
        <v>0</v>
      </c>
      <c r="CV118" s="7">
        <v>0</v>
      </c>
      <c r="CW118" s="7">
        <v>0</v>
      </c>
      <c r="CX118" s="7">
        <f>Table2[[#This Row],[Penalty Paid Through FY 11]]+Table2[[#This Row],[Penalty Paid FY 12 and After]]</f>
        <v>0</v>
      </c>
      <c r="CY118" s="7">
        <v>87.744</v>
      </c>
      <c r="CZ118" s="7">
        <v>340.61450000000002</v>
      </c>
      <c r="DA118" s="7">
        <v>404.92770000000002</v>
      </c>
      <c r="DB118" s="7">
        <f>Table2[[#This Row],[TOTAL Assistance Net of recapture penalties Through FY 11]]+Table2[[#This Row],[TOTAL Assistance Net of recapture penalties FY 12 and After ]]</f>
        <v>745.54220000000009</v>
      </c>
      <c r="DC118" s="7">
        <v>508.75099999999998</v>
      </c>
      <c r="DD118" s="7">
        <v>4077.4540000000002</v>
      </c>
      <c r="DE118" s="7">
        <v>2347.8242</v>
      </c>
      <c r="DF118" s="7">
        <f>Table2[[#This Row],[Company Direct Tax Revenue Before Assistance FY 12 and After]]+Table2[[#This Row],[Company Direct Tax Revenue Before Assistance Through FY 11]]</f>
        <v>6425.2782000000007</v>
      </c>
      <c r="DG118" s="7">
        <v>329.07990000000001</v>
      </c>
      <c r="DH118" s="7">
        <v>3336.2044999999998</v>
      </c>
      <c r="DI118" s="7">
        <v>1518.6639</v>
      </c>
      <c r="DJ118" s="7">
        <f>Table2[[#This Row],[Indirect and Induced Tax Revenues FY 12 and After]]+Table2[[#This Row],[Indirect and Induced Tax Revenues Through FY 11]]</f>
        <v>4854.8683999999994</v>
      </c>
      <c r="DK118" s="7">
        <v>837.83090000000004</v>
      </c>
      <c r="DL118" s="7">
        <v>7413.6584999999995</v>
      </c>
      <c r="DM118" s="7">
        <v>3866.4881</v>
      </c>
      <c r="DN118" s="7">
        <f>Table2[[#This Row],[TOTAL Tax Revenues Before Assistance Through FY 11]]+Table2[[#This Row],[TOTAL Tax Revenues Before Assistance FY 12 and After]]</f>
        <v>11280.1466</v>
      </c>
      <c r="DO118" s="7">
        <v>750.08690000000001</v>
      </c>
      <c r="DP118" s="7">
        <v>7073.0439999999999</v>
      </c>
      <c r="DQ118" s="7">
        <v>3461.5603999999998</v>
      </c>
      <c r="DR118" s="7">
        <f>Table2[[#This Row],[TOTAL Tax Revenues Net of Assistance Recapture and Penalty FY 12 and After]]+Table2[[#This Row],[TOTAL Tax Revenues Net of Assistance Recapture and Penalty Through FY 11]]</f>
        <v>10534.6044</v>
      </c>
      <c r="DS118" s="7">
        <v>0</v>
      </c>
      <c r="DT118" s="7">
        <v>0</v>
      </c>
      <c r="DU118" s="7">
        <v>0</v>
      </c>
      <c r="DV118" s="7">
        <v>0</v>
      </c>
    </row>
    <row r="119" spans="1:126" x14ac:dyDescent="0.25">
      <c r="A119" s="5">
        <v>92472</v>
      </c>
      <c r="B119" s="5" t="s">
        <v>186</v>
      </c>
      <c r="C119" s="5" t="s">
        <v>187</v>
      </c>
      <c r="D119" s="5" t="s">
        <v>32</v>
      </c>
      <c r="E119" s="5">
        <v>26</v>
      </c>
      <c r="F119" s="5">
        <v>2611</v>
      </c>
      <c r="G119" s="5">
        <v>96</v>
      </c>
      <c r="H119" s="23"/>
      <c r="I119" s="23"/>
      <c r="J119" s="5">
        <v>311612</v>
      </c>
      <c r="K119" s="6" t="s">
        <v>37</v>
      </c>
      <c r="L119" s="6">
        <v>36482</v>
      </c>
      <c r="M119" s="9">
        <v>45838</v>
      </c>
      <c r="N119" s="7">
        <v>2245</v>
      </c>
      <c r="O119" s="5" t="s">
        <v>62</v>
      </c>
      <c r="P119" s="23">
        <v>0</v>
      </c>
      <c r="Q119" s="23">
        <v>0</v>
      </c>
      <c r="R119" s="23">
        <v>23</v>
      </c>
      <c r="S119" s="23">
        <v>0</v>
      </c>
      <c r="T119" s="23">
        <v>0</v>
      </c>
      <c r="U119" s="23">
        <v>23</v>
      </c>
      <c r="V119" s="23">
        <v>23</v>
      </c>
      <c r="W119" s="23">
        <v>0</v>
      </c>
      <c r="X119" s="23">
        <v>0</v>
      </c>
      <c r="Y119" s="23">
        <v>0</v>
      </c>
      <c r="Z119" s="23">
        <v>15</v>
      </c>
      <c r="AA119" s="24">
        <v>0</v>
      </c>
      <c r="AB119" s="24">
        <v>0</v>
      </c>
      <c r="AC119" s="24">
        <v>0</v>
      </c>
      <c r="AD119" s="24">
        <v>0</v>
      </c>
      <c r="AE119" s="24">
        <v>0</v>
      </c>
      <c r="AF119" s="24">
        <v>86.956521739130395</v>
      </c>
      <c r="AG119" s="5" t="s">
        <v>33</v>
      </c>
      <c r="AH119" s="7" t="s">
        <v>33</v>
      </c>
      <c r="AI119" s="7">
        <v>28.538</v>
      </c>
      <c r="AJ119" s="7">
        <v>250.77440000000001</v>
      </c>
      <c r="AK119" s="7">
        <v>131.6995</v>
      </c>
      <c r="AL119" s="7">
        <f>Table2[[#This Row],[Company Direct Land Through FY 11]]+Table2[[#This Row],[Company Direct Land FY 12 and After ]]</f>
        <v>382.47390000000001</v>
      </c>
      <c r="AM119" s="7">
        <v>35.22</v>
      </c>
      <c r="AN119" s="7">
        <v>364.42320000000001</v>
      </c>
      <c r="AO119" s="7">
        <v>162.536</v>
      </c>
      <c r="AP119" s="7">
        <f>Table2[[#This Row],[Company Direct Building Through FY 11]]+Table2[[#This Row],[Company Direct Building FY 12 and After  ]]</f>
        <v>526.95920000000001</v>
      </c>
      <c r="AQ119" s="7">
        <v>0</v>
      </c>
      <c r="AR119" s="7">
        <v>39.388500000000001</v>
      </c>
      <c r="AS119" s="7">
        <v>0</v>
      </c>
      <c r="AT119" s="7">
        <f>Table2[[#This Row],[Mortgage Recording Tax Through FY 11]]+Table2[[#This Row],[Mortgage Recording Tax FY 12 and After ]]</f>
        <v>39.388500000000001</v>
      </c>
      <c r="AU119" s="7">
        <v>13.263999999999999</v>
      </c>
      <c r="AV119" s="7">
        <v>162.31209999999999</v>
      </c>
      <c r="AW119" s="7">
        <v>61.2117</v>
      </c>
      <c r="AX119" s="7">
        <f>Table2[[#This Row],[Pilot Savings  Through FY 11]]+Table2[[#This Row],[Pilot Savings FY 12 and After ]]</f>
        <v>223.52379999999999</v>
      </c>
      <c r="AY119" s="7">
        <v>0</v>
      </c>
      <c r="AZ119" s="7">
        <v>39.388500000000001</v>
      </c>
      <c r="BA119" s="7">
        <v>0</v>
      </c>
      <c r="BB119" s="7">
        <f>Table2[[#This Row],[Mortgage Recording Tax Exemption Through FY 11]]+Table2[[#This Row],[Mortgage Recording Tax Exemption FY 12 and After ]]</f>
        <v>39.388500000000001</v>
      </c>
      <c r="BC119" s="7">
        <v>26.479299999999999</v>
      </c>
      <c r="BD119" s="7">
        <v>295.29480000000001</v>
      </c>
      <c r="BE119" s="7">
        <v>122.1987</v>
      </c>
      <c r="BF119" s="7">
        <f>Table2[[#This Row],[Indirect and Induced Land Through FY 11]]+Table2[[#This Row],[Indirect and Induced Land FY 12 and After ]]</f>
        <v>417.49350000000004</v>
      </c>
      <c r="BG119" s="7">
        <v>49.175899999999999</v>
      </c>
      <c r="BH119" s="7">
        <v>548.40470000000005</v>
      </c>
      <c r="BI119" s="7">
        <v>226.9408</v>
      </c>
      <c r="BJ119" s="7">
        <f>Table2[[#This Row],[Indirect and Induced Building Through FY 11]]+Table2[[#This Row],[Indirect and Induced Building FY 12 and After]]</f>
        <v>775.34550000000002</v>
      </c>
      <c r="BK119" s="7">
        <v>126.14919999999999</v>
      </c>
      <c r="BL119" s="7">
        <v>1296.585</v>
      </c>
      <c r="BM119" s="7">
        <v>582.16330000000005</v>
      </c>
      <c r="BN119" s="7">
        <f>Table2[[#This Row],[TOTAL Real Property Related Taxes Through FY 11]]+Table2[[#This Row],[TOTAL Real Property Related Taxes FY 12 and After]]</f>
        <v>1878.7483000000002</v>
      </c>
      <c r="BO119" s="7">
        <v>290.20760000000001</v>
      </c>
      <c r="BP119" s="7">
        <v>2808.7159000000001</v>
      </c>
      <c r="BQ119" s="7">
        <v>1339.2728999999999</v>
      </c>
      <c r="BR119" s="7">
        <f>Table2[[#This Row],[Company Direct Through FY 11]]+Table2[[#This Row],[Company Direct FY 12 and After ]]</f>
        <v>4147.9888000000001</v>
      </c>
      <c r="BS119" s="7">
        <v>0</v>
      </c>
      <c r="BT119" s="7">
        <v>0</v>
      </c>
      <c r="BU119" s="7">
        <v>0</v>
      </c>
      <c r="BV119" s="7">
        <f>Table2[[#This Row],[Sales Tax Exemption Through FY 11]]+Table2[[#This Row],[Sales Tax Exemption FY 12 and After ]]</f>
        <v>0</v>
      </c>
      <c r="BW119" s="7">
        <v>0</v>
      </c>
      <c r="BX119" s="7">
        <v>0</v>
      </c>
      <c r="BY119" s="7">
        <v>0</v>
      </c>
      <c r="BZ119" s="7">
        <f>Table2[[#This Row],[Energy Tax Savings Through FY 11]]+Table2[[#This Row],[Energy Tax Savings FY 12 and After ]]</f>
        <v>0</v>
      </c>
      <c r="CA119" s="7">
        <v>1.5935999999999999</v>
      </c>
      <c r="CB119" s="7">
        <v>15.974</v>
      </c>
      <c r="CC119" s="7">
        <v>4.4257</v>
      </c>
      <c r="CD119" s="7">
        <f>Table2[[#This Row],[Tax Exempt Bond Savings Through FY 11]]+Table2[[#This Row],[Tax Exempt Bond Savings FY12 and After ]]</f>
        <v>20.399699999999999</v>
      </c>
      <c r="CE119" s="7">
        <v>93.845200000000006</v>
      </c>
      <c r="CF119" s="7">
        <v>1129.7877000000001</v>
      </c>
      <c r="CG119" s="7">
        <v>433.084</v>
      </c>
      <c r="CH119" s="7">
        <f>Table2[[#This Row],[Indirect and Induced Through FY 11]]+Table2[[#This Row],[Indirect and Induced FY 12 and After  ]]</f>
        <v>1562.8717000000001</v>
      </c>
      <c r="CI119" s="7">
        <v>382.45920000000001</v>
      </c>
      <c r="CJ119" s="7">
        <v>3922.5295999999998</v>
      </c>
      <c r="CK119" s="7">
        <v>1767.9312</v>
      </c>
      <c r="CL119" s="7">
        <f>Table2[[#This Row],[TOTAL Income Consumption Use Taxes Through FY 11]]+Table2[[#This Row],[TOTAL Income Consumption Use Taxes FY 12 and After  ]]</f>
        <v>5690.4607999999998</v>
      </c>
      <c r="CM119" s="7">
        <v>14.8576</v>
      </c>
      <c r="CN119" s="7">
        <v>217.6746</v>
      </c>
      <c r="CO119" s="7">
        <v>65.6374</v>
      </c>
      <c r="CP119" s="7">
        <f>Table2[[#This Row],[Assistance Provided Through FY 11]]+Table2[[#This Row],[Assistance Provided FY 12 and After ]]</f>
        <v>283.31200000000001</v>
      </c>
      <c r="CQ119" s="7">
        <v>0</v>
      </c>
      <c r="CR119" s="7">
        <v>0</v>
      </c>
      <c r="CS119" s="7">
        <v>0</v>
      </c>
      <c r="CT119" s="7">
        <f>Table2[[#This Row],[Recapture Cancellation Reduction Amount Through FY 11]]+Table2[[#This Row],[Recapture Cancellation Reduction Amount FY 12 and After ]]</f>
        <v>0</v>
      </c>
      <c r="CU119" s="7">
        <v>0</v>
      </c>
      <c r="CV119" s="7">
        <v>0</v>
      </c>
      <c r="CW119" s="7">
        <v>0</v>
      </c>
      <c r="CX119" s="7">
        <f>Table2[[#This Row],[Penalty Paid Through FY 11]]+Table2[[#This Row],[Penalty Paid FY 12 and After]]</f>
        <v>0</v>
      </c>
      <c r="CY119" s="7">
        <v>14.8576</v>
      </c>
      <c r="CZ119" s="7">
        <v>217.6746</v>
      </c>
      <c r="DA119" s="7">
        <v>65.6374</v>
      </c>
      <c r="DB119" s="7">
        <f>Table2[[#This Row],[TOTAL Assistance Net of recapture penalties Through FY 11]]+Table2[[#This Row],[TOTAL Assistance Net of recapture penalties FY 12 and After ]]</f>
        <v>283.31200000000001</v>
      </c>
      <c r="DC119" s="7">
        <v>353.96559999999999</v>
      </c>
      <c r="DD119" s="7">
        <v>3463.3020000000001</v>
      </c>
      <c r="DE119" s="7">
        <v>1633.5083999999999</v>
      </c>
      <c r="DF119" s="7">
        <f>Table2[[#This Row],[Company Direct Tax Revenue Before Assistance FY 12 and After]]+Table2[[#This Row],[Company Direct Tax Revenue Before Assistance Through FY 11]]</f>
        <v>5096.8104000000003</v>
      </c>
      <c r="DG119" s="7">
        <v>169.50040000000001</v>
      </c>
      <c r="DH119" s="7">
        <v>1973.4872</v>
      </c>
      <c r="DI119" s="7">
        <v>782.22349999999994</v>
      </c>
      <c r="DJ119" s="7">
        <f>Table2[[#This Row],[Indirect and Induced Tax Revenues FY 12 and After]]+Table2[[#This Row],[Indirect and Induced Tax Revenues Through FY 11]]</f>
        <v>2755.7107000000001</v>
      </c>
      <c r="DK119" s="7">
        <v>523.46600000000001</v>
      </c>
      <c r="DL119" s="7">
        <v>5436.7892000000002</v>
      </c>
      <c r="DM119" s="7">
        <v>2415.7319000000002</v>
      </c>
      <c r="DN119" s="7">
        <f>Table2[[#This Row],[TOTAL Tax Revenues Before Assistance Through FY 11]]+Table2[[#This Row],[TOTAL Tax Revenues Before Assistance FY 12 and After]]</f>
        <v>7852.5210999999999</v>
      </c>
      <c r="DO119" s="7">
        <v>508.60840000000002</v>
      </c>
      <c r="DP119" s="7">
        <v>5219.1145999999999</v>
      </c>
      <c r="DQ119" s="7">
        <v>2350.0945000000002</v>
      </c>
      <c r="DR119" s="7">
        <f>Table2[[#This Row],[TOTAL Tax Revenues Net of Assistance Recapture and Penalty FY 12 and After]]+Table2[[#This Row],[TOTAL Tax Revenues Net of Assistance Recapture and Penalty Through FY 11]]</f>
        <v>7569.2091</v>
      </c>
      <c r="DS119" s="7">
        <v>0</v>
      </c>
      <c r="DT119" s="7">
        <v>0</v>
      </c>
      <c r="DU119" s="7">
        <v>0</v>
      </c>
      <c r="DV119" s="7">
        <v>0</v>
      </c>
    </row>
    <row r="120" spans="1:126" x14ac:dyDescent="0.25">
      <c r="A120" s="5">
        <v>92500</v>
      </c>
      <c r="B120" s="5" t="s">
        <v>169</v>
      </c>
      <c r="C120" s="5" t="s">
        <v>170</v>
      </c>
      <c r="D120" s="5" t="s">
        <v>42</v>
      </c>
      <c r="E120" s="5">
        <v>43</v>
      </c>
      <c r="F120" s="5">
        <v>5911</v>
      </c>
      <c r="G120" s="5">
        <v>74</v>
      </c>
      <c r="H120" s="23">
        <v>5633</v>
      </c>
      <c r="I120" s="23">
        <v>4058</v>
      </c>
      <c r="J120" s="5">
        <v>624120</v>
      </c>
      <c r="K120" s="6" t="s">
        <v>166</v>
      </c>
      <c r="L120" s="6">
        <v>36161</v>
      </c>
      <c r="M120" s="9">
        <v>45108</v>
      </c>
      <c r="N120" s="7">
        <v>1182.3</v>
      </c>
      <c r="O120" s="5" t="s">
        <v>48</v>
      </c>
      <c r="P120" s="23">
        <v>14</v>
      </c>
      <c r="Q120" s="23">
        <v>0</v>
      </c>
      <c r="R120" s="23">
        <v>14</v>
      </c>
      <c r="S120" s="23">
        <v>0</v>
      </c>
      <c r="T120" s="23">
        <v>0</v>
      </c>
      <c r="U120" s="23">
        <v>28</v>
      </c>
      <c r="V120" s="23">
        <v>21</v>
      </c>
      <c r="W120" s="23">
        <v>0</v>
      </c>
      <c r="X120" s="23">
        <v>0</v>
      </c>
      <c r="Y120" s="23">
        <v>0</v>
      </c>
      <c r="Z120" s="23">
        <v>28</v>
      </c>
      <c r="AA120" s="24">
        <v>0</v>
      </c>
      <c r="AB120" s="24">
        <v>0</v>
      </c>
      <c r="AC120" s="24">
        <v>0</v>
      </c>
      <c r="AD120" s="24">
        <v>0</v>
      </c>
      <c r="AE120" s="24">
        <v>0</v>
      </c>
      <c r="AF120" s="24">
        <v>100</v>
      </c>
      <c r="AG120" s="5" t="s">
        <v>39</v>
      </c>
      <c r="AH120" s="7" t="s">
        <v>33</v>
      </c>
      <c r="AI120" s="7">
        <v>0</v>
      </c>
      <c r="AJ120" s="7">
        <v>0</v>
      </c>
      <c r="AK120" s="7">
        <v>0</v>
      </c>
      <c r="AL120" s="7">
        <f>Table2[[#This Row],[Company Direct Land Through FY 11]]+Table2[[#This Row],[Company Direct Land FY 12 and After ]]</f>
        <v>0</v>
      </c>
      <c r="AM120" s="7">
        <v>0</v>
      </c>
      <c r="AN120" s="7">
        <v>0</v>
      </c>
      <c r="AO120" s="7">
        <v>0</v>
      </c>
      <c r="AP120" s="7">
        <f>Table2[[#This Row],[Company Direct Building Through FY 11]]+Table2[[#This Row],[Company Direct Building FY 12 and After  ]]</f>
        <v>0</v>
      </c>
      <c r="AQ120" s="7">
        <v>0</v>
      </c>
      <c r="AR120" s="7">
        <v>18.524999999999999</v>
      </c>
      <c r="AS120" s="7">
        <v>0</v>
      </c>
      <c r="AT120" s="7">
        <f>Table2[[#This Row],[Mortgage Recording Tax Through FY 11]]+Table2[[#This Row],[Mortgage Recording Tax FY 12 and After ]]</f>
        <v>18.524999999999999</v>
      </c>
      <c r="AU120" s="7">
        <v>0</v>
      </c>
      <c r="AV120" s="7">
        <v>0</v>
      </c>
      <c r="AW120" s="7">
        <v>0</v>
      </c>
      <c r="AX120" s="7">
        <f>Table2[[#This Row],[Pilot Savings  Through FY 11]]+Table2[[#This Row],[Pilot Savings FY 12 and After ]]</f>
        <v>0</v>
      </c>
      <c r="AY120" s="7">
        <v>0</v>
      </c>
      <c r="AZ120" s="7">
        <v>0</v>
      </c>
      <c r="BA120" s="7">
        <v>0</v>
      </c>
      <c r="BB120" s="7">
        <f>Table2[[#This Row],[Mortgage Recording Tax Exemption Through FY 11]]+Table2[[#This Row],[Mortgage Recording Tax Exemption FY 12 and After ]]</f>
        <v>0</v>
      </c>
      <c r="BC120" s="7">
        <v>8.8032000000000004</v>
      </c>
      <c r="BD120" s="7">
        <v>500.80669999999998</v>
      </c>
      <c r="BE120" s="7">
        <v>35.657299999999999</v>
      </c>
      <c r="BF120" s="7">
        <f>Table2[[#This Row],[Indirect and Induced Land Through FY 11]]+Table2[[#This Row],[Indirect and Induced Land FY 12 and After ]]</f>
        <v>536.46399999999994</v>
      </c>
      <c r="BG120" s="7">
        <v>16.348800000000001</v>
      </c>
      <c r="BH120" s="7">
        <v>930.06979999999999</v>
      </c>
      <c r="BI120" s="7">
        <v>66.220799999999997</v>
      </c>
      <c r="BJ120" s="7">
        <f>Table2[[#This Row],[Indirect and Induced Building Through FY 11]]+Table2[[#This Row],[Indirect and Induced Building FY 12 and After]]</f>
        <v>996.29060000000004</v>
      </c>
      <c r="BK120" s="7">
        <v>25.152000000000001</v>
      </c>
      <c r="BL120" s="7">
        <v>1449.4014999999999</v>
      </c>
      <c r="BM120" s="7">
        <v>101.8781</v>
      </c>
      <c r="BN120" s="7">
        <f>Table2[[#This Row],[TOTAL Real Property Related Taxes Through FY 11]]+Table2[[#This Row],[TOTAL Real Property Related Taxes FY 12 and After]]</f>
        <v>1551.2795999999998</v>
      </c>
      <c r="BO120" s="7">
        <v>28.680399999999999</v>
      </c>
      <c r="BP120" s="7">
        <v>1811.2183</v>
      </c>
      <c r="BQ120" s="7">
        <v>116.1696</v>
      </c>
      <c r="BR120" s="7">
        <f>Table2[[#This Row],[Company Direct Through FY 11]]+Table2[[#This Row],[Company Direct FY 12 and After ]]</f>
        <v>1927.3878999999999</v>
      </c>
      <c r="BS120" s="7">
        <v>0</v>
      </c>
      <c r="BT120" s="7">
        <v>0</v>
      </c>
      <c r="BU120" s="7">
        <v>0</v>
      </c>
      <c r="BV120" s="7">
        <f>Table2[[#This Row],[Sales Tax Exemption Through FY 11]]+Table2[[#This Row],[Sales Tax Exemption FY 12 and After ]]</f>
        <v>0</v>
      </c>
      <c r="BW120" s="7">
        <v>0</v>
      </c>
      <c r="BX120" s="7">
        <v>0</v>
      </c>
      <c r="BY120" s="7">
        <v>0</v>
      </c>
      <c r="BZ120" s="7">
        <f>Table2[[#This Row],[Energy Tax Savings Through FY 11]]+Table2[[#This Row],[Energy Tax Savings FY 12 and After ]]</f>
        <v>0</v>
      </c>
      <c r="CA120" s="7">
        <v>0.65510000000000002</v>
      </c>
      <c r="CB120" s="7">
        <v>8.7713000000000001</v>
      </c>
      <c r="CC120" s="7">
        <v>1.6882999999999999</v>
      </c>
      <c r="CD120" s="7">
        <f>Table2[[#This Row],[Tax Exempt Bond Savings Through FY 11]]+Table2[[#This Row],[Tax Exempt Bond Savings FY12 and After ]]</f>
        <v>10.4596</v>
      </c>
      <c r="CE120" s="7">
        <v>34.648600000000002</v>
      </c>
      <c r="CF120" s="7">
        <v>2141.7622999999999</v>
      </c>
      <c r="CG120" s="7">
        <v>140.3441</v>
      </c>
      <c r="CH120" s="7">
        <f>Table2[[#This Row],[Indirect and Induced Through FY 11]]+Table2[[#This Row],[Indirect and Induced FY 12 and After  ]]</f>
        <v>2282.1063999999997</v>
      </c>
      <c r="CI120" s="7">
        <v>62.673900000000003</v>
      </c>
      <c r="CJ120" s="7">
        <v>3944.2093</v>
      </c>
      <c r="CK120" s="7">
        <v>254.8254</v>
      </c>
      <c r="CL120" s="7">
        <f>Table2[[#This Row],[TOTAL Income Consumption Use Taxes Through FY 11]]+Table2[[#This Row],[TOTAL Income Consumption Use Taxes FY 12 and After  ]]</f>
        <v>4199.0347000000002</v>
      </c>
      <c r="CM120" s="7">
        <v>0.65510000000000002</v>
      </c>
      <c r="CN120" s="7">
        <v>8.7713000000000001</v>
      </c>
      <c r="CO120" s="7">
        <v>1.6882999999999999</v>
      </c>
      <c r="CP120" s="7">
        <f>Table2[[#This Row],[Assistance Provided Through FY 11]]+Table2[[#This Row],[Assistance Provided FY 12 and After ]]</f>
        <v>10.4596</v>
      </c>
      <c r="CQ120" s="7">
        <v>0</v>
      </c>
      <c r="CR120" s="7">
        <v>0</v>
      </c>
      <c r="CS120" s="7">
        <v>0</v>
      </c>
      <c r="CT120" s="7">
        <f>Table2[[#This Row],[Recapture Cancellation Reduction Amount Through FY 11]]+Table2[[#This Row],[Recapture Cancellation Reduction Amount FY 12 and After ]]</f>
        <v>0</v>
      </c>
      <c r="CU120" s="7">
        <v>0</v>
      </c>
      <c r="CV120" s="7">
        <v>0</v>
      </c>
      <c r="CW120" s="7">
        <v>0</v>
      </c>
      <c r="CX120" s="7">
        <f>Table2[[#This Row],[Penalty Paid Through FY 11]]+Table2[[#This Row],[Penalty Paid FY 12 and After]]</f>
        <v>0</v>
      </c>
      <c r="CY120" s="7">
        <v>0.65510000000000002</v>
      </c>
      <c r="CZ120" s="7">
        <v>8.7713000000000001</v>
      </c>
      <c r="DA120" s="7">
        <v>1.6882999999999999</v>
      </c>
      <c r="DB120" s="7">
        <f>Table2[[#This Row],[TOTAL Assistance Net of recapture penalties Through FY 11]]+Table2[[#This Row],[TOTAL Assistance Net of recapture penalties FY 12 and After ]]</f>
        <v>10.4596</v>
      </c>
      <c r="DC120" s="7">
        <v>28.680399999999999</v>
      </c>
      <c r="DD120" s="7">
        <v>1829.7433000000001</v>
      </c>
      <c r="DE120" s="7">
        <v>116.1696</v>
      </c>
      <c r="DF120" s="7">
        <f>Table2[[#This Row],[Company Direct Tax Revenue Before Assistance FY 12 and After]]+Table2[[#This Row],[Company Direct Tax Revenue Before Assistance Through FY 11]]</f>
        <v>1945.9129</v>
      </c>
      <c r="DG120" s="7">
        <v>59.800600000000003</v>
      </c>
      <c r="DH120" s="7">
        <v>3572.6388000000002</v>
      </c>
      <c r="DI120" s="7">
        <v>242.22219999999999</v>
      </c>
      <c r="DJ120" s="7">
        <f>Table2[[#This Row],[Indirect and Induced Tax Revenues FY 12 and After]]+Table2[[#This Row],[Indirect and Induced Tax Revenues Through FY 11]]</f>
        <v>3814.8610000000003</v>
      </c>
      <c r="DK120" s="7">
        <v>88.480999999999995</v>
      </c>
      <c r="DL120" s="7">
        <v>5402.3820999999998</v>
      </c>
      <c r="DM120" s="7">
        <v>358.39179999999999</v>
      </c>
      <c r="DN120" s="7">
        <f>Table2[[#This Row],[TOTAL Tax Revenues Before Assistance Through FY 11]]+Table2[[#This Row],[TOTAL Tax Revenues Before Assistance FY 12 and After]]</f>
        <v>5760.7739000000001</v>
      </c>
      <c r="DO120" s="7">
        <v>87.825900000000004</v>
      </c>
      <c r="DP120" s="7">
        <v>5393.6108000000004</v>
      </c>
      <c r="DQ120" s="7">
        <v>356.70350000000002</v>
      </c>
      <c r="DR120" s="7">
        <f>Table2[[#This Row],[TOTAL Tax Revenues Net of Assistance Recapture and Penalty FY 12 and After]]+Table2[[#This Row],[TOTAL Tax Revenues Net of Assistance Recapture and Penalty Through FY 11]]</f>
        <v>5750.3143</v>
      </c>
      <c r="DS120" s="7">
        <v>0</v>
      </c>
      <c r="DT120" s="7">
        <v>0</v>
      </c>
      <c r="DU120" s="7">
        <v>0</v>
      </c>
      <c r="DV120" s="7">
        <v>0</v>
      </c>
    </row>
    <row r="121" spans="1:126" x14ac:dyDescent="0.25">
      <c r="A121" s="5">
        <v>92503</v>
      </c>
      <c r="B121" s="5" t="s">
        <v>294</v>
      </c>
      <c r="C121" s="5" t="s">
        <v>295</v>
      </c>
      <c r="D121" s="5" t="s">
        <v>32</v>
      </c>
      <c r="E121" s="5">
        <v>20</v>
      </c>
      <c r="F121" s="5">
        <v>4943</v>
      </c>
      <c r="G121" s="5">
        <v>36</v>
      </c>
      <c r="H121" s="23"/>
      <c r="I121" s="23"/>
      <c r="J121" s="5">
        <v>337127</v>
      </c>
      <c r="K121" s="6" t="s">
        <v>37</v>
      </c>
      <c r="L121" s="6">
        <v>37048</v>
      </c>
      <c r="M121" s="9">
        <v>46568</v>
      </c>
      <c r="N121" s="7">
        <v>2000</v>
      </c>
      <c r="O121" s="5" t="s">
        <v>62</v>
      </c>
      <c r="P121" s="23">
        <v>0</v>
      </c>
      <c r="Q121" s="23">
        <v>0</v>
      </c>
      <c r="R121" s="23">
        <v>100</v>
      </c>
      <c r="S121" s="23">
        <v>0</v>
      </c>
      <c r="T121" s="23">
        <v>100</v>
      </c>
      <c r="U121" s="23">
        <v>200</v>
      </c>
      <c r="V121" s="23">
        <v>200</v>
      </c>
      <c r="W121" s="23">
        <v>0</v>
      </c>
      <c r="X121" s="23">
        <v>0</v>
      </c>
      <c r="Y121" s="23">
        <v>0</v>
      </c>
      <c r="Z121" s="23">
        <v>19</v>
      </c>
      <c r="AA121" s="24">
        <v>0</v>
      </c>
      <c r="AB121" s="24">
        <v>0</v>
      </c>
      <c r="AC121" s="24">
        <v>0</v>
      </c>
      <c r="AD121" s="24">
        <v>0</v>
      </c>
      <c r="AE121" s="24">
        <v>0</v>
      </c>
      <c r="AF121" s="24">
        <v>100</v>
      </c>
      <c r="AG121" s="5" t="s">
        <v>33</v>
      </c>
      <c r="AH121" s="7" t="s">
        <v>33</v>
      </c>
      <c r="AI121" s="7">
        <v>22.690999999999999</v>
      </c>
      <c r="AJ121" s="7">
        <v>197.0427</v>
      </c>
      <c r="AK121" s="7">
        <v>124.3638</v>
      </c>
      <c r="AL121" s="7">
        <f>Table2[[#This Row],[Company Direct Land Through FY 11]]+Table2[[#This Row],[Company Direct Land FY 12 and After ]]</f>
        <v>321.40649999999999</v>
      </c>
      <c r="AM121" s="7">
        <v>89.605999999999995</v>
      </c>
      <c r="AN121" s="7">
        <v>315.39929999999998</v>
      </c>
      <c r="AO121" s="7">
        <v>491.10829999999999</v>
      </c>
      <c r="AP121" s="7">
        <f>Table2[[#This Row],[Company Direct Building Through FY 11]]+Table2[[#This Row],[Company Direct Building FY 12 and After  ]]</f>
        <v>806.50759999999991</v>
      </c>
      <c r="AQ121" s="7">
        <v>0</v>
      </c>
      <c r="AR121" s="7">
        <v>35.090000000000003</v>
      </c>
      <c r="AS121" s="7">
        <v>0</v>
      </c>
      <c r="AT121" s="7">
        <f>Table2[[#This Row],[Mortgage Recording Tax Through FY 11]]+Table2[[#This Row],[Mortgage Recording Tax FY 12 and After ]]</f>
        <v>35.090000000000003</v>
      </c>
      <c r="AU121" s="7">
        <v>92.756</v>
      </c>
      <c r="AV121" s="7">
        <v>249.25149999999999</v>
      </c>
      <c r="AW121" s="7">
        <v>508.37290000000002</v>
      </c>
      <c r="AX121" s="7">
        <f>Table2[[#This Row],[Pilot Savings  Through FY 11]]+Table2[[#This Row],[Pilot Savings FY 12 and After ]]</f>
        <v>757.62440000000004</v>
      </c>
      <c r="AY121" s="7">
        <v>0</v>
      </c>
      <c r="AZ121" s="7">
        <v>35.090000000000003</v>
      </c>
      <c r="BA121" s="7">
        <v>0</v>
      </c>
      <c r="BB121" s="7">
        <f>Table2[[#This Row],[Mortgage Recording Tax Exemption Through FY 11]]+Table2[[#This Row],[Mortgage Recording Tax Exemption FY 12 and After ]]</f>
        <v>35.090000000000003</v>
      </c>
      <c r="BC121" s="7">
        <v>157.2337</v>
      </c>
      <c r="BD121" s="7">
        <v>731.32249999999999</v>
      </c>
      <c r="BE121" s="7">
        <v>861.75909999999999</v>
      </c>
      <c r="BF121" s="7">
        <f>Table2[[#This Row],[Indirect and Induced Land Through FY 11]]+Table2[[#This Row],[Indirect and Induced Land FY 12 and After ]]</f>
        <v>1593.0816</v>
      </c>
      <c r="BG121" s="7">
        <v>292.00549999999998</v>
      </c>
      <c r="BH121" s="7">
        <v>1358.17</v>
      </c>
      <c r="BI121" s="7">
        <v>1600.4096999999999</v>
      </c>
      <c r="BJ121" s="7">
        <f>Table2[[#This Row],[Indirect and Induced Building Through FY 11]]+Table2[[#This Row],[Indirect and Induced Building FY 12 and After]]</f>
        <v>2958.5797000000002</v>
      </c>
      <c r="BK121" s="7">
        <v>468.78019999999998</v>
      </c>
      <c r="BL121" s="7">
        <v>2352.683</v>
      </c>
      <c r="BM121" s="7">
        <v>2569.268</v>
      </c>
      <c r="BN121" s="7">
        <f>Table2[[#This Row],[TOTAL Real Property Related Taxes Through FY 11]]+Table2[[#This Row],[TOTAL Real Property Related Taxes FY 12 and After]]</f>
        <v>4921.951</v>
      </c>
      <c r="BO121" s="7">
        <v>1131.7526</v>
      </c>
      <c r="BP121" s="7">
        <v>5596.5420999999997</v>
      </c>
      <c r="BQ121" s="7">
        <v>6202.8555999999999</v>
      </c>
      <c r="BR121" s="7">
        <f>Table2[[#This Row],[Company Direct Through FY 11]]+Table2[[#This Row],[Company Direct FY 12 and After ]]</f>
        <v>11799.3977</v>
      </c>
      <c r="BS121" s="7">
        <v>0</v>
      </c>
      <c r="BT121" s="7">
        <v>0</v>
      </c>
      <c r="BU121" s="7">
        <v>0</v>
      </c>
      <c r="BV121" s="7">
        <f>Table2[[#This Row],[Sales Tax Exemption Through FY 11]]+Table2[[#This Row],[Sales Tax Exemption FY 12 and After ]]</f>
        <v>0</v>
      </c>
      <c r="BW121" s="7">
        <v>0</v>
      </c>
      <c r="BX121" s="7">
        <v>0</v>
      </c>
      <c r="BY121" s="7">
        <v>0</v>
      </c>
      <c r="BZ121" s="7">
        <f>Table2[[#This Row],[Energy Tax Savings Through FY 11]]+Table2[[#This Row],[Energy Tax Savings FY 12 and After ]]</f>
        <v>0</v>
      </c>
      <c r="CA121" s="7">
        <v>9.64E-2</v>
      </c>
      <c r="CB121" s="7">
        <v>0.48699999999999999</v>
      </c>
      <c r="CC121" s="7">
        <v>0.28849999999999998</v>
      </c>
      <c r="CD121" s="7">
        <f>Table2[[#This Row],[Tax Exempt Bond Savings Through FY 11]]+Table2[[#This Row],[Tax Exempt Bond Savings FY12 and After ]]</f>
        <v>0.77549999999999997</v>
      </c>
      <c r="CE121" s="7">
        <v>557.25130000000001</v>
      </c>
      <c r="CF121" s="7">
        <v>2780.9391000000001</v>
      </c>
      <c r="CG121" s="7">
        <v>3054.1568000000002</v>
      </c>
      <c r="CH121" s="7">
        <f>Table2[[#This Row],[Indirect and Induced Through FY 11]]+Table2[[#This Row],[Indirect and Induced FY 12 and After  ]]</f>
        <v>5835.0959000000003</v>
      </c>
      <c r="CI121" s="7">
        <v>1688.9075</v>
      </c>
      <c r="CJ121" s="7">
        <v>8376.9941999999992</v>
      </c>
      <c r="CK121" s="7">
        <v>9256.7239000000009</v>
      </c>
      <c r="CL121" s="7">
        <f>Table2[[#This Row],[TOTAL Income Consumption Use Taxes Through FY 11]]+Table2[[#This Row],[TOTAL Income Consumption Use Taxes FY 12 and After  ]]</f>
        <v>17633.718099999998</v>
      </c>
      <c r="CM121" s="7">
        <v>92.852400000000003</v>
      </c>
      <c r="CN121" s="7">
        <v>284.82850000000002</v>
      </c>
      <c r="CO121" s="7">
        <v>508.66140000000001</v>
      </c>
      <c r="CP121" s="7">
        <f>Table2[[#This Row],[Assistance Provided Through FY 11]]+Table2[[#This Row],[Assistance Provided FY 12 and After ]]</f>
        <v>793.48990000000003</v>
      </c>
      <c r="CQ121" s="7">
        <v>0</v>
      </c>
      <c r="CR121" s="7">
        <v>0</v>
      </c>
      <c r="CS121" s="7">
        <v>0</v>
      </c>
      <c r="CT121" s="7">
        <f>Table2[[#This Row],[Recapture Cancellation Reduction Amount Through FY 11]]+Table2[[#This Row],[Recapture Cancellation Reduction Amount FY 12 and After ]]</f>
        <v>0</v>
      </c>
      <c r="CU121" s="7">
        <v>0</v>
      </c>
      <c r="CV121" s="7">
        <v>0</v>
      </c>
      <c r="CW121" s="7">
        <v>0</v>
      </c>
      <c r="CX121" s="7">
        <f>Table2[[#This Row],[Penalty Paid Through FY 11]]+Table2[[#This Row],[Penalty Paid FY 12 and After]]</f>
        <v>0</v>
      </c>
      <c r="CY121" s="7">
        <v>92.852400000000003</v>
      </c>
      <c r="CZ121" s="7">
        <v>284.82850000000002</v>
      </c>
      <c r="DA121" s="7">
        <v>508.66140000000001</v>
      </c>
      <c r="DB121" s="7">
        <f>Table2[[#This Row],[TOTAL Assistance Net of recapture penalties Through FY 11]]+Table2[[#This Row],[TOTAL Assistance Net of recapture penalties FY 12 and After ]]</f>
        <v>793.48990000000003</v>
      </c>
      <c r="DC121" s="7">
        <v>1244.0496000000001</v>
      </c>
      <c r="DD121" s="7">
        <v>6144.0740999999998</v>
      </c>
      <c r="DE121" s="7">
        <v>6818.3276999999998</v>
      </c>
      <c r="DF121" s="7">
        <f>Table2[[#This Row],[Company Direct Tax Revenue Before Assistance FY 12 and After]]+Table2[[#This Row],[Company Direct Tax Revenue Before Assistance Through FY 11]]</f>
        <v>12962.4018</v>
      </c>
      <c r="DG121" s="7">
        <v>1006.4905</v>
      </c>
      <c r="DH121" s="7">
        <v>4870.4315999999999</v>
      </c>
      <c r="DI121" s="7">
        <v>5516.3256000000001</v>
      </c>
      <c r="DJ121" s="7">
        <f>Table2[[#This Row],[Indirect and Induced Tax Revenues FY 12 and After]]+Table2[[#This Row],[Indirect and Induced Tax Revenues Through FY 11]]</f>
        <v>10386.7572</v>
      </c>
      <c r="DK121" s="7">
        <v>2250.5401000000002</v>
      </c>
      <c r="DL121" s="7">
        <v>11014.5057</v>
      </c>
      <c r="DM121" s="7">
        <v>12334.6533</v>
      </c>
      <c r="DN121" s="7">
        <f>Table2[[#This Row],[TOTAL Tax Revenues Before Assistance Through FY 11]]+Table2[[#This Row],[TOTAL Tax Revenues Before Assistance FY 12 and After]]</f>
        <v>23349.159</v>
      </c>
      <c r="DO121" s="7">
        <v>2157.6876999999999</v>
      </c>
      <c r="DP121" s="7">
        <v>10729.6772</v>
      </c>
      <c r="DQ121" s="7">
        <v>11825.991900000001</v>
      </c>
      <c r="DR121" s="7">
        <f>Table2[[#This Row],[TOTAL Tax Revenues Net of Assistance Recapture and Penalty FY 12 and After]]+Table2[[#This Row],[TOTAL Tax Revenues Net of Assistance Recapture and Penalty Through FY 11]]</f>
        <v>22555.669099999999</v>
      </c>
      <c r="DS121" s="7">
        <v>0</v>
      </c>
      <c r="DT121" s="7">
        <v>0</v>
      </c>
      <c r="DU121" s="7">
        <v>0</v>
      </c>
      <c r="DV121" s="7">
        <v>0</v>
      </c>
    </row>
    <row r="122" spans="1:126" x14ac:dyDescent="0.25">
      <c r="A122" s="5">
        <v>92504</v>
      </c>
      <c r="B122" s="5" t="s">
        <v>268</v>
      </c>
      <c r="C122" s="5" t="s">
        <v>269</v>
      </c>
      <c r="D122" s="5" t="s">
        <v>36</v>
      </c>
      <c r="E122" s="5">
        <v>17</v>
      </c>
      <c r="F122" s="5">
        <v>2294</v>
      </c>
      <c r="G122" s="5">
        <v>2</v>
      </c>
      <c r="H122" s="23">
        <v>39400</v>
      </c>
      <c r="I122" s="23">
        <v>66713</v>
      </c>
      <c r="J122" s="5">
        <v>926110</v>
      </c>
      <c r="K122" s="6" t="s">
        <v>47</v>
      </c>
      <c r="L122" s="6">
        <v>36795</v>
      </c>
      <c r="M122" s="9">
        <v>45992</v>
      </c>
      <c r="N122" s="7">
        <v>3695</v>
      </c>
      <c r="O122" s="5" t="s">
        <v>79</v>
      </c>
      <c r="P122" s="23">
        <v>0</v>
      </c>
      <c r="Q122" s="23">
        <v>65</v>
      </c>
      <c r="R122" s="23">
        <v>110</v>
      </c>
      <c r="S122" s="23">
        <v>0</v>
      </c>
      <c r="T122" s="23">
        <v>0</v>
      </c>
      <c r="U122" s="23">
        <v>175</v>
      </c>
      <c r="V122" s="23">
        <v>142</v>
      </c>
      <c r="W122" s="23">
        <v>0</v>
      </c>
      <c r="X122" s="23">
        <v>0</v>
      </c>
      <c r="Y122" s="23">
        <v>0</v>
      </c>
      <c r="Z122" s="23">
        <v>20</v>
      </c>
      <c r="AA122" s="24">
        <v>0</v>
      </c>
      <c r="AB122" s="24">
        <v>0</v>
      </c>
      <c r="AC122" s="24">
        <v>0</v>
      </c>
      <c r="AD122" s="24">
        <v>0</v>
      </c>
      <c r="AE122" s="24">
        <v>0</v>
      </c>
      <c r="AF122" s="24">
        <v>89.714285714285694</v>
      </c>
      <c r="AG122" s="5" t="s">
        <v>39</v>
      </c>
      <c r="AH122" s="7" t="s">
        <v>33</v>
      </c>
      <c r="AI122" s="7">
        <v>0</v>
      </c>
      <c r="AJ122" s="7">
        <v>0</v>
      </c>
      <c r="AK122" s="7">
        <v>0</v>
      </c>
      <c r="AL122" s="7">
        <f>Table2[[#This Row],[Company Direct Land Through FY 11]]+Table2[[#This Row],[Company Direct Land FY 12 and After ]]</f>
        <v>0</v>
      </c>
      <c r="AM122" s="7">
        <v>0</v>
      </c>
      <c r="AN122" s="7">
        <v>0</v>
      </c>
      <c r="AO122" s="7">
        <v>0</v>
      </c>
      <c r="AP122" s="7">
        <f>Table2[[#This Row],[Company Direct Building Through FY 11]]+Table2[[#This Row],[Company Direct Building FY 12 and After  ]]</f>
        <v>0</v>
      </c>
      <c r="AQ122" s="7">
        <v>0</v>
      </c>
      <c r="AR122" s="7">
        <v>64.828800000000001</v>
      </c>
      <c r="AS122" s="7">
        <v>0</v>
      </c>
      <c r="AT122" s="7">
        <f>Table2[[#This Row],[Mortgage Recording Tax Through FY 11]]+Table2[[#This Row],[Mortgage Recording Tax FY 12 and After ]]</f>
        <v>64.828800000000001</v>
      </c>
      <c r="AU122" s="7">
        <v>0</v>
      </c>
      <c r="AV122" s="7">
        <v>0</v>
      </c>
      <c r="AW122" s="7">
        <v>0</v>
      </c>
      <c r="AX122" s="7">
        <f>Table2[[#This Row],[Pilot Savings  Through FY 11]]+Table2[[#This Row],[Pilot Savings FY 12 and After ]]</f>
        <v>0</v>
      </c>
      <c r="AY122" s="7">
        <v>0</v>
      </c>
      <c r="AZ122" s="7">
        <v>64.828800000000001</v>
      </c>
      <c r="BA122" s="7">
        <v>0</v>
      </c>
      <c r="BB122" s="7">
        <f>Table2[[#This Row],[Mortgage Recording Tax Exemption Through FY 11]]+Table2[[#This Row],[Mortgage Recording Tax Exemption FY 12 and After ]]</f>
        <v>64.828800000000001</v>
      </c>
      <c r="BC122" s="7">
        <v>177.04849999999999</v>
      </c>
      <c r="BD122" s="7">
        <v>1101.8744999999999</v>
      </c>
      <c r="BE122" s="7">
        <v>926.27459999999996</v>
      </c>
      <c r="BF122" s="7">
        <f>Table2[[#This Row],[Indirect and Induced Land Through FY 11]]+Table2[[#This Row],[Indirect and Induced Land FY 12 and After ]]</f>
        <v>2028.1490999999999</v>
      </c>
      <c r="BG122" s="7">
        <v>328.80430000000001</v>
      </c>
      <c r="BH122" s="7">
        <v>2046.3385000000001</v>
      </c>
      <c r="BI122" s="7">
        <v>1720.2236</v>
      </c>
      <c r="BJ122" s="7">
        <f>Table2[[#This Row],[Indirect and Induced Building Through FY 11]]+Table2[[#This Row],[Indirect and Induced Building FY 12 and After]]</f>
        <v>3766.5621000000001</v>
      </c>
      <c r="BK122" s="7">
        <v>505.8528</v>
      </c>
      <c r="BL122" s="7">
        <v>3148.2130000000002</v>
      </c>
      <c r="BM122" s="7">
        <v>2646.4982</v>
      </c>
      <c r="BN122" s="7">
        <f>Table2[[#This Row],[TOTAL Real Property Related Taxes Through FY 11]]+Table2[[#This Row],[TOTAL Real Property Related Taxes FY 12 and After]]</f>
        <v>5794.7111999999997</v>
      </c>
      <c r="BO122" s="7">
        <v>547.23519999999996</v>
      </c>
      <c r="BP122" s="7">
        <v>3784.5596</v>
      </c>
      <c r="BQ122" s="7">
        <v>2862.9998000000001</v>
      </c>
      <c r="BR122" s="7">
        <f>Table2[[#This Row],[Company Direct Through FY 11]]+Table2[[#This Row],[Company Direct FY 12 and After ]]</f>
        <v>6647.5594000000001</v>
      </c>
      <c r="BS122" s="7">
        <v>0</v>
      </c>
      <c r="BT122" s="7">
        <v>0</v>
      </c>
      <c r="BU122" s="7">
        <v>0</v>
      </c>
      <c r="BV122" s="7">
        <f>Table2[[#This Row],[Sales Tax Exemption Through FY 11]]+Table2[[#This Row],[Sales Tax Exemption FY 12 and After ]]</f>
        <v>0</v>
      </c>
      <c r="BW122" s="7">
        <v>0</v>
      </c>
      <c r="BX122" s="7">
        <v>0</v>
      </c>
      <c r="BY122" s="7">
        <v>0</v>
      </c>
      <c r="BZ122" s="7">
        <f>Table2[[#This Row],[Energy Tax Savings Through FY 11]]+Table2[[#This Row],[Energy Tax Savings FY 12 and After ]]</f>
        <v>0</v>
      </c>
      <c r="CA122" s="7">
        <v>4.4333999999999998</v>
      </c>
      <c r="CB122" s="7">
        <v>36.96</v>
      </c>
      <c r="CC122" s="7">
        <v>13.266500000000001</v>
      </c>
      <c r="CD122" s="7">
        <f>Table2[[#This Row],[Tax Exempt Bond Savings Through FY 11]]+Table2[[#This Row],[Tax Exempt Bond Savings FY12 and After ]]</f>
        <v>50.226500000000001</v>
      </c>
      <c r="CE122" s="7">
        <v>639.30100000000004</v>
      </c>
      <c r="CF122" s="7">
        <v>4267.0203000000001</v>
      </c>
      <c r="CG122" s="7">
        <v>3344.6655999999998</v>
      </c>
      <c r="CH122" s="7">
        <f>Table2[[#This Row],[Indirect and Induced Through FY 11]]+Table2[[#This Row],[Indirect and Induced FY 12 and After  ]]</f>
        <v>7611.6859000000004</v>
      </c>
      <c r="CI122" s="7">
        <v>1182.1027999999999</v>
      </c>
      <c r="CJ122" s="7">
        <v>8014.6198999999997</v>
      </c>
      <c r="CK122" s="7">
        <v>6194.3989000000001</v>
      </c>
      <c r="CL122" s="7">
        <f>Table2[[#This Row],[TOTAL Income Consumption Use Taxes Through FY 11]]+Table2[[#This Row],[TOTAL Income Consumption Use Taxes FY 12 and After  ]]</f>
        <v>14209.0188</v>
      </c>
      <c r="CM122" s="7">
        <v>4.4333999999999998</v>
      </c>
      <c r="CN122" s="7">
        <v>101.78879999999999</v>
      </c>
      <c r="CO122" s="7">
        <v>13.266500000000001</v>
      </c>
      <c r="CP122" s="7">
        <f>Table2[[#This Row],[Assistance Provided Through FY 11]]+Table2[[#This Row],[Assistance Provided FY 12 and After ]]</f>
        <v>115.05529999999999</v>
      </c>
      <c r="CQ122" s="7">
        <v>0</v>
      </c>
      <c r="CR122" s="7">
        <v>0</v>
      </c>
      <c r="CS122" s="7">
        <v>0</v>
      </c>
      <c r="CT122" s="7">
        <f>Table2[[#This Row],[Recapture Cancellation Reduction Amount Through FY 11]]+Table2[[#This Row],[Recapture Cancellation Reduction Amount FY 12 and After ]]</f>
        <v>0</v>
      </c>
      <c r="CU122" s="7">
        <v>0</v>
      </c>
      <c r="CV122" s="7">
        <v>0</v>
      </c>
      <c r="CW122" s="7">
        <v>0</v>
      </c>
      <c r="CX122" s="7">
        <f>Table2[[#This Row],[Penalty Paid Through FY 11]]+Table2[[#This Row],[Penalty Paid FY 12 and After]]</f>
        <v>0</v>
      </c>
      <c r="CY122" s="7">
        <v>4.4333999999999998</v>
      </c>
      <c r="CZ122" s="7">
        <v>101.78879999999999</v>
      </c>
      <c r="DA122" s="7">
        <v>13.266500000000001</v>
      </c>
      <c r="DB122" s="7">
        <f>Table2[[#This Row],[TOTAL Assistance Net of recapture penalties Through FY 11]]+Table2[[#This Row],[TOTAL Assistance Net of recapture penalties FY 12 and After ]]</f>
        <v>115.05529999999999</v>
      </c>
      <c r="DC122" s="7">
        <v>547.23519999999996</v>
      </c>
      <c r="DD122" s="7">
        <v>3849.3883999999998</v>
      </c>
      <c r="DE122" s="7">
        <v>2862.9998000000001</v>
      </c>
      <c r="DF122" s="7">
        <f>Table2[[#This Row],[Company Direct Tax Revenue Before Assistance FY 12 and After]]+Table2[[#This Row],[Company Direct Tax Revenue Before Assistance Through FY 11]]</f>
        <v>6712.3881999999994</v>
      </c>
      <c r="DG122" s="7">
        <v>1145.1538</v>
      </c>
      <c r="DH122" s="7">
        <v>7415.2332999999999</v>
      </c>
      <c r="DI122" s="7">
        <v>5991.1638000000003</v>
      </c>
      <c r="DJ122" s="7">
        <f>Table2[[#This Row],[Indirect and Induced Tax Revenues FY 12 and After]]+Table2[[#This Row],[Indirect and Induced Tax Revenues Through FY 11]]</f>
        <v>13406.3971</v>
      </c>
      <c r="DK122" s="7">
        <v>1692.3889999999999</v>
      </c>
      <c r="DL122" s="7">
        <v>11264.6217</v>
      </c>
      <c r="DM122" s="7">
        <v>8854.1635999999999</v>
      </c>
      <c r="DN122" s="7">
        <f>Table2[[#This Row],[TOTAL Tax Revenues Before Assistance Through FY 11]]+Table2[[#This Row],[TOTAL Tax Revenues Before Assistance FY 12 and After]]</f>
        <v>20118.7853</v>
      </c>
      <c r="DO122" s="7">
        <v>1687.9556</v>
      </c>
      <c r="DP122" s="7">
        <v>11162.832899999999</v>
      </c>
      <c r="DQ122" s="7">
        <v>8840.8971000000001</v>
      </c>
      <c r="DR122" s="7">
        <f>Table2[[#This Row],[TOTAL Tax Revenues Net of Assistance Recapture and Penalty FY 12 and After]]+Table2[[#This Row],[TOTAL Tax Revenues Net of Assistance Recapture and Penalty Through FY 11]]</f>
        <v>20003.73</v>
      </c>
      <c r="DS122" s="7">
        <v>0</v>
      </c>
      <c r="DT122" s="7">
        <v>0</v>
      </c>
      <c r="DU122" s="7">
        <v>0</v>
      </c>
      <c r="DV122" s="7">
        <v>0</v>
      </c>
    </row>
    <row r="123" spans="1:126" x14ac:dyDescent="0.25">
      <c r="A123" s="5">
        <v>92505</v>
      </c>
      <c r="B123" s="5" t="s">
        <v>305</v>
      </c>
      <c r="C123" s="5" t="s">
        <v>306</v>
      </c>
      <c r="D123" s="5" t="s">
        <v>27</v>
      </c>
      <c r="E123" s="5">
        <v>1</v>
      </c>
      <c r="F123" s="5">
        <v>219</v>
      </c>
      <c r="G123" s="5">
        <v>1301</v>
      </c>
      <c r="H123" s="23"/>
      <c r="I123" s="23"/>
      <c r="J123" s="5">
        <v>453920</v>
      </c>
      <c r="K123" s="6" t="s">
        <v>28</v>
      </c>
      <c r="L123" s="6">
        <v>37049</v>
      </c>
      <c r="M123" s="9">
        <v>46568</v>
      </c>
      <c r="N123" s="7">
        <v>1910</v>
      </c>
      <c r="O123" s="5" t="s">
        <v>56</v>
      </c>
      <c r="P123" s="23">
        <v>0</v>
      </c>
      <c r="Q123" s="23">
        <v>3</v>
      </c>
      <c r="R123" s="23">
        <v>4</v>
      </c>
      <c r="S123" s="23">
        <v>0</v>
      </c>
      <c r="T123" s="23">
        <v>0</v>
      </c>
      <c r="U123" s="23">
        <v>7</v>
      </c>
      <c r="V123" s="23">
        <v>5</v>
      </c>
      <c r="W123" s="23">
        <v>0</v>
      </c>
      <c r="X123" s="23">
        <v>0</v>
      </c>
      <c r="Y123" s="23">
        <v>0</v>
      </c>
      <c r="Z123" s="23">
        <v>2</v>
      </c>
      <c r="AA123" s="24">
        <v>0</v>
      </c>
      <c r="AB123" s="24">
        <v>0</v>
      </c>
      <c r="AC123" s="24">
        <v>0</v>
      </c>
      <c r="AD123" s="24">
        <v>0</v>
      </c>
      <c r="AE123" s="24">
        <v>0</v>
      </c>
      <c r="AF123" s="24">
        <v>100</v>
      </c>
      <c r="AG123" s="5" t="s">
        <v>39</v>
      </c>
      <c r="AH123" s="7" t="s">
        <v>33</v>
      </c>
      <c r="AI123" s="7">
        <v>4.5220000000000002</v>
      </c>
      <c r="AJ123" s="7">
        <v>29.442499999999999</v>
      </c>
      <c r="AK123" s="7">
        <v>24.784199999999998</v>
      </c>
      <c r="AL123" s="7">
        <f>Table2[[#This Row],[Company Direct Land Through FY 11]]+Table2[[#This Row],[Company Direct Land FY 12 and After ]]</f>
        <v>54.226699999999994</v>
      </c>
      <c r="AM123" s="7">
        <v>51.215000000000003</v>
      </c>
      <c r="AN123" s="7">
        <v>147.11420000000001</v>
      </c>
      <c r="AO123" s="7">
        <v>280.69690000000003</v>
      </c>
      <c r="AP123" s="7">
        <f>Table2[[#This Row],[Company Direct Building Through FY 11]]+Table2[[#This Row],[Company Direct Building FY 12 and After  ]]</f>
        <v>427.81110000000001</v>
      </c>
      <c r="AQ123" s="7">
        <v>0</v>
      </c>
      <c r="AR123" s="7">
        <v>22.369900000000001</v>
      </c>
      <c r="AS123" s="7">
        <v>0</v>
      </c>
      <c r="AT123" s="7">
        <f>Table2[[#This Row],[Mortgage Recording Tax Through FY 11]]+Table2[[#This Row],[Mortgage Recording Tax FY 12 and After ]]</f>
        <v>22.369900000000001</v>
      </c>
      <c r="AU123" s="7">
        <v>52.353000000000002</v>
      </c>
      <c r="AV123" s="7">
        <v>163.5668</v>
      </c>
      <c r="AW123" s="7">
        <v>286.93419999999998</v>
      </c>
      <c r="AX123" s="7">
        <f>Table2[[#This Row],[Pilot Savings  Through FY 11]]+Table2[[#This Row],[Pilot Savings FY 12 and After ]]</f>
        <v>450.50099999999998</v>
      </c>
      <c r="AY123" s="7">
        <v>0</v>
      </c>
      <c r="AZ123" s="7">
        <v>22.369900000000001</v>
      </c>
      <c r="BA123" s="7">
        <v>0</v>
      </c>
      <c r="BB123" s="7">
        <f>Table2[[#This Row],[Mortgage Recording Tax Exemption Through FY 11]]+Table2[[#This Row],[Mortgage Recording Tax Exemption FY 12 and After ]]</f>
        <v>22.369900000000001</v>
      </c>
      <c r="BC123" s="7">
        <v>2.641</v>
      </c>
      <c r="BD123" s="7">
        <v>35.538400000000003</v>
      </c>
      <c r="BE123" s="7">
        <v>14.4748</v>
      </c>
      <c r="BF123" s="7">
        <f>Table2[[#This Row],[Indirect and Induced Land Through FY 11]]+Table2[[#This Row],[Indirect and Induced Land FY 12 and After ]]</f>
        <v>50.013200000000005</v>
      </c>
      <c r="BG123" s="7">
        <v>4.9046000000000003</v>
      </c>
      <c r="BH123" s="7">
        <v>66</v>
      </c>
      <c r="BI123" s="7">
        <v>26.8813</v>
      </c>
      <c r="BJ123" s="7">
        <f>Table2[[#This Row],[Indirect and Induced Building Through FY 11]]+Table2[[#This Row],[Indirect and Induced Building FY 12 and After]]</f>
        <v>92.881299999999996</v>
      </c>
      <c r="BK123" s="7">
        <v>10.929600000000001</v>
      </c>
      <c r="BL123" s="7">
        <v>114.5283</v>
      </c>
      <c r="BM123" s="7">
        <v>59.902999999999999</v>
      </c>
      <c r="BN123" s="7">
        <f>Table2[[#This Row],[TOTAL Real Property Related Taxes Through FY 11]]+Table2[[#This Row],[TOTAL Real Property Related Taxes FY 12 and After]]</f>
        <v>174.43129999999999</v>
      </c>
      <c r="BO123" s="7">
        <v>14.337</v>
      </c>
      <c r="BP123" s="7">
        <v>180.7449</v>
      </c>
      <c r="BQ123" s="7">
        <v>78.577299999999994</v>
      </c>
      <c r="BR123" s="7">
        <f>Table2[[#This Row],[Company Direct Through FY 11]]+Table2[[#This Row],[Company Direct FY 12 and After ]]</f>
        <v>259.32220000000001</v>
      </c>
      <c r="BS123" s="7">
        <v>0</v>
      </c>
      <c r="BT123" s="7">
        <v>0</v>
      </c>
      <c r="BU123" s="7">
        <v>0</v>
      </c>
      <c r="BV123" s="7">
        <f>Table2[[#This Row],[Sales Tax Exemption Through FY 11]]+Table2[[#This Row],[Sales Tax Exemption FY 12 and After ]]</f>
        <v>0</v>
      </c>
      <c r="BW123" s="7">
        <v>0</v>
      </c>
      <c r="BX123" s="7">
        <v>0.8014</v>
      </c>
      <c r="BY123" s="7">
        <v>0</v>
      </c>
      <c r="BZ123" s="7">
        <f>Table2[[#This Row],[Energy Tax Savings Through FY 11]]+Table2[[#This Row],[Energy Tax Savings FY 12 and After ]]</f>
        <v>0.8014</v>
      </c>
      <c r="CA123" s="7">
        <v>0</v>
      </c>
      <c r="CB123" s="7">
        <v>0</v>
      </c>
      <c r="CC123" s="7">
        <v>0</v>
      </c>
      <c r="CD123" s="7">
        <f>Table2[[#This Row],[Tax Exempt Bond Savings Through FY 11]]+Table2[[#This Row],[Tax Exempt Bond Savings FY12 and After ]]</f>
        <v>0</v>
      </c>
      <c r="CE123" s="7">
        <v>8.6542999999999992</v>
      </c>
      <c r="CF123" s="7">
        <v>124.59820000000001</v>
      </c>
      <c r="CG123" s="7">
        <v>47.432099999999998</v>
      </c>
      <c r="CH123" s="7">
        <f>Table2[[#This Row],[Indirect and Induced Through FY 11]]+Table2[[#This Row],[Indirect and Induced FY 12 and After  ]]</f>
        <v>172.03030000000001</v>
      </c>
      <c r="CI123" s="7">
        <v>22.991299999999999</v>
      </c>
      <c r="CJ123" s="7">
        <v>304.54169999999999</v>
      </c>
      <c r="CK123" s="7">
        <v>126.0094</v>
      </c>
      <c r="CL123" s="7">
        <f>Table2[[#This Row],[TOTAL Income Consumption Use Taxes Through FY 11]]+Table2[[#This Row],[TOTAL Income Consumption Use Taxes FY 12 and After  ]]</f>
        <v>430.55110000000002</v>
      </c>
      <c r="CM123" s="7">
        <v>52.353000000000002</v>
      </c>
      <c r="CN123" s="7">
        <v>186.7381</v>
      </c>
      <c r="CO123" s="7">
        <v>286.93419999999998</v>
      </c>
      <c r="CP123" s="7">
        <f>Table2[[#This Row],[Assistance Provided Through FY 11]]+Table2[[#This Row],[Assistance Provided FY 12 and After ]]</f>
        <v>473.67229999999995</v>
      </c>
      <c r="CQ123" s="7">
        <v>0</v>
      </c>
      <c r="CR123" s="7">
        <v>0</v>
      </c>
      <c r="CS123" s="7">
        <v>0</v>
      </c>
      <c r="CT123" s="7">
        <f>Table2[[#This Row],[Recapture Cancellation Reduction Amount Through FY 11]]+Table2[[#This Row],[Recapture Cancellation Reduction Amount FY 12 and After ]]</f>
        <v>0</v>
      </c>
      <c r="CU123" s="7">
        <v>0</v>
      </c>
      <c r="CV123" s="7">
        <v>0</v>
      </c>
      <c r="CW123" s="7">
        <v>0</v>
      </c>
      <c r="CX123" s="7">
        <f>Table2[[#This Row],[Penalty Paid Through FY 11]]+Table2[[#This Row],[Penalty Paid FY 12 and After]]</f>
        <v>0</v>
      </c>
      <c r="CY123" s="7">
        <v>52.353000000000002</v>
      </c>
      <c r="CZ123" s="7">
        <v>186.7381</v>
      </c>
      <c r="DA123" s="7">
        <v>286.93419999999998</v>
      </c>
      <c r="DB123" s="7">
        <f>Table2[[#This Row],[TOTAL Assistance Net of recapture penalties Through FY 11]]+Table2[[#This Row],[TOTAL Assistance Net of recapture penalties FY 12 and After ]]</f>
        <v>473.67229999999995</v>
      </c>
      <c r="DC123" s="7">
        <v>70.073999999999998</v>
      </c>
      <c r="DD123" s="7">
        <v>379.67149999999998</v>
      </c>
      <c r="DE123" s="7">
        <v>384.05840000000001</v>
      </c>
      <c r="DF123" s="7">
        <f>Table2[[#This Row],[Company Direct Tax Revenue Before Assistance FY 12 and After]]+Table2[[#This Row],[Company Direct Tax Revenue Before Assistance Through FY 11]]</f>
        <v>763.72990000000004</v>
      </c>
      <c r="DG123" s="7">
        <v>16.1999</v>
      </c>
      <c r="DH123" s="7">
        <v>226.13659999999999</v>
      </c>
      <c r="DI123" s="7">
        <v>88.788200000000003</v>
      </c>
      <c r="DJ123" s="7">
        <f>Table2[[#This Row],[Indirect and Induced Tax Revenues FY 12 and After]]+Table2[[#This Row],[Indirect and Induced Tax Revenues Through FY 11]]</f>
        <v>314.9248</v>
      </c>
      <c r="DK123" s="7">
        <v>86.273899999999998</v>
      </c>
      <c r="DL123" s="7">
        <v>605.80809999999997</v>
      </c>
      <c r="DM123" s="7">
        <v>472.84660000000002</v>
      </c>
      <c r="DN123" s="7">
        <f>Table2[[#This Row],[TOTAL Tax Revenues Before Assistance Through FY 11]]+Table2[[#This Row],[TOTAL Tax Revenues Before Assistance FY 12 and After]]</f>
        <v>1078.6547</v>
      </c>
      <c r="DO123" s="7">
        <v>33.920900000000003</v>
      </c>
      <c r="DP123" s="7">
        <v>419.07</v>
      </c>
      <c r="DQ123" s="7">
        <v>185.91239999999999</v>
      </c>
      <c r="DR123" s="7">
        <f>Table2[[#This Row],[TOTAL Tax Revenues Net of Assistance Recapture and Penalty FY 12 and After]]+Table2[[#This Row],[TOTAL Tax Revenues Net of Assistance Recapture and Penalty Through FY 11]]</f>
        <v>604.98239999999998</v>
      </c>
      <c r="DS123" s="7">
        <v>0</v>
      </c>
      <c r="DT123" s="7">
        <v>0</v>
      </c>
      <c r="DU123" s="7">
        <v>0</v>
      </c>
      <c r="DV123" s="7">
        <v>0</v>
      </c>
    </row>
    <row r="124" spans="1:126" x14ac:dyDescent="0.25">
      <c r="A124" s="5">
        <v>92506</v>
      </c>
      <c r="B124" s="5" t="s">
        <v>258</v>
      </c>
      <c r="C124" s="5" t="s">
        <v>259</v>
      </c>
      <c r="D124" s="5" t="s">
        <v>27</v>
      </c>
      <c r="E124" s="5">
        <v>8</v>
      </c>
      <c r="F124" s="5">
        <v>1784</v>
      </c>
      <c r="G124" s="5">
        <v>4</v>
      </c>
      <c r="H124" s="23"/>
      <c r="I124" s="23"/>
      <c r="J124" s="5">
        <v>722320</v>
      </c>
      <c r="K124" s="6" t="s">
        <v>28</v>
      </c>
      <c r="L124" s="6">
        <v>36728</v>
      </c>
      <c r="M124" s="9">
        <v>46203</v>
      </c>
      <c r="N124" s="7">
        <v>2900</v>
      </c>
      <c r="O124" s="5" t="s">
        <v>51</v>
      </c>
      <c r="P124" s="23">
        <v>4</v>
      </c>
      <c r="Q124" s="23">
        <v>0</v>
      </c>
      <c r="R124" s="23">
        <v>11</v>
      </c>
      <c r="S124" s="23">
        <v>0</v>
      </c>
      <c r="T124" s="23">
        <v>0</v>
      </c>
      <c r="U124" s="23">
        <v>15</v>
      </c>
      <c r="V124" s="23">
        <v>13</v>
      </c>
      <c r="W124" s="23">
        <v>0</v>
      </c>
      <c r="X124" s="23">
        <v>0</v>
      </c>
      <c r="Y124" s="23">
        <v>0</v>
      </c>
      <c r="Z124" s="23">
        <v>20</v>
      </c>
      <c r="AA124" s="24">
        <v>0</v>
      </c>
      <c r="AB124" s="24">
        <v>0</v>
      </c>
      <c r="AC124" s="24">
        <v>0</v>
      </c>
      <c r="AD124" s="24">
        <v>0</v>
      </c>
      <c r="AE124" s="24">
        <v>0</v>
      </c>
      <c r="AF124" s="24">
        <v>66.6666666666667</v>
      </c>
      <c r="AG124" s="5" t="s">
        <v>39</v>
      </c>
      <c r="AH124" s="7" t="s">
        <v>33</v>
      </c>
      <c r="AI124" s="7">
        <v>27.654</v>
      </c>
      <c r="AJ124" s="7">
        <v>184.90899999999999</v>
      </c>
      <c r="AK124" s="7">
        <v>144.6788</v>
      </c>
      <c r="AL124" s="7">
        <f>Table2[[#This Row],[Company Direct Land Through FY 11]]+Table2[[#This Row],[Company Direct Land FY 12 and After ]]</f>
        <v>329.58780000000002</v>
      </c>
      <c r="AM124" s="7">
        <v>27.285</v>
      </c>
      <c r="AN124" s="7">
        <v>165.10599999999999</v>
      </c>
      <c r="AO124" s="7">
        <v>142.74850000000001</v>
      </c>
      <c r="AP124" s="7">
        <f>Table2[[#This Row],[Company Direct Building Through FY 11]]+Table2[[#This Row],[Company Direct Building FY 12 and After  ]]</f>
        <v>307.85450000000003</v>
      </c>
      <c r="AQ124" s="7">
        <v>0</v>
      </c>
      <c r="AR124" s="7">
        <v>44.2239</v>
      </c>
      <c r="AS124" s="7">
        <v>0</v>
      </c>
      <c r="AT124" s="7">
        <f>Table2[[#This Row],[Mortgage Recording Tax Through FY 11]]+Table2[[#This Row],[Mortgage Recording Tax FY 12 and After ]]</f>
        <v>44.2239</v>
      </c>
      <c r="AU124" s="7">
        <v>40.844000000000001</v>
      </c>
      <c r="AV124" s="7">
        <v>266.8777</v>
      </c>
      <c r="AW124" s="7">
        <v>213.6859</v>
      </c>
      <c r="AX124" s="7">
        <f>Table2[[#This Row],[Pilot Savings  Through FY 11]]+Table2[[#This Row],[Pilot Savings FY 12 and After ]]</f>
        <v>480.56360000000001</v>
      </c>
      <c r="AY124" s="7">
        <v>0</v>
      </c>
      <c r="AZ124" s="7">
        <v>44.2239</v>
      </c>
      <c r="BA124" s="7">
        <v>0</v>
      </c>
      <c r="BB124" s="7">
        <f>Table2[[#This Row],[Mortgage Recording Tax Exemption Through FY 11]]+Table2[[#This Row],[Mortgage Recording Tax Exemption FY 12 and After ]]</f>
        <v>44.2239</v>
      </c>
      <c r="BC124" s="7">
        <v>5.0979999999999999</v>
      </c>
      <c r="BD124" s="7">
        <v>29.567599999999999</v>
      </c>
      <c r="BE124" s="7">
        <v>26.671399999999998</v>
      </c>
      <c r="BF124" s="7">
        <f>Table2[[#This Row],[Indirect and Induced Land Through FY 11]]+Table2[[#This Row],[Indirect and Induced Land FY 12 and After ]]</f>
        <v>56.238999999999997</v>
      </c>
      <c r="BG124" s="7">
        <v>9.4675999999999991</v>
      </c>
      <c r="BH124" s="7">
        <v>54.911099999999998</v>
      </c>
      <c r="BI124" s="7">
        <v>49.532699999999998</v>
      </c>
      <c r="BJ124" s="7">
        <f>Table2[[#This Row],[Indirect and Induced Building Through FY 11]]+Table2[[#This Row],[Indirect and Induced Building FY 12 and After]]</f>
        <v>104.4438</v>
      </c>
      <c r="BK124" s="7">
        <v>28.660599999999999</v>
      </c>
      <c r="BL124" s="7">
        <v>167.61600000000001</v>
      </c>
      <c r="BM124" s="7">
        <v>149.94550000000001</v>
      </c>
      <c r="BN124" s="7">
        <f>Table2[[#This Row],[TOTAL Real Property Related Taxes Through FY 11]]+Table2[[#This Row],[TOTAL Real Property Related Taxes FY 12 and After]]</f>
        <v>317.56150000000002</v>
      </c>
      <c r="BO124" s="7">
        <v>24.394300000000001</v>
      </c>
      <c r="BP124" s="7">
        <v>147.6711</v>
      </c>
      <c r="BQ124" s="7">
        <v>127.62479999999999</v>
      </c>
      <c r="BR124" s="7">
        <f>Table2[[#This Row],[Company Direct Through FY 11]]+Table2[[#This Row],[Company Direct FY 12 and After ]]</f>
        <v>275.29589999999996</v>
      </c>
      <c r="BS124" s="7">
        <v>0</v>
      </c>
      <c r="BT124" s="7">
        <v>0.54949999999999999</v>
      </c>
      <c r="BU124" s="7">
        <v>0</v>
      </c>
      <c r="BV124" s="7">
        <f>Table2[[#This Row],[Sales Tax Exemption Through FY 11]]+Table2[[#This Row],[Sales Tax Exemption FY 12 and After ]]</f>
        <v>0.54949999999999999</v>
      </c>
      <c r="BW124" s="7">
        <v>0</v>
      </c>
      <c r="BX124" s="7">
        <v>0</v>
      </c>
      <c r="BY124" s="7">
        <v>0</v>
      </c>
      <c r="BZ124" s="7">
        <f>Table2[[#This Row],[Energy Tax Savings Through FY 11]]+Table2[[#This Row],[Energy Tax Savings FY 12 and After ]]</f>
        <v>0</v>
      </c>
      <c r="CA124" s="7">
        <v>0</v>
      </c>
      <c r="CB124" s="7">
        <v>0</v>
      </c>
      <c r="CC124" s="7">
        <v>0</v>
      </c>
      <c r="CD124" s="7">
        <f>Table2[[#This Row],[Tax Exempt Bond Savings Through FY 11]]+Table2[[#This Row],[Tax Exempt Bond Savings FY12 and After ]]</f>
        <v>0</v>
      </c>
      <c r="CE124" s="7">
        <v>16.7058</v>
      </c>
      <c r="CF124" s="7">
        <v>102.3096</v>
      </c>
      <c r="CG124" s="7">
        <v>87.400999999999996</v>
      </c>
      <c r="CH124" s="7">
        <f>Table2[[#This Row],[Indirect and Induced Through FY 11]]+Table2[[#This Row],[Indirect and Induced FY 12 and After  ]]</f>
        <v>189.7106</v>
      </c>
      <c r="CI124" s="7">
        <v>41.100099999999998</v>
      </c>
      <c r="CJ124" s="7">
        <v>249.43119999999999</v>
      </c>
      <c r="CK124" s="7">
        <v>215.0258</v>
      </c>
      <c r="CL124" s="7">
        <f>Table2[[#This Row],[TOTAL Income Consumption Use Taxes Through FY 11]]+Table2[[#This Row],[TOTAL Income Consumption Use Taxes FY 12 and After  ]]</f>
        <v>464.45699999999999</v>
      </c>
      <c r="CM124" s="7">
        <v>40.844000000000001</v>
      </c>
      <c r="CN124" s="7">
        <v>311.65109999999999</v>
      </c>
      <c r="CO124" s="7">
        <v>213.6859</v>
      </c>
      <c r="CP124" s="7">
        <f>Table2[[#This Row],[Assistance Provided Through FY 11]]+Table2[[#This Row],[Assistance Provided FY 12 and After ]]</f>
        <v>525.33699999999999</v>
      </c>
      <c r="CQ124" s="7">
        <v>0</v>
      </c>
      <c r="CR124" s="7">
        <v>0</v>
      </c>
      <c r="CS124" s="7">
        <v>0</v>
      </c>
      <c r="CT124" s="7">
        <f>Table2[[#This Row],[Recapture Cancellation Reduction Amount Through FY 11]]+Table2[[#This Row],[Recapture Cancellation Reduction Amount FY 12 and After ]]</f>
        <v>0</v>
      </c>
      <c r="CU124" s="7">
        <v>0</v>
      </c>
      <c r="CV124" s="7">
        <v>0</v>
      </c>
      <c r="CW124" s="7">
        <v>0</v>
      </c>
      <c r="CX124" s="7">
        <f>Table2[[#This Row],[Penalty Paid Through FY 11]]+Table2[[#This Row],[Penalty Paid FY 12 and After]]</f>
        <v>0</v>
      </c>
      <c r="CY124" s="7">
        <v>40.844000000000001</v>
      </c>
      <c r="CZ124" s="7">
        <v>311.65109999999999</v>
      </c>
      <c r="DA124" s="7">
        <v>213.6859</v>
      </c>
      <c r="DB124" s="7">
        <f>Table2[[#This Row],[TOTAL Assistance Net of recapture penalties Through FY 11]]+Table2[[#This Row],[TOTAL Assistance Net of recapture penalties FY 12 and After ]]</f>
        <v>525.33699999999999</v>
      </c>
      <c r="DC124" s="7">
        <v>79.333299999999994</v>
      </c>
      <c r="DD124" s="7">
        <v>541.91</v>
      </c>
      <c r="DE124" s="7">
        <v>415.0521</v>
      </c>
      <c r="DF124" s="7">
        <f>Table2[[#This Row],[Company Direct Tax Revenue Before Assistance FY 12 and After]]+Table2[[#This Row],[Company Direct Tax Revenue Before Assistance Through FY 11]]</f>
        <v>956.96209999999996</v>
      </c>
      <c r="DG124" s="7">
        <v>31.2714</v>
      </c>
      <c r="DH124" s="7">
        <v>186.78829999999999</v>
      </c>
      <c r="DI124" s="7">
        <v>163.60509999999999</v>
      </c>
      <c r="DJ124" s="7">
        <f>Table2[[#This Row],[Indirect and Induced Tax Revenues FY 12 and After]]+Table2[[#This Row],[Indirect and Induced Tax Revenues Through FY 11]]</f>
        <v>350.39339999999999</v>
      </c>
      <c r="DK124" s="7">
        <v>110.60469999999999</v>
      </c>
      <c r="DL124" s="7">
        <v>728.69830000000002</v>
      </c>
      <c r="DM124" s="7">
        <v>578.65719999999999</v>
      </c>
      <c r="DN124" s="7">
        <f>Table2[[#This Row],[TOTAL Tax Revenues Before Assistance Through FY 11]]+Table2[[#This Row],[TOTAL Tax Revenues Before Assistance FY 12 and After]]</f>
        <v>1307.3555000000001</v>
      </c>
      <c r="DO124" s="7">
        <v>69.7607</v>
      </c>
      <c r="DP124" s="7">
        <v>417.04719999999998</v>
      </c>
      <c r="DQ124" s="7">
        <v>364.97129999999999</v>
      </c>
      <c r="DR124" s="7">
        <f>Table2[[#This Row],[TOTAL Tax Revenues Net of Assistance Recapture and Penalty FY 12 and After]]+Table2[[#This Row],[TOTAL Tax Revenues Net of Assistance Recapture and Penalty Through FY 11]]</f>
        <v>782.0184999999999</v>
      </c>
      <c r="DS124" s="7">
        <v>0</v>
      </c>
      <c r="DT124" s="7">
        <v>0</v>
      </c>
      <c r="DU124" s="7">
        <v>0</v>
      </c>
      <c r="DV124" s="7">
        <v>0</v>
      </c>
    </row>
    <row r="125" spans="1:126" x14ac:dyDescent="0.25">
      <c r="A125" s="5">
        <v>92508</v>
      </c>
      <c r="B125" s="5" t="s">
        <v>142</v>
      </c>
      <c r="C125" s="5" t="s">
        <v>143</v>
      </c>
      <c r="D125" s="5" t="s">
        <v>27</v>
      </c>
      <c r="E125" s="5">
        <v>3</v>
      </c>
      <c r="F125" s="5">
        <v>1258</v>
      </c>
      <c r="G125" s="5">
        <v>1</v>
      </c>
      <c r="H125" s="23">
        <v>0</v>
      </c>
      <c r="I125" s="23">
        <v>761640</v>
      </c>
      <c r="J125" s="5">
        <v>515210</v>
      </c>
      <c r="K125" s="6" t="s">
        <v>793</v>
      </c>
      <c r="L125" s="6">
        <v>36922</v>
      </c>
      <c r="M125" s="9">
        <v>43465</v>
      </c>
      <c r="N125" s="7">
        <v>99000</v>
      </c>
      <c r="O125" s="5" t="s">
        <v>55</v>
      </c>
      <c r="P125" s="23">
        <v>7</v>
      </c>
      <c r="Q125" s="23">
        <v>141</v>
      </c>
      <c r="R125" s="23">
        <v>1552</v>
      </c>
      <c r="S125" s="23">
        <v>83</v>
      </c>
      <c r="T125" s="23">
        <v>96</v>
      </c>
      <c r="U125" s="23">
        <v>1879</v>
      </c>
      <c r="V125" s="23">
        <v>1747</v>
      </c>
      <c r="W125" s="23">
        <v>0</v>
      </c>
      <c r="X125" s="23">
        <v>1400</v>
      </c>
      <c r="Y125" s="23">
        <v>1400</v>
      </c>
      <c r="Z125" s="23">
        <v>359</v>
      </c>
      <c r="AA125" s="24">
        <v>57.3607038123167</v>
      </c>
      <c r="AB125" s="24">
        <v>0.29325513196480901</v>
      </c>
      <c r="AC125" s="24">
        <v>2.7565982404692102</v>
      </c>
      <c r="AD125" s="24">
        <v>9.0909090909090899</v>
      </c>
      <c r="AE125" s="24">
        <v>30.498533724340199</v>
      </c>
      <c r="AF125" s="24">
        <v>61.935483870967701</v>
      </c>
      <c r="AG125" s="5" t="s">
        <v>39</v>
      </c>
      <c r="AH125" s="7" t="s">
        <v>39</v>
      </c>
      <c r="AI125" s="7">
        <v>3415.0445</v>
      </c>
      <c r="AJ125" s="7">
        <v>15321.2587</v>
      </c>
      <c r="AK125" s="7">
        <v>10852.0542</v>
      </c>
      <c r="AL125" s="7">
        <f>Table2[[#This Row],[Company Direct Land Through FY 11]]+Table2[[#This Row],[Company Direct Land FY 12 and After ]]</f>
        <v>26173.312900000001</v>
      </c>
      <c r="AM125" s="7">
        <v>6342.2255999999998</v>
      </c>
      <c r="AN125" s="7">
        <v>28453.766100000001</v>
      </c>
      <c r="AO125" s="7">
        <v>20153.815299999998</v>
      </c>
      <c r="AP125" s="7">
        <f>Table2[[#This Row],[Company Direct Building Through FY 11]]+Table2[[#This Row],[Company Direct Building FY 12 and After  ]]</f>
        <v>48607.581399999995</v>
      </c>
      <c r="AQ125" s="7">
        <v>0</v>
      </c>
      <c r="AR125" s="7">
        <v>0</v>
      </c>
      <c r="AS125" s="7">
        <v>0</v>
      </c>
      <c r="AT125" s="7">
        <f>Table2[[#This Row],[Mortgage Recording Tax Through FY 11]]+Table2[[#This Row],[Mortgage Recording Tax FY 12 and After ]]</f>
        <v>0</v>
      </c>
      <c r="AU125" s="7">
        <v>0</v>
      </c>
      <c r="AV125" s="7">
        <v>0</v>
      </c>
      <c r="AW125" s="7">
        <v>0</v>
      </c>
      <c r="AX125" s="7">
        <f>Table2[[#This Row],[Pilot Savings  Through FY 11]]+Table2[[#This Row],[Pilot Savings FY 12 and After ]]</f>
        <v>0</v>
      </c>
      <c r="AY125" s="7">
        <v>0</v>
      </c>
      <c r="AZ125" s="7">
        <v>0</v>
      </c>
      <c r="BA125" s="7">
        <v>0</v>
      </c>
      <c r="BB125" s="7">
        <f>Table2[[#This Row],[Mortgage Recording Tax Exemption Through FY 11]]+Table2[[#This Row],[Mortgage Recording Tax Exemption FY 12 and After ]]</f>
        <v>0</v>
      </c>
      <c r="BC125" s="7">
        <v>7667.4468999999999</v>
      </c>
      <c r="BD125" s="7">
        <v>38934.517399999997</v>
      </c>
      <c r="BE125" s="7">
        <v>24364.996999999999</v>
      </c>
      <c r="BF125" s="7">
        <f>Table2[[#This Row],[Indirect and Induced Land Through FY 11]]+Table2[[#This Row],[Indirect and Induced Land FY 12 and After ]]</f>
        <v>63299.5144</v>
      </c>
      <c r="BG125" s="7">
        <v>14239.5443</v>
      </c>
      <c r="BH125" s="7">
        <v>72306.960999999996</v>
      </c>
      <c r="BI125" s="7">
        <v>45249.280599999998</v>
      </c>
      <c r="BJ125" s="7">
        <f>Table2[[#This Row],[Indirect and Induced Building Through FY 11]]+Table2[[#This Row],[Indirect and Induced Building FY 12 and After]]</f>
        <v>117556.24159999999</v>
      </c>
      <c r="BK125" s="7">
        <v>31664.261299999998</v>
      </c>
      <c r="BL125" s="7">
        <v>155016.50320000001</v>
      </c>
      <c r="BM125" s="7">
        <v>100620.1471</v>
      </c>
      <c r="BN125" s="7">
        <f>Table2[[#This Row],[TOTAL Real Property Related Taxes Through FY 11]]+Table2[[#This Row],[TOTAL Real Property Related Taxes FY 12 and After]]</f>
        <v>255636.65030000001</v>
      </c>
      <c r="BO125" s="7">
        <v>21992.215199999999</v>
      </c>
      <c r="BP125" s="7">
        <v>140083.94940000001</v>
      </c>
      <c r="BQ125" s="7">
        <v>69885.095600000001</v>
      </c>
      <c r="BR125" s="7">
        <f>Table2[[#This Row],[Company Direct Through FY 11]]+Table2[[#This Row],[Company Direct FY 12 and After ]]</f>
        <v>209969.04500000001</v>
      </c>
      <c r="BS125" s="7">
        <v>0</v>
      </c>
      <c r="BT125" s="7">
        <v>683.13509999999997</v>
      </c>
      <c r="BU125" s="7">
        <v>6316.8648999999996</v>
      </c>
      <c r="BV125" s="7">
        <f>Table2[[#This Row],[Sales Tax Exemption Through FY 11]]+Table2[[#This Row],[Sales Tax Exemption FY 12 and After ]]</f>
        <v>7000</v>
      </c>
      <c r="BW125" s="7">
        <v>24.0321</v>
      </c>
      <c r="BX125" s="7">
        <v>106.4432</v>
      </c>
      <c r="BY125" s="7">
        <v>76.3673</v>
      </c>
      <c r="BZ125" s="7">
        <f>Table2[[#This Row],[Energy Tax Savings Through FY 11]]+Table2[[#This Row],[Energy Tax Savings FY 12 and After ]]</f>
        <v>182.81049999999999</v>
      </c>
      <c r="CA125" s="7">
        <v>0</v>
      </c>
      <c r="CB125" s="7">
        <v>0</v>
      </c>
      <c r="CC125" s="7">
        <v>0</v>
      </c>
      <c r="CD125" s="7">
        <f>Table2[[#This Row],[Tax Exempt Bond Savings Through FY 11]]+Table2[[#This Row],[Tax Exempt Bond Savings FY12 and After ]]</f>
        <v>0</v>
      </c>
      <c r="CE125" s="7">
        <v>25125.858400000001</v>
      </c>
      <c r="CF125" s="7">
        <v>136331.59340000001</v>
      </c>
      <c r="CG125" s="7">
        <v>79842.935200000007</v>
      </c>
      <c r="CH125" s="7">
        <f>Table2[[#This Row],[Indirect and Induced Through FY 11]]+Table2[[#This Row],[Indirect and Induced FY 12 and After  ]]</f>
        <v>216174.52860000002</v>
      </c>
      <c r="CI125" s="7">
        <v>47094.041499999999</v>
      </c>
      <c r="CJ125" s="7">
        <v>275625.9645</v>
      </c>
      <c r="CK125" s="7">
        <v>143334.79860000001</v>
      </c>
      <c r="CL125" s="7">
        <f>Table2[[#This Row],[TOTAL Income Consumption Use Taxes Through FY 11]]+Table2[[#This Row],[TOTAL Income Consumption Use Taxes FY 12 and After  ]]</f>
        <v>418960.76309999998</v>
      </c>
      <c r="CM125" s="7">
        <v>24.0321</v>
      </c>
      <c r="CN125" s="7">
        <v>789.57830000000001</v>
      </c>
      <c r="CO125" s="7">
        <v>6393.2322000000004</v>
      </c>
      <c r="CP125" s="7">
        <f>Table2[[#This Row],[Assistance Provided Through FY 11]]+Table2[[#This Row],[Assistance Provided FY 12 and After ]]</f>
        <v>7182.8105000000005</v>
      </c>
      <c r="CQ125" s="7">
        <v>0</v>
      </c>
      <c r="CR125" s="7">
        <v>6.3818000000000001</v>
      </c>
      <c r="CS125" s="7">
        <v>0</v>
      </c>
      <c r="CT125" s="7">
        <f>Table2[[#This Row],[Recapture Cancellation Reduction Amount Through FY 11]]+Table2[[#This Row],[Recapture Cancellation Reduction Amount FY 12 and After ]]</f>
        <v>6.3818000000000001</v>
      </c>
      <c r="CU125" s="7">
        <v>0</v>
      </c>
      <c r="CV125" s="7">
        <v>0</v>
      </c>
      <c r="CW125" s="7">
        <v>0</v>
      </c>
      <c r="CX125" s="7">
        <f>Table2[[#This Row],[Penalty Paid Through FY 11]]+Table2[[#This Row],[Penalty Paid FY 12 and After]]</f>
        <v>0</v>
      </c>
      <c r="CY125" s="7">
        <v>24.0321</v>
      </c>
      <c r="CZ125" s="7">
        <v>783.19650000000001</v>
      </c>
      <c r="DA125" s="7">
        <v>6393.2322000000004</v>
      </c>
      <c r="DB125" s="7">
        <f>Table2[[#This Row],[TOTAL Assistance Net of recapture penalties Through FY 11]]+Table2[[#This Row],[TOTAL Assistance Net of recapture penalties FY 12 and After ]]</f>
        <v>7176.4287000000004</v>
      </c>
      <c r="DC125" s="7">
        <v>31749.4853</v>
      </c>
      <c r="DD125" s="7">
        <v>183858.9742</v>
      </c>
      <c r="DE125" s="7">
        <v>100890.9651</v>
      </c>
      <c r="DF125" s="7">
        <f>Table2[[#This Row],[Company Direct Tax Revenue Before Assistance FY 12 and After]]+Table2[[#This Row],[Company Direct Tax Revenue Before Assistance Through FY 11]]</f>
        <v>284749.93929999997</v>
      </c>
      <c r="DG125" s="7">
        <v>47032.849600000001</v>
      </c>
      <c r="DH125" s="7">
        <v>247573.07180000001</v>
      </c>
      <c r="DI125" s="7">
        <v>149457.21280000001</v>
      </c>
      <c r="DJ125" s="7">
        <f>Table2[[#This Row],[Indirect and Induced Tax Revenues FY 12 and After]]+Table2[[#This Row],[Indirect and Induced Tax Revenues Through FY 11]]</f>
        <v>397030.28460000001</v>
      </c>
      <c r="DK125" s="7">
        <v>78782.334900000002</v>
      </c>
      <c r="DL125" s="7">
        <v>431432.04599999997</v>
      </c>
      <c r="DM125" s="7">
        <v>250348.17790000001</v>
      </c>
      <c r="DN125" s="7">
        <f>Table2[[#This Row],[TOTAL Tax Revenues Before Assistance Through FY 11]]+Table2[[#This Row],[TOTAL Tax Revenues Before Assistance FY 12 and After]]</f>
        <v>681780.22389999998</v>
      </c>
      <c r="DO125" s="7">
        <v>78758.302800000005</v>
      </c>
      <c r="DP125" s="7">
        <v>430648.84950000001</v>
      </c>
      <c r="DQ125" s="7">
        <v>243954.94570000001</v>
      </c>
      <c r="DR125" s="7">
        <f>Table2[[#This Row],[TOTAL Tax Revenues Net of Assistance Recapture and Penalty FY 12 and After]]+Table2[[#This Row],[TOTAL Tax Revenues Net of Assistance Recapture and Penalty Through FY 11]]</f>
        <v>674603.79520000005</v>
      </c>
      <c r="DS125" s="7">
        <v>0</v>
      </c>
      <c r="DT125" s="7">
        <v>306.142</v>
      </c>
      <c r="DU125" s="7">
        <v>0</v>
      </c>
      <c r="DV125" s="7">
        <v>0</v>
      </c>
    </row>
    <row r="126" spans="1:126" x14ac:dyDescent="0.25">
      <c r="A126" s="5">
        <v>92509</v>
      </c>
      <c r="B126" s="5" t="s">
        <v>1178</v>
      </c>
      <c r="C126" s="5" t="s">
        <v>1179</v>
      </c>
      <c r="D126" s="5" t="s">
        <v>27</v>
      </c>
      <c r="E126" s="5">
        <v>3</v>
      </c>
      <c r="F126" s="5">
        <v>1004</v>
      </c>
      <c r="G126" s="5">
        <v>29</v>
      </c>
      <c r="H126" s="23">
        <v>410920</v>
      </c>
      <c r="I126" s="23">
        <v>1842292</v>
      </c>
      <c r="J126" s="5">
        <v>523110</v>
      </c>
      <c r="K126" s="6" t="s">
        <v>793</v>
      </c>
      <c r="L126" s="6">
        <v>35759</v>
      </c>
      <c r="M126" s="9">
        <v>42369</v>
      </c>
      <c r="N126" s="7">
        <v>225405</v>
      </c>
      <c r="O126" s="5" t="s">
        <v>55</v>
      </c>
      <c r="P126" s="23">
        <v>61</v>
      </c>
      <c r="Q126" s="23">
        <v>388</v>
      </c>
      <c r="R126" s="23">
        <v>4081</v>
      </c>
      <c r="S126" s="23">
        <v>30</v>
      </c>
      <c r="T126" s="23">
        <v>23</v>
      </c>
      <c r="U126" s="23">
        <v>4583</v>
      </c>
      <c r="V126" s="23">
        <v>3392</v>
      </c>
      <c r="W126" s="23">
        <v>6</v>
      </c>
      <c r="X126" s="23">
        <v>4318</v>
      </c>
      <c r="Y126" s="23">
        <v>2781</v>
      </c>
      <c r="Z126" s="23">
        <v>474</v>
      </c>
      <c r="AA126" s="24">
        <v>84.786848704374506</v>
      </c>
      <c r="AB126" s="24">
        <v>1.3652828085817801</v>
      </c>
      <c r="AC126" s="24">
        <v>1.50459738088604</v>
      </c>
      <c r="AD126" s="24">
        <v>3.6500417943716901</v>
      </c>
      <c r="AE126" s="24">
        <v>8.6932293117860109</v>
      </c>
      <c r="AF126" s="24">
        <v>47.896349958205597</v>
      </c>
      <c r="AG126" s="5" t="s">
        <v>39</v>
      </c>
      <c r="AH126" s="7" t="s">
        <v>33</v>
      </c>
      <c r="AI126" s="7">
        <v>8254.7885999999999</v>
      </c>
      <c r="AJ126" s="7">
        <v>73840.199099999998</v>
      </c>
      <c r="AK126" s="7">
        <v>13884.287899999999</v>
      </c>
      <c r="AL126" s="7">
        <f>Table2[[#This Row],[Company Direct Land Through FY 11]]+Table2[[#This Row],[Company Direct Land FY 12 and After ]]</f>
        <v>87724.486999999994</v>
      </c>
      <c r="AM126" s="7">
        <v>15330.3217</v>
      </c>
      <c r="AN126" s="7">
        <v>104367.3266</v>
      </c>
      <c r="AO126" s="7">
        <v>25785.106199999998</v>
      </c>
      <c r="AP126" s="7">
        <f>Table2[[#This Row],[Company Direct Building Through FY 11]]+Table2[[#This Row],[Company Direct Building FY 12 and After  ]]</f>
        <v>130152.4328</v>
      </c>
      <c r="AQ126" s="7">
        <v>0</v>
      </c>
      <c r="AR126" s="7">
        <v>0</v>
      </c>
      <c r="AS126" s="7">
        <v>0</v>
      </c>
      <c r="AT126" s="7">
        <f>Table2[[#This Row],[Mortgage Recording Tax Through FY 11]]+Table2[[#This Row],[Mortgage Recording Tax FY 12 and After ]]</f>
        <v>0</v>
      </c>
      <c r="AU126" s="7">
        <v>0</v>
      </c>
      <c r="AV126" s="7">
        <v>0</v>
      </c>
      <c r="AW126" s="7">
        <v>0</v>
      </c>
      <c r="AX126" s="7">
        <f>Table2[[#This Row],[Pilot Savings  Through FY 11]]+Table2[[#This Row],[Pilot Savings FY 12 and After ]]</f>
        <v>0</v>
      </c>
      <c r="AY126" s="7">
        <v>0</v>
      </c>
      <c r="AZ126" s="7">
        <v>0</v>
      </c>
      <c r="BA126" s="7">
        <v>0</v>
      </c>
      <c r="BB126" s="7">
        <f>Table2[[#This Row],[Mortgage Recording Tax Exemption Through FY 11]]+Table2[[#This Row],[Mortgage Recording Tax Exemption FY 12 and After ]]</f>
        <v>0</v>
      </c>
      <c r="BC126" s="7">
        <v>7939.8101999999999</v>
      </c>
      <c r="BD126" s="7">
        <v>71398.539600000004</v>
      </c>
      <c r="BE126" s="7">
        <v>13346.0429</v>
      </c>
      <c r="BF126" s="7">
        <f>Table2[[#This Row],[Indirect and Induced Land Through FY 11]]+Table2[[#This Row],[Indirect and Induced Land FY 12 and After ]]</f>
        <v>84744.582500000004</v>
      </c>
      <c r="BG126" s="7">
        <v>14745.361800000001</v>
      </c>
      <c r="BH126" s="7">
        <v>132597.288</v>
      </c>
      <c r="BI126" s="7">
        <v>24785.5082</v>
      </c>
      <c r="BJ126" s="7">
        <f>Table2[[#This Row],[Indirect and Induced Building Through FY 11]]+Table2[[#This Row],[Indirect and Induced Building FY 12 and After]]</f>
        <v>157382.79620000001</v>
      </c>
      <c r="BK126" s="7">
        <v>46270.282299999999</v>
      </c>
      <c r="BL126" s="7">
        <v>382203.35330000002</v>
      </c>
      <c r="BM126" s="7">
        <v>77800.945200000002</v>
      </c>
      <c r="BN126" s="7">
        <f>Table2[[#This Row],[TOTAL Real Property Related Taxes Through FY 11]]+Table2[[#This Row],[TOTAL Real Property Related Taxes FY 12 and After]]</f>
        <v>460004.29850000003</v>
      </c>
      <c r="BO126" s="7">
        <v>30330.991600000001</v>
      </c>
      <c r="BP126" s="7">
        <v>278195.17599999998</v>
      </c>
      <c r="BQ126" s="7">
        <v>50960.406499999997</v>
      </c>
      <c r="BR126" s="7">
        <f>Table2[[#This Row],[Company Direct Through FY 11]]+Table2[[#This Row],[Company Direct FY 12 and After ]]</f>
        <v>329155.58249999996</v>
      </c>
      <c r="BS126" s="7">
        <v>0</v>
      </c>
      <c r="BT126" s="7">
        <v>5018.1085999999996</v>
      </c>
      <c r="BU126" s="7">
        <v>6897.8914000000004</v>
      </c>
      <c r="BV126" s="7">
        <f>Table2[[#This Row],[Sales Tax Exemption Through FY 11]]+Table2[[#This Row],[Sales Tax Exemption FY 12 and After ]]</f>
        <v>11916</v>
      </c>
      <c r="BW126" s="7">
        <v>5.1977000000000002</v>
      </c>
      <c r="BX126" s="7">
        <v>73.097700000000003</v>
      </c>
      <c r="BY126" s="7">
        <v>8.7423000000000002</v>
      </c>
      <c r="BZ126" s="7">
        <f>Table2[[#This Row],[Energy Tax Savings Through FY 11]]+Table2[[#This Row],[Energy Tax Savings FY 12 and After ]]</f>
        <v>81.84</v>
      </c>
      <c r="CA126" s="7">
        <v>0</v>
      </c>
      <c r="CB126" s="7">
        <v>0</v>
      </c>
      <c r="CC126" s="7">
        <v>0</v>
      </c>
      <c r="CD126" s="7">
        <f>Table2[[#This Row],[Tax Exempt Bond Savings Through FY 11]]+Table2[[#This Row],[Tax Exempt Bond Savings FY12 and After ]]</f>
        <v>0</v>
      </c>
      <c r="CE126" s="7">
        <v>26018.3799</v>
      </c>
      <c r="CF126" s="7">
        <v>248001.74059999999</v>
      </c>
      <c r="CG126" s="7">
        <v>43762.0749</v>
      </c>
      <c r="CH126" s="7">
        <f>Table2[[#This Row],[Indirect and Induced Through FY 11]]+Table2[[#This Row],[Indirect and Induced FY 12 and After  ]]</f>
        <v>291763.81549999997</v>
      </c>
      <c r="CI126" s="7">
        <v>56344.173799999997</v>
      </c>
      <c r="CJ126" s="7">
        <v>521105.71029999998</v>
      </c>
      <c r="CK126" s="7">
        <v>87815.847699999998</v>
      </c>
      <c r="CL126" s="7">
        <f>Table2[[#This Row],[TOTAL Income Consumption Use Taxes Through FY 11]]+Table2[[#This Row],[TOTAL Income Consumption Use Taxes FY 12 and After  ]]</f>
        <v>608921.55799999996</v>
      </c>
      <c r="CM126" s="7">
        <v>5.1977000000000002</v>
      </c>
      <c r="CN126" s="7">
        <v>5091.2062999999998</v>
      </c>
      <c r="CO126" s="7">
        <v>6906.6337000000003</v>
      </c>
      <c r="CP126" s="7">
        <f>Table2[[#This Row],[Assistance Provided Through FY 11]]+Table2[[#This Row],[Assistance Provided FY 12 and After ]]</f>
        <v>11997.84</v>
      </c>
      <c r="CQ126" s="7">
        <v>117.41549999999999</v>
      </c>
      <c r="CR126" s="7">
        <v>481.57549999999998</v>
      </c>
      <c r="CS126" s="7">
        <v>117.41549999999999</v>
      </c>
      <c r="CT126" s="7">
        <f>Table2[[#This Row],[Recapture Cancellation Reduction Amount Through FY 11]]+Table2[[#This Row],[Recapture Cancellation Reduction Amount FY 12 and After ]]</f>
        <v>598.99099999999999</v>
      </c>
      <c r="CU126" s="7">
        <v>0</v>
      </c>
      <c r="CV126" s="7">
        <v>0</v>
      </c>
      <c r="CW126" s="7">
        <v>0</v>
      </c>
      <c r="CX126" s="7">
        <f>Table2[[#This Row],[Penalty Paid Through FY 11]]+Table2[[#This Row],[Penalty Paid FY 12 and After]]</f>
        <v>0</v>
      </c>
      <c r="CY126" s="7">
        <v>-112.2178</v>
      </c>
      <c r="CZ126" s="7">
        <v>4609.6307999999999</v>
      </c>
      <c r="DA126" s="7">
        <v>6789.2182000000003</v>
      </c>
      <c r="DB126" s="7">
        <f>Table2[[#This Row],[TOTAL Assistance Net of recapture penalties Through FY 11]]+Table2[[#This Row],[TOTAL Assistance Net of recapture penalties FY 12 and After ]]</f>
        <v>11398.849</v>
      </c>
      <c r="DC126" s="7">
        <v>53916.101900000001</v>
      </c>
      <c r="DD126" s="7">
        <v>456402.70169999998</v>
      </c>
      <c r="DE126" s="7">
        <v>90629.800600000002</v>
      </c>
      <c r="DF126" s="7">
        <f>Table2[[#This Row],[Company Direct Tax Revenue Before Assistance FY 12 and After]]+Table2[[#This Row],[Company Direct Tax Revenue Before Assistance Through FY 11]]</f>
        <v>547032.50229999993</v>
      </c>
      <c r="DG126" s="7">
        <v>48703.551899999999</v>
      </c>
      <c r="DH126" s="7">
        <v>451997.56819999998</v>
      </c>
      <c r="DI126" s="7">
        <v>81893.626000000004</v>
      </c>
      <c r="DJ126" s="7">
        <f>Table2[[#This Row],[Indirect and Induced Tax Revenues FY 12 and After]]+Table2[[#This Row],[Indirect and Induced Tax Revenues Through FY 11]]</f>
        <v>533891.19420000003</v>
      </c>
      <c r="DK126" s="7">
        <v>102619.6538</v>
      </c>
      <c r="DL126" s="7">
        <v>908400.26989999996</v>
      </c>
      <c r="DM126" s="7">
        <v>172523.42660000001</v>
      </c>
      <c r="DN126" s="7">
        <f>Table2[[#This Row],[TOTAL Tax Revenues Before Assistance Through FY 11]]+Table2[[#This Row],[TOTAL Tax Revenues Before Assistance FY 12 and After]]</f>
        <v>1080923.6965000001</v>
      </c>
      <c r="DO126" s="7">
        <v>102731.8716</v>
      </c>
      <c r="DP126" s="7">
        <v>903790.63910000003</v>
      </c>
      <c r="DQ126" s="7">
        <v>165734.2084</v>
      </c>
      <c r="DR126" s="7">
        <f>Table2[[#This Row],[TOTAL Tax Revenues Net of Assistance Recapture and Penalty FY 12 and After]]+Table2[[#This Row],[TOTAL Tax Revenues Net of Assistance Recapture and Penalty Through FY 11]]</f>
        <v>1069524.8475000001</v>
      </c>
      <c r="DS126" s="7">
        <v>0</v>
      </c>
      <c r="DT126" s="7">
        <v>66.213999999999999</v>
      </c>
      <c r="DU126" s="7">
        <v>0</v>
      </c>
      <c r="DV126" s="7">
        <v>0</v>
      </c>
    </row>
    <row r="127" spans="1:126" x14ac:dyDescent="0.25">
      <c r="A127" s="5">
        <v>92516</v>
      </c>
      <c r="B127" s="5" t="s">
        <v>290</v>
      </c>
      <c r="C127" s="5" t="s">
        <v>291</v>
      </c>
      <c r="D127" s="5" t="s">
        <v>32</v>
      </c>
      <c r="E127" s="5">
        <v>26</v>
      </c>
      <c r="F127" s="5">
        <v>56</v>
      </c>
      <c r="G127" s="5">
        <v>36</v>
      </c>
      <c r="H127" s="23"/>
      <c r="I127" s="23"/>
      <c r="J127" s="5">
        <v>339911</v>
      </c>
      <c r="K127" s="6" t="s">
        <v>37</v>
      </c>
      <c r="L127" s="6">
        <v>36818</v>
      </c>
      <c r="M127" s="9">
        <v>46203</v>
      </c>
      <c r="N127" s="7">
        <v>2270</v>
      </c>
      <c r="O127" s="5" t="s">
        <v>62</v>
      </c>
      <c r="P127" s="23">
        <v>6</v>
      </c>
      <c r="Q127" s="23">
        <v>0</v>
      </c>
      <c r="R127" s="23">
        <v>79</v>
      </c>
      <c r="S127" s="23">
        <v>0</v>
      </c>
      <c r="T127" s="23">
        <v>0</v>
      </c>
      <c r="U127" s="23">
        <v>85</v>
      </c>
      <c r="V127" s="23">
        <v>82</v>
      </c>
      <c r="W127" s="23">
        <v>0</v>
      </c>
      <c r="X127" s="23">
        <v>0</v>
      </c>
      <c r="Y127" s="23">
        <v>0</v>
      </c>
      <c r="Z127" s="23">
        <v>19</v>
      </c>
      <c r="AA127" s="24">
        <v>0</v>
      </c>
      <c r="AB127" s="24">
        <v>0</v>
      </c>
      <c r="AC127" s="24">
        <v>0</v>
      </c>
      <c r="AD127" s="24">
        <v>0</v>
      </c>
      <c r="AE127" s="24">
        <v>0</v>
      </c>
      <c r="AF127" s="24">
        <v>87.058823529411796</v>
      </c>
      <c r="AG127" s="5" t="s">
        <v>33</v>
      </c>
      <c r="AH127" s="7" t="s">
        <v>33</v>
      </c>
      <c r="AI127" s="7">
        <v>9.8369999999999997</v>
      </c>
      <c r="AJ127" s="7">
        <v>106.3794</v>
      </c>
      <c r="AK127" s="7">
        <v>51.464399999999998</v>
      </c>
      <c r="AL127" s="7">
        <f>Table2[[#This Row],[Company Direct Land Through FY 11]]+Table2[[#This Row],[Company Direct Land FY 12 and After ]]</f>
        <v>157.84379999999999</v>
      </c>
      <c r="AM127" s="7">
        <v>76.974000000000004</v>
      </c>
      <c r="AN127" s="7">
        <v>337.38350000000003</v>
      </c>
      <c r="AO127" s="7">
        <v>402.70920000000001</v>
      </c>
      <c r="AP127" s="7">
        <f>Table2[[#This Row],[Company Direct Building Through FY 11]]+Table2[[#This Row],[Company Direct Building FY 12 and After  ]]</f>
        <v>740.09270000000004</v>
      </c>
      <c r="AQ127" s="7">
        <v>0</v>
      </c>
      <c r="AR127" s="7">
        <v>39.827100000000002</v>
      </c>
      <c r="AS127" s="7">
        <v>0</v>
      </c>
      <c r="AT127" s="7">
        <f>Table2[[#This Row],[Mortgage Recording Tax Through FY 11]]+Table2[[#This Row],[Mortgage Recording Tax FY 12 and After ]]</f>
        <v>39.827100000000002</v>
      </c>
      <c r="AU127" s="7">
        <v>67.774000000000001</v>
      </c>
      <c r="AV127" s="7">
        <v>219.93039999999999</v>
      </c>
      <c r="AW127" s="7">
        <v>354.57690000000002</v>
      </c>
      <c r="AX127" s="7">
        <f>Table2[[#This Row],[Pilot Savings  Through FY 11]]+Table2[[#This Row],[Pilot Savings FY 12 and After ]]</f>
        <v>574.50729999999999</v>
      </c>
      <c r="AY127" s="7">
        <v>0</v>
      </c>
      <c r="AZ127" s="7">
        <v>39.827100000000002</v>
      </c>
      <c r="BA127" s="7">
        <v>0</v>
      </c>
      <c r="BB127" s="7">
        <f>Table2[[#This Row],[Mortgage Recording Tax Exemption Through FY 11]]+Table2[[#This Row],[Mortgage Recording Tax Exemption FY 12 and After ]]</f>
        <v>39.827100000000002</v>
      </c>
      <c r="BC127" s="7">
        <v>85.1768</v>
      </c>
      <c r="BD127" s="7">
        <v>649.06240000000003</v>
      </c>
      <c r="BE127" s="7">
        <v>445.6241</v>
      </c>
      <c r="BF127" s="7">
        <f>Table2[[#This Row],[Indirect and Induced Land Through FY 11]]+Table2[[#This Row],[Indirect and Induced Land FY 12 and After ]]</f>
        <v>1094.6865</v>
      </c>
      <c r="BG127" s="7">
        <v>158.18559999999999</v>
      </c>
      <c r="BH127" s="7">
        <v>1205.4016999999999</v>
      </c>
      <c r="BI127" s="7">
        <v>827.58820000000003</v>
      </c>
      <c r="BJ127" s="7">
        <f>Table2[[#This Row],[Indirect and Induced Building Through FY 11]]+Table2[[#This Row],[Indirect and Induced Building FY 12 and After]]</f>
        <v>2032.9899</v>
      </c>
      <c r="BK127" s="7">
        <v>262.39940000000001</v>
      </c>
      <c r="BL127" s="7">
        <v>2078.2966000000001</v>
      </c>
      <c r="BM127" s="7">
        <v>1372.809</v>
      </c>
      <c r="BN127" s="7">
        <f>Table2[[#This Row],[TOTAL Real Property Related Taxes Through FY 11]]+Table2[[#This Row],[TOTAL Real Property Related Taxes FY 12 and After]]</f>
        <v>3451.1055999999999</v>
      </c>
      <c r="BO127" s="7">
        <v>539.04</v>
      </c>
      <c r="BP127" s="7">
        <v>4343.4521999999997</v>
      </c>
      <c r="BQ127" s="7">
        <v>2820.1246999999998</v>
      </c>
      <c r="BR127" s="7">
        <f>Table2[[#This Row],[Company Direct Through FY 11]]+Table2[[#This Row],[Company Direct FY 12 and After ]]</f>
        <v>7163.5769</v>
      </c>
      <c r="BS127" s="7">
        <v>0</v>
      </c>
      <c r="BT127" s="7">
        <v>0</v>
      </c>
      <c r="BU127" s="7">
        <v>0</v>
      </c>
      <c r="BV127" s="7">
        <f>Table2[[#This Row],[Sales Tax Exemption Through FY 11]]+Table2[[#This Row],[Sales Tax Exemption FY 12 and After ]]</f>
        <v>0</v>
      </c>
      <c r="BW127" s="7">
        <v>0</v>
      </c>
      <c r="BX127" s="7">
        <v>0</v>
      </c>
      <c r="BY127" s="7">
        <v>0</v>
      </c>
      <c r="BZ127" s="7">
        <f>Table2[[#This Row],[Energy Tax Savings Through FY 11]]+Table2[[#This Row],[Energy Tax Savings FY 12 and After ]]</f>
        <v>0</v>
      </c>
      <c r="CA127" s="7">
        <v>2.0945999999999998</v>
      </c>
      <c r="CB127" s="7">
        <v>16.634</v>
      </c>
      <c r="CC127" s="7">
        <v>6.2679</v>
      </c>
      <c r="CD127" s="7">
        <f>Table2[[#This Row],[Tax Exempt Bond Savings Through FY 11]]+Table2[[#This Row],[Tax Exempt Bond Savings FY12 and After ]]</f>
        <v>22.901900000000001</v>
      </c>
      <c r="CE127" s="7">
        <v>301.87479999999999</v>
      </c>
      <c r="CF127" s="7">
        <v>2454.4825999999998</v>
      </c>
      <c r="CG127" s="7">
        <v>1579.3345999999999</v>
      </c>
      <c r="CH127" s="7">
        <f>Table2[[#This Row],[Indirect and Induced Through FY 11]]+Table2[[#This Row],[Indirect and Induced FY 12 and After  ]]</f>
        <v>4033.8171999999995</v>
      </c>
      <c r="CI127" s="7">
        <v>838.8202</v>
      </c>
      <c r="CJ127" s="7">
        <v>6781.3008</v>
      </c>
      <c r="CK127" s="7">
        <v>4393.1913999999997</v>
      </c>
      <c r="CL127" s="7">
        <f>Table2[[#This Row],[TOTAL Income Consumption Use Taxes Through FY 11]]+Table2[[#This Row],[TOTAL Income Consumption Use Taxes FY 12 and After  ]]</f>
        <v>11174.492200000001</v>
      </c>
      <c r="CM127" s="7">
        <v>69.868600000000001</v>
      </c>
      <c r="CN127" s="7">
        <v>276.39150000000001</v>
      </c>
      <c r="CO127" s="7">
        <v>360.84480000000002</v>
      </c>
      <c r="CP127" s="7">
        <f>Table2[[#This Row],[Assistance Provided Through FY 11]]+Table2[[#This Row],[Assistance Provided FY 12 and After ]]</f>
        <v>637.23630000000003</v>
      </c>
      <c r="CQ127" s="7">
        <v>0</v>
      </c>
      <c r="CR127" s="7">
        <v>0</v>
      </c>
      <c r="CS127" s="7">
        <v>0</v>
      </c>
      <c r="CT127" s="7">
        <f>Table2[[#This Row],[Recapture Cancellation Reduction Amount Through FY 11]]+Table2[[#This Row],[Recapture Cancellation Reduction Amount FY 12 and After ]]</f>
        <v>0</v>
      </c>
      <c r="CU127" s="7">
        <v>0</v>
      </c>
      <c r="CV127" s="7">
        <v>0</v>
      </c>
      <c r="CW127" s="7">
        <v>0</v>
      </c>
      <c r="CX127" s="7">
        <f>Table2[[#This Row],[Penalty Paid Through FY 11]]+Table2[[#This Row],[Penalty Paid FY 12 and After]]</f>
        <v>0</v>
      </c>
      <c r="CY127" s="7">
        <v>69.868600000000001</v>
      </c>
      <c r="CZ127" s="7">
        <v>276.39150000000001</v>
      </c>
      <c r="DA127" s="7">
        <v>360.84480000000002</v>
      </c>
      <c r="DB127" s="7">
        <f>Table2[[#This Row],[TOTAL Assistance Net of recapture penalties Through FY 11]]+Table2[[#This Row],[TOTAL Assistance Net of recapture penalties FY 12 and After ]]</f>
        <v>637.23630000000003</v>
      </c>
      <c r="DC127" s="7">
        <v>625.851</v>
      </c>
      <c r="DD127" s="7">
        <v>4827.0421999999999</v>
      </c>
      <c r="DE127" s="7">
        <v>3274.2982999999999</v>
      </c>
      <c r="DF127" s="7">
        <f>Table2[[#This Row],[Company Direct Tax Revenue Before Assistance FY 12 and After]]+Table2[[#This Row],[Company Direct Tax Revenue Before Assistance Through FY 11]]</f>
        <v>8101.3405000000002</v>
      </c>
      <c r="DG127" s="7">
        <v>545.23720000000003</v>
      </c>
      <c r="DH127" s="7">
        <v>4308.9467000000004</v>
      </c>
      <c r="DI127" s="7">
        <v>2852.5468999999998</v>
      </c>
      <c r="DJ127" s="7">
        <f>Table2[[#This Row],[Indirect and Induced Tax Revenues FY 12 and After]]+Table2[[#This Row],[Indirect and Induced Tax Revenues Through FY 11]]</f>
        <v>7161.4935999999998</v>
      </c>
      <c r="DK127" s="7">
        <v>1171.0881999999999</v>
      </c>
      <c r="DL127" s="7">
        <v>9135.9889000000003</v>
      </c>
      <c r="DM127" s="7">
        <v>6126.8451999999997</v>
      </c>
      <c r="DN127" s="7">
        <f>Table2[[#This Row],[TOTAL Tax Revenues Before Assistance Through FY 11]]+Table2[[#This Row],[TOTAL Tax Revenues Before Assistance FY 12 and After]]</f>
        <v>15262.8341</v>
      </c>
      <c r="DO127" s="7">
        <v>1101.2195999999999</v>
      </c>
      <c r="DP127" s="7">
        <v>8859.5974000000006</v>
      </c>
      <c r="DQ127" s="7">
        <v>5766.0003999999999</v>
      </c>
      <c r="DR127" s="7">
        <f>Table2[[#This Row],[TOTAL Tax Revenues Net of Assistance Recapture and Penalty FY 12 and After]]+Table2[[#This Row],[TOTAL Tax Revenues Net of Assistance Recapture and Penalty Through FY 11]]</f>
        <v>14625.5978</v>
      </c>
      <c r="DS127" s="7">
        <v>0</v>
      </c>
      <c r="DT127" s="7">
        <v>0</v>
      </c>
      <c r="DU127" s="7">
        <v>0</v>
      </c>
      <c r="DV127" s="7">
        <v>0</v>
      </c>
    </row>
    <row r="128" spans="1:126" x14ac:dyDescent="0.25">
      <c r="A128" s="5">
        <v>92519</v>
      </c>
      <c r="B128" s="5" t="s">
        <v>1172</v>
      </c>
      <c r="C128" s="5" t="s">
        <v>1173</v>
      </c>
      <c r="D128" s="5" t="s">
        <v>27</v>
      </c>
      <c r="E128" s="5">
        <v>0</v>
      </c>
      <c r="F128" s="5">
        <v>1265</v>
      </c>
      <c r="G128" s="5">
        <v>1001</v>
      </c>
      <c r="H128" s="23"/>
      <c r="I128" s="23"/>
      <c r="J128" s="5">
        <v>515120</v>
      </c>
      <c r="K128" s="6" t="s">
        <v>793</v>
      </c>
      <c r="L128" s="6">
        <v>32497</v>
      </c>
      <c r="M128" s="9">
        <v>45291</v>
      </c>
      <c r="N128" s="7">
        <v>1500300</v>
      </c>
      <c r="O128" s="5" t="s">
        <v>115</v>
      </c>
      <c r="P128" s="23">
        <v>25</v>
      </c>
      <c r="Q128" s="23">
        <v>0</v>
      </c>
      <c r="R128" s="23">
        <v>3815</v>
      </c>
      <c r="S128" s="23">
        <v>0</v>
      </c>
      <c r="T128" s="23">
        <v>437</v>
      </c>
      <c r="U128" s="23">
        <v>4277</v>
      </c>
      <c r="V128" s="23">
        <v>4252</v>
      </c>
      <c r="W128" s="23">
        <v>0</v>
      </c>
      <c r="X128" s="23">
        <v>3850</v>
      </c>
      <c r="Y128" s="23">
        <v>2250</v>
      </c>
      <c r="Z128" s="23">
        <v>0</v>
      </c>
      <c r="AA128" s="24">
        <v>72.2395833333333</v>
      </c>
      <c r="AB128" s="24">
        <v>0.52083333333333304</v>
      </c>
      <c r="AC128" s="24">
        <v>4.0625</v>
      </c>
      <c r="AD128" s="24">
        <v>3.1510416666666701</v>
      </c>
      <c r="AE128" s="24">
        <v>20.0260416666667</v>
      </c>
      <c r="AF128" s="24">
        <v>48.59375</v>
      </c>
      <c r="AG128" s="5" t="s">
        <v>39</v>
      </c>
      <c r="AH128" s="7" t="s">
        <v>39</v>
      </c>
      <c r="AI128" s="7">
        <v>4570.5529999999999</v>
      </c>
      <c r="AJ128" s="7">
        <v>27385.809600000001</v>
      </c>
      <c r="AK128" s="7">
        <v>8776.1771000000008</v>
      </c>
      <c r="AL128" s="7">
        <f>Table2[[#This Row],[Company Direct Land Through FY 11]]+Table2[[#This Row],[Company Direct Land FY 12 and After ]]</f>
        <v>36161.986700000001</v>
      </c>
      <c r="AM128" s="7">
        <v>11850.368</v>
      </c>
      <c r="AN128" s="7">
        <v>52076.784599999999</v>
      </c>
      <c r="AO128" s="7">
        <v>22754.5612</v>
      </c>
      <c r="AP128" s="7">
        <f>Table2[[#This Row],[Company Direct Building Through FY 11]]+Table2[[#This Row],[Company Direct Building FY 12 and After  ]]</f>
        <v>74831.345799999996</v>
      </c>
      <c r="AQ128" s="7">
        <v>0</v>
      </c>
      <c r="AR128" s="7">
        <v>4512.5</v>
      </c>
      <c r="AS128" s="7">
        <v>0</v>
      </c>
      <c r="AT128" s="7">
        <f>Table2[[#This Row],[Mortgage Recording Tax Through FY 11]]+Table2[[#This Row],[Mortgage Recording Tax FY 12 and After ]]</f>
        <v>4512.5</v>
      </c>
      <c r="AU128" s="7">
        <v>10311.23</v>
      </c>
      <c r="AV128" s="7">
        <v>2676.2296999999999</v>
      </c>
      <c r="AW128" s="7">
        <v>0</v>
      </c>
      <c r="AX128" s="7">
        <f>Table2[[#This Row],[Pilot Savings  Through FY 11]]+Table2[[#This Row],[Pilot Savings FY 12 and After ]]</f>
        <v>2676.2296999999999</v>
      </c>
      <c r="AY128" s="7">
        <v>0</v>
      </c>
      <c r="AZ128" s="7">
        <v>0</v>
      </c>
      <c r="BA128" s="7">
        <v>0</v>
      </c>
      <c r="BB128" s="7">
        <f>Table2[[#This Row],[Mortgage Recording Tax Exemption Through FY 11]]+Table2[[#This Row],[Mortgage Recording Tax Exemption FY 12 and After ]]</f>
        <v>0</v>
      </c>
      <c r="BC128" s="7">
        <v>18661.696199999998</v>
      </c>
      <c r="BD128" s="7">
        <v>119268.8898</v>
      </c>
      <c r="BE128" s="7">
        <v>35833.377500000002</v>
      </c>
      <c r="BF128" s="7">
        <f>Table2[[#This Row],[Indirect and Induced Land Through FY 11]]+Table2[[#This Row],[Indirect and Induced Land FY 12 and After ]]</f>
        <v>155102.26730000001</v>
      </c>
      <c r="BG128" s="7">
        <v>34657.435799999999</v>
      </c>
      <c r="BH128" s="7">
        <v>221499.36629999999</v>
      </c>
      <c r="BI128" s="7">
        <v>66547.700899999996</v>
      </c>
      <c r="BJ128" s="7">
        <f>Table2[[#This Row],[Indirect and Induced Building Through FY 11]]+Table2[[#This Row],[Indirect and Induced Building FY 12 and After]]</f>
        <v>288047.06719999999</v>
      </c>
      <c r="BK128" s="7">
        <v>59428.822999999997</v>
      </c>
      <c r="BL128" s="7">
        <v>422067.12060000002</v>
      </c>
      <c r="BM128" s="7">
        <v>133911.8167</v>
      </c>
      <c r="BN128" s="7">
        <f>Table2[[#This Row],[TOTAL Real Property Related Taxes Through FY 11]]+Table2[[#This Row],[TOTAL Real Property Related Taxes FY 12 and After]]</f>
        <v>555978.93729999999</v>
      </c>
      <c r="BO128" s="7">
        <v>53526.559300000001</v>
      </c>
      <c r="BP128" s="7">
        <v>429794.11210000003</v>
      </c>
      <c r="BQ128" s="7">
        <v>102779.3713</v>
      </c>
      <c r="BR128" s="7">
        <f>Table2[[#This Row],[Company Direct Through FY 11]]+Table2[[#This Row],[Company Direct FY 12 and After ]]</f>
        <v>532573.48340000003</v>
      </c>
      <c r="BS128" s="7">
        <v>304.49959999999999</v>
      </c>
      <c r="BT128" s="7">
        <v>5602.3031000000001</v>
      </c>
      <c r="BU128" s="7">
        <v>0</v>
      </c>
      <c r="BV128" s="7">
        <f>Table2[[#This Row],[Sales Tax Exemption Through FY 11]]+Table2[[#This Row],[Sales Tax Exemption FY 12 and After ]]</f>
        <v>5602.3031000000001</v>
      </c>
      <c r="BW128" s="7">
        <v>0</v>
      </c>
      <c r="BX128" s="7">
        <v>64.128699999999995</v>
      </c>
      <c r="BY128" s="7">
        <v>0</v>
      </c>
      <c r="BZ128" s="7">
        <f>Table2[[#This Row],[Energy Tax Savings Through FY 11]]+Table2[[#This Row],[Energy Tax Savings FY 12 and After ]]</f>
        <v>64.128699999999995</v>
      </c>
      <c r="CA128" s="7">
        <v>0</v>
      </c>
      <c r="CB128" s="7">
        <v>0</v>
      </c>
      <c r="CC128" s="7">
        <v>0</v>
      </c>
      <c r="CD128" s="7">
        <f>Table2[[#This Row],[Tax Exempt Bond Savings Through FY 11]]+Table2[[#This Row],[Tax Exempt Bond Savings FY12 and After ]]</f>
        <v>0</v>
      </c>
      <c r="CE128" s="7">
        <v>61153.489800000003</v>
      </c>
      <c r="CF128" s="7">
        <v>374027.56050000002</v>
      </c>
      <c r="CG128" s="7">
        <v>117424.2715</v>
      </c>
      <c r="CH128" s="7">
        <f>Table2[[#This Row],[Indirect and Induced Through FY 11]]+Table2[[#This Row],[Indirect and Induced FY 12 and After  ]]</f>
        <v>491451.83200000005</v>
      </c>
      <c r="CI128" s="7">
        <v>114375.54949999999</v>
      </c>
      <c r="CJ128" s="7">
        <v>798155.24080000003</v>
      </c>
      <c r="CK128" s="7">
        <v>220203.6428</v>
      </c>
      <c r="CL128" s="7">
        <f>Table2[[#This Row],[TOTAL Income Consumption Use Taxes Through FY 11]]+Table2[[#This Row],[TOTAL Income Consumption Use Taxes FY 12 and After  ]]</f>
        <v>1018358.8836000001</v>
      </c>
      <c r="CM128" s="7">
        <v>10615.729600000001</v>
      </c>
      <c r="CN128" s="7">
        <v>8342.6615000000002</v>
      </c>
      <c r="CO128" s="7">
        <v>0</v>
      </c>
      <c r="CP128" s="7">
        <f>Table2[[#This Row],[Assistance Provided Through FY 11]]+Table2[[#This Row],[Assistance Provided FY 12 and After ]]</f>
        <v>8342.6615000000002</v>
      </c>
      <c r="CQ128" s="7">
        <v>0</v>
      </c>
      <c r="CR128" s="7">
        <v>0</v>
      </c>
      <c r="CS128" s="7">
        <v>0</v>
      </c>
      <c r="CT128" s="7">
        <f>Table2[[#This Row],[Recapture Cancellation Reduction Amount Through FY 11]]+Table2[[#This Row],[Recapture Cancellation Reduction Amount FY 12 and After ]]</f>
        <v>0</v>
      </c>
      <c r="CU128" s="7">
        <v>0</v>
      </c>
      <c r="CV128" s="7">
        <v>0</v>
      </c>
      <c r="CW128" s="7">
        <v>0</v>
      </c>
      <c r="CX128" s="7">
        <f>Table2[[#This Row],[Penalty Paid Through FY 11]]+Table2[[#This Row],[Penalty Paid FY 12 and After]]</f>
        <v>0</v>
      </c>
      <c r="CY128" s="7">
        <v>10615.729600000001</v>
      </c>
      <c r="CZ128" s="7">
        <v>8342.6615000000002</v>
      </c>
      <c r="DA128" s="7">
        <v>0</v>
      </c>
      <c r="DB128" s="7">
        <f>Table2[[#This Row],[TOTAL Assistance Net of recapture penalties Through FY 11]]+Table2[[#This Row],[TOTAL Assistance Net of recapture penalties FY 12 and After ]]</f>
        <v>8342.6615000000002</v>
      </c>
      <c r="DC128" s="7">
        <v>69947.480299999996</v>
      </c>
      <c r="DD128" s="7">
        <v>513769.20630000002</v>
      </c>
      <c r="DE128" s="7">
        <v>134310.1096</v>
      </c>
      <c r="DF128" s="7">
        <f>Table2[[#This Row],[Company Direct Tax Revenue Before Assistance FY 12 and After]]+Table2[[#This Row],[Company Direct Tax Revenue Before Assistance Through FY 11]]</f>
        <v>648079.31590000005</v>
      </c>
      <c r="DG128" s="7">
        <v>114472.62179999999</v>
      </c>
      <c r="DH128" s="7">
        <v>714795.81660000002</v>
      </c>
      <c r="DI128" s="7">
        <v>219805.3499</v>
      </c>
      <c r="DJ128" s="7">
        <f>Table2[[#This Row],[Indirect and Induced Tax Revenues FY 12 and After]]+Table2[[#This Row],[Indirect and Induced Tax Revenues Through FY 11]]</f>
        <v>934601.16650000005</v>
      </c>
      <c r="DK128" s="7">
        <v>184420.10209999999</v>
      </c>
      <c r="DL128" s="7">
        <v>1228565.0229</v>
      </c>
      <c r="DM128" s="7">
        <v>354115.4595</v>
      </c>
      <c r="DN128" s="7">
        <f>Table2[[#This Row],[TOTAL Tax Revenues Before Assistance Through FY 11]]+Table2[[#This Row],[TOTAL Tax Revenues Before Assistance FY 12 and After]]</f>
        <v>1582680.4824000001</v>
      </c>
      <c r="DO128" s="7">
        <v>173804.3725</v>
      </c>
      <c r="DP128" s="7">
        <v>1220222.3614000001</v>
      </c>
      <c r="DQ128" s="7">
        <v>354115.4595</v>
      </c>
      <c r="DR128" s="7">
        <f>Table2[[#This Row],[TOTAL Tax Revenues Net of Assistance Recapture and Penalty FY 12 and After]]+Table2[[#This Row],[TOTAL Tax Revenues Net of Assistance Recapture and Penalty Through FY 11]]</f>
        <v>1574337.8209000002</v>
      </c>
      <c r="DS128" s="7">
        <v>0</v>
      </c>
      <c r="DT128" s="7">
        <v>760</v>
      </c>
      <c r="DU128" s="7">
        <v>0</v>
      </c>
      <c r="DV128" s="7">
        <v>0</v>
      </c>
    </row>
    <row r="129" spans="1:126" x14ac:dyDescent="0.25">
      <c r="A129" s="5">
        <v>92520</v>
      </c>
      <c r="B129" s="5" t="s">
        <v>292</v>
      </c>
      <c r="C129" s="5" t="s">
        <v>293</v>
      </c>
      <c r="D129" s="5" t="s">
        <v>36</v>
      </c>
      <c r="E129" s="5">
        <v>8</v>
      </c>
      <c r="F129" s="5">
        <v>2546</v>
      </c>
      <c r="G129" s="5">
        <v>67</v>
      </c>
      <c r="H129" s="23"/>
      <c r="I129" s="23"/>
      <c r="J129" s="5">
        <v>444190</v>
      </c>
      <c r="K129" s="6" t="s">
        <v>28</v>
      </c>
      <c r="L129" s="6">
        <v>36881</v>
      </c>
      <c r="M129" s="9">
        <v>46203</v>
      </c>
      <c r="N129" s="7">
        <v>1450</v>
      </c>
      <c r="O129" s="5" t="s">
        <v>51</v>
      </c>
      <c r="P129" s="23">
        <v>0</v>
      </c>
      <c r="Q129" s="23">
        <v>0</v>
      </c>
      <c r="R129" s="23">
        <v>14</v>
      </c>
      <c r="S129" s="23">
        <v>0</v>
      </c>
      <c r="T129" s="23">
        <v>0</v>
      </c>
      <c r="U129" s="23">
        <v>14</v>
      </c>
      <c r="V129" s="23">
        <v>14</v>
      </c>
      <c r="W129" s="23">
        <v>0</v>
      </c>
      <c r="X129" s="23">
        <v>0</v>
      </c>
      <c r="Y129" s="23">
        <v>0</v>
      </c>
      <c r="Z129" s="23">
        <v>6</v>
      </c>
      <c r="AA129" s="24">
        <v>0</v>
      </c>
      <c r="AB129" s="24">
        <v>0</v>
      </c>
      <c r="AC129" s="24">
        <v>0</v>
      </c>
      <c r="AD129" s="24">
        <v>0</v>
      </c>
      <c r="AE129" s="24">
        <v>0</v>
      </c>
      <c r="AF129" s="24">
        <v>78.571428571428598</v>
      </c>
      <c r="AG129" s="5" t="s">
        <v>39</v>
      </c>
      <c r="AH129" s="7" t="s">
        <v>33</v>
      </c>
      <c r="AI129" s="7">
        <v>13.920999999999999</v>
      </c>
      <c r="AJ129" s="7">
        <v>83.840299999999999</v>
      </c>
      <c r="AK129" s="7">
        <v>72.831000000000003</v>
      </c>
      <c r="AL129" s="7">
        <f>Table2[[#This Row],[Company Direct Land Through FY 11]]+Table2[[#This Row],[Company Direct Land FY 12 and After ]]</f>
        <v>156.6713</v>
      </c>
      <c r="AM129" s="7">
        <v>48.26</v>
      </c>
      <c r="AN129" s="7">
        <v>152.2304</v>
      </c>
      <c r="AO129" s="7">
        <v>252.48419999999999</v>
      </c>
      <c r="AP129" s="7">
        <f>Table2[[#This Row],[Company Direct Building Through FY 11]]+Table2[[#This Row],[Company Direct Building FY 12 and After  ]]</f>
        <v>404.71460000000002</v>
      </c>
      <c r="AQ129" s="7">
        <v>0</v>
      </c>
      <c r="AR129" s="7">
        <v>22.1067</v>
      </c>
      <c r="AS129" s="7">
        <v>0</v>
      </c>
      <c r="AT129" s="7">
        <f>Table2[[#This Row],[Mortgage Recording Tax Through FY 11]]+Table2[[#This Row],[Mortgage Recording Tax FY 12 and After ]]</f>
        <v>22.1067</v>
      </c>
      <c r="AU129" s="7">
        <v>51.439</v>
      </c>
      <c r="AV129" s="7">
        <v>154.5573</v>
      </c>
      <c r="AW129" s="7">
        <v>269.11669999999998</v>
      </c>
      <c r="AX129" s="7">
        <f>Table2[[#This Row],[Pilot Savings  Through FY 11]]+Table2[[#This Row],[Pilot Savings FY 12 and After ]]</f>
        <v>423.67399999999998</v>
      </c>
      <c r="AY129" s="7">
        <v>0</v>
      </c>
      <c r="AZ129" s="7">
        <v>22.1067</v>
      </c>
      <c r="BA129" s="7">
        <v>0</v>
      </c>
      <c r="BB129" s="7">
        <f>Table2[[#This Row],[Mortgage Recording Tax Exemption Through FY 11]]+Table2[[#This Row],[Mortgage Recording Tax Exemption FY 12 and After ]]</f>
        <v>22.1067</v>
      </c>
      <c r="BC129" s="7">
        <v>7.3928000000000003</v>
      </c>
      <c r="BD129" s="7">
        <v>73.250500000000002</v>
      </c>
      <c r="BE129" s="7">
        <v>38.677100000000003</v>
      </c>
      <c r="BF129" s="7">
        <f>Table2[[#This Row],[Indirect and Induced Land Through FY 11]]+Table2[[#This Row],[Indirect and Induced Land FY 12 and After ]]</f>
        <v>111.92760000000001</v>
      </c>
      <c r="BG129" s="7">
        <v>13.7296</v>
      </c>
      <c r="BH129" s="7">
        <v>136.0367</v>
      </c>
      <c r="BI129" s="7">
        <v>71.83</v>
      </c>
      <c r="BJ129" s="7">
        <f>Table2[[#This Row],[Indirect and Induced Building Through FY 11]]+Table2[[#This Row],[Indirect and Induced Building FY 12 and After]]</f>
        <v>207.86669999999998</v>
      </c>
      <c r="BK129" s="7">
        <v>31.8644</v>
      </c>
      <c r="BL129" s="7">
        <v>290.80059999999997</v>
      </c>
      <c r="BM129" s="7">
        <v>166.7056</v>
      </c>
      <c r="BN129" s="7">
        <f>Table2[[#This Row],[TOTAL Real Property Related Taxes Through FY 11]]+Table2[[#This Row],[TOTAL Real Property Related Taxes FY 12 and After]]</f>
        <v>457.50619999999998</v>
      </c>
      <c r="BO129" s="7">
        <v>44.234499999999997</v>
      </c>
      <c r="BP129" s="7">
        <v>404.10939999999999</v>
      </c>
      <c r="BQ129" s="7">
        <v>231.4239</v>
      </c>
      <c r="BR129" s="7">
        <f>Table2[[#This Row],[Company Direct Through FY 11]]+Table2[[#This Row],[Company Direct FY 12 and After ]]</f>
        <v>635.53330000000005</v>
      </c>
      <c r="BS129" s="7">
        <v>0</v>
      </c>
      <c r="BT129" s="7">
        <v>0</v>
      </c>
      <c r="BU129" s="7">
        <v>0</v>
      </c>
      <c r="BV129" s="7">
        <f>Table2[[#This Row],[Sales Tax Exemption Through FY 11]]+Table2[[#This Row],[Sales Tax Exemption FY 12 and After ]]</f>
        <v>0</v>
      </c>
      <c r="BW129" s="7">
        <v>0</v>
      </c>
      <c r="BX129" s="7">
        <v>0</v>
      </c>
      <c r="BY129" s="7">
        <v>0</v>
      </c>
      <c r="BZ129" s="7">
        <f>Table2[[#This Row],[Energy Tax Savings Through FY 11]]+Table2[[#This Row],[Energy Tax Savings FY 12 and After ]]</f>
        <v>0</v>
      </c>
      <c r="CA129" s="7">
        <v>0</v>
      </c>
      <c r="CB129" s="7">
        <v>0</v>
      </c>
      <c r="CC129" s="7">
        <v>0</v>
      </c>
      <c r="CD129" s="7">
        <f>Table2[[#This Row],[Tax Exempt Bond Savings Through FY 11]]+Table2[[#This Row],[Tax Exempt Bond Savings FY12 and After ]]</f>
        <v>0</v>
      </c>
      <c r="CE129" s="7">
        <v>26.694700000000001</v>
      </c>
      <c r="CF129" s="7">
        <v>276.78859999999997</v>
      </c>
      <c r="CG129" s="7">
        <v>139.6601</v>
      </c>
      <c r="CH129" s="7">
        <f>Table2[[#This Row],[Indirect and Induced Through FY 11]]+Table2[[#This Row],[Indirect and Induced FY 12 and After  ]]</f>
        <v>416.44869999999997</v>
      </c>
      <c r="CI129" s="7">
        <v>70.929199999999994</v>
      </c>
      <c r="CJ129" s="7">
        <v>680.89800000000002</v>
      </c>
      <c r="CK129" s="7">
        <v>371.084</v>
      </c>
      <c r="CL129" s="7">
        <f>Table2[[#This Row],[TOTAL Income Consumption Use Taxes Through FY 11]]+Table2[[#This Row],[TOTAL Income Consumption Use Taxes FY 12 and After  ]]</f>
        <v>1051.982</v>
      </c>
      <c r="CM129" s="7">
        <v>51.439</v>
      </c>
      <c r="CN129" s="7">
        <v>176.66399999999999</v>
      </c>
      <c r="CO129" s="7">
        <v>269.11669999999998</v>
      </c>
      <c r="CP129" s="7">
        <f>Table2[[#This Row],[Assistance Provided Through FY 11]]+Table2[[#This Row],[Assistance Provided FY 12 and After ]]</f>
        <v>445.78069999999997</v>
      </c>
      <c r="CQ129" s="7">
        <v>0</v>
      </c>
      <c r="CR129" s="7">
        <v>0</v>
      </c>
      <c r="CS129" s="7">
        <v>0</v>
      </c>
      <c r="CT129" s="7">
        <f>Table2[[#This Row],[Recapture Cancellation Reduction Amount Through FY 11]]+Table2[[#This Row],[Recapture Cancellation Reduction Amount FY 12 and After ]]</f>
        <v>0</v>
      </c>
      <c r="CU129" s="7">
        <v>0</v>
      </c>
      <c r="CV129" s="7">
        <v>0</v>
      </c>
      <c r="CW129" s="7">
        <v>0</v>
      </c>
      <c r="CX129" s="7">
        <f>Table2[[#This Row],[Penalty Paid Through FY 11]]+Table2[[#This Row],[Penalty Paid FY 12 and After]]</f>
        <v>0</v>
      </c>
      <c r="CY129" s="7">
        <v>51.439</v>
      </c>
      <c r="CZ129" s="7">
        <v>176.66399999999999</v>
      </c>
      <c r="DA129" s="7">
        <v>269.11669999999998</v>
      </c>
      <c r="DB129" s="7">
        <f>Table2[[#This Row],[TOTAL Assistance Net of recapture penalties Through FY 11]]+Table2[[#This Row],[TOTAL Assistance Net of recapture penalties FY 12 and After ]]</f>
        <v>445.78069999999997</v>
      </c>
      <c r="DC129" s="7">
        <v>106.41549999999999</v>
      </c>
      <c r="DD129" s="7">
        <v>662.28679999999997</v>
      </c>
      <c r="DE129" s="7">
        <v>556.73910000000001</v>
      </c>
      <c r="DF129" s="7">
        <f>Table2[[#This Row],[Company Direct Tax Revenue Before Assistance FY 12 and After]]+Table2[[#This Row],[Company Direct Tax Revenue Before Assistance Through FY 11]]</f>
        <v>1219.0259000000001</v>
      </c>
      <c r="DG129" s="7">
        <v>47.817100000000003</v>
      </c>
      <c r="DH129" s="7">
        <v>486.07580000000002</v>
      </c>
      <c r="DI129" s="7">
        <v>250.16720000000001</v>
      </c>
      <c r="DJ129" s="7">
        <f>Table2[[#This Row],[Indirect and Induced Tax Revenues FY 12 and After]]+Table2[[#This Row],[Indirect and Induced Tax Revenues Through FY 11]]</f>
        <v>736.24300000000005</v>
      </c>
      <c r="DK129" s="7">
        <v>154.23259999999999</v>
      </c>
      <c r="DL129" s="7">
        <v>1148.3625999999999</v>
      </c>
      <c r="DM129" s="7">
        <v>806.90629999999999</v>
      </c>
      <c r="DN129" s="7">
        <f>Table2[[#This Row],[TOTAL Tax Revenues Before Assistance Through FY 11]]+Table2[[#This Row],[TOTAL Tax Revenues Before Assistance FY 12 and After]]</f>
        <v>1955.2689</v>
      </c>
      <c r="DO129" s="7">
        <v>102.7936</v>
      </c>
      <c r="DP129" s="7">
        <v>971.69860000000006</v>
      </c>
      <c r="DQ129" s="7">
        <v>537.78959999999995</v>
      </c>
      <c r="DR129" s="7">
        <f>Table2[[#This Row],[TOTAL Tax Revenues Net of Assistance Recapture and Penalty FY 12 and After]]+Table2[[#This Row],[TOTAL Tax Revenues Net of Assistance Recapture and Penalty Through FY 11]]</f>
        <v>1509.4882</v>
      </c>
      <c r="DS129" s="7">
        <v>0</v>
      </c>
      <c r="DT129" s="7">
        <v>0</v>
      </c>
      <c r="DU129" s="7">
        <v>0</v>
      </c>
      <c r="DV129" s="7">
        <v>0</v>
      </c>
    </row>
    <row r="130" spans="1:126" x14ac:dyDescent="0.25">
      <c r="A130" s="5">
        <v>92525</v>
      </c>
      <c r="B130" s="5" t="s">
        <v>288</v>
      </c>
      <c r="C130" s="5" t="s">
        <v>289</v>
      </c>
      <c r="D130" s="5" t="s">
        <v>27</v>
      </c>
      <c r="E130" s="5">
        <v>6</v>
      </c>
      <c r="F130" s="5">
        <v>1206</v>
      </c>
      <c r="G130" s="5">
        <v>20</v>
      </c>
      <c r="H130" s="23">
        <v>22615</v>
      </c>
      <c r="I130" s="23">
        <v>63000</v>
      </c>
      <c r="J130" s="5">
        <v>611110</v>
      </c>
      <c r="K130" s="6" t="s">
        <v>47</v>
      </c>
      <c r="L130" s="6">
        <v>36839</v>
      </c>
      <c r="M130" s="9">
        <v>48121</v>
      </c>
      <c r="N130" s="7">
        <v>21650</v>
      </c>
      <c r="O130" s="5" t="s">
        <v>79</v>
      </c>
      <c r="P130" s="23">
        <v>13</v>
      </c>
      <c r="Q130" s="23">
        <v>0</v>
      </c>
      <c r="R130" s="23">
        <v>152</v>
      </c>
      <c r="S130" s="23">
        <v>0</v>
      </c>
      <c r="T130" s="23">
        <v>0</v>
      </c>
      <c r="U130" s="23">
        <v>165</v>
      </c>
      <c r="V130" s="23">
        <v>158</v>
      </c>
      <c r="W130" s="23">
        <v>0</v>
      </c>
      <c r="X130" s="23">
        <v>0</v>
      </c>
      <c r="Y130" s="23">
        <v>171</v>
      </c>
      <c r="Z130" s="23">
        <v>19</v>
      </c>
      <c r="AA130" s="24">
        <v>0</v>
      </c>
      <c r="AB130" s="24">
        <v>0</v>
      </c>
      <c r="AC130" s="24">
        <v>0</v>
      </c>
      <c r="AD130" s="24">
        <v>0</v>
      </c>
      <c r="AE130" s="24">
        <v>0</v>
      </c>
      <c r="AF130" s="24">
        <v>83.636363636363598</v>
      </c>
      <c r="AG130" s="5" t="s">
        <v>39</v>
      </c>
      <c r="AH130" s="7" t="s">
        <v>33</v>
      </c>
      <c r="AI130" s="7">
        <v>0</v>
      </c>
      <c r="AJ130" s="7">
        <v>0</v>
      </c>
      <c r="AK130" s="7">
        <v>0</v>
      </c>
      <c r="AL130" s="7">
        <f>Table2[[#This Row],[Company Direct Land Through FY 11]]+Table2[[#This Row],[Company Direct Land FY 12 and After ]]</f>
        <v>0</v>
      </c>
      <c r="AM130" s="7">
        <v>0</v>
      </c>
      <c r="AN130" s="7">
        <v>0</v>
      </c>
      <c r="AO130" s="7">
        <v>0</v>
      </c>
      <c r="AP130" s="7">
        <f>Table2[[#This Row],[Company Direct Building Through FY 11]]+Table2[[#This Row],[Company Direct Building FY 12 and After  ]]</f>
        <v>0</v>
      </c>
      <c r="AQ130" s="7">
        <v>0</v>
      </c>
      <c r="AR130" s="7">
        <v>379.84930000000003</v>
      </c>
      <c r="AS130" s="7">
        <v>0</v>
      </c>
      <c r="AT130" s="7">
        <f>Table2[[#This Row],[Mortgage Recording Tax Through FY 11]]+Table2[[#This Row],[Mortgage Recording Tax FY 12 and After ]]</f>
        <v>379.84930000000003</v>
      </c>
      <c r="AU130" s="7">
        <v>0</v>
      </c>
      <c r="AV130" s="7">
        <v>0</v>
      </c>
      <c r="AW130" s="7">
        <v>0</v>
      </c>
      <c r="AX130" s="7">
        <f>Table2[[#This Row],[Pilot Savings  Through FY 11]]+Table2[[#This Row],[Pilot Savings FY 12 and After ]]</f>
        <v>0</v>
      </c>
      <c r="AY130" s="7">
        <v>0</v>
      </c>
      <c r="AZ130" s="7">
        <v>379.84930000000003</v>
      </c>
      <c r="BA130" s="7">
        <v>0</v>
      </c>
      <c r="BB130" s="7">
        <f>Table2[[#This Row],[Mortgage Recording Tax Exemption Through FY 11]]+Table2[[#This Row],[Mortgage Recording Tax Exemption FY 12 and After ]]</f>
        <v>379.84930000000003</v>
      </c>
      <c r="BC130" s="7">
        <v>109.0102</v>
      </c>
      <c r="BD130" s="7">
        <v>757.4171</v>
      </c>
      <c r="BE130" s="7">
        <v>0</v>
      </c>
      <c r="BF130" s="7">
        <f>Table2[[#This Row],[Indirect and Induced Land Through FY 11]]+Table2[[#This Row],[Indirect and Induced Land FY 12 and After ]]</f>
        <v>757.4171</v>
      </c>
      <c r="BG130" s="7">
        <v>202.44739999999999</v>
      </c>
      <c r="BH130" s="7">
        <v>1406.6320000000001</v>
      </c>
      <c r="BI130" s="7">
        <v>0</v>
      </c>
      <c r="BJ130" s="7">
        <f>Table2[[#This Row],[Indirect and Induced Building Through FY 11]]+Table2[[#This Row],[Indirect and Induced Building FY 12 and After]]</f>
        <v>1406.6320000000001</v>
      </c>
      <c r="BK130" s="7">
        <v>311.45760000000001</v>
      </c>
      <c r="BL130" s="7">
        <v>2164.0491000000002</v>
      </c>
      <c r="BM130" s="7">
        <v>0</v>
      </c>
      <c r="BN130" s="7">
        <f>Table2[[#This Row],[TOTAL Real Property Related Taxes Through FY 11]]+Table2[[#This Row],[TOTAL Real Property Related Taxes FY 12 and After]]</f>
        <v>2164.0491000000002</v>
      </c>
      <c r="BO130" s="7">
        <v>323.01159999999999</v>
      </c>
      <c r="BP130" s="7">
        <v>2247.9589000000001</v>
      </c>
      <c r="BQ130" s="7">
        <v>0</v>
      </c>
      <c r="BR130" s="7">
        <f>Table2[[#This Row],[Company Direct Through FY 11]]+Table2[[#This Row],[Company Direct FY 12 and After ]]</f>
        <v>2247.9589000000001</v>
      </c>
      <c r="BS130" s="7">
        <v>0</v>
      </c>
      <c r="BT130" s="7">
        <v>0</v>
      </c>
      <c r="BU130" s="7">
        <v>0</v>
      </c>
      <c r="BV130" s="7">
        <f>Table2[[#This Row],[Sales Tax Exemption Through FY 11]]+Table2[[#This Row],[Sales Tax Exemption FY 12 and After ]]</f>
        <v>0</v>
      </c>
      <c r="BW130" s="7">
        <v>0</v>
      </c>
      <c r="BX130" s="7">
        <v>0</v>
      </c>
      <c r="BY130" s="7">
        <v>0</v>
      </c>
      <c r="BZ130" s="7">
        <f>Table2[[#This Row],[Energy Tax Savings Through FY 11]]+Table2[[#This Row],[Energy Tax Savings FY 12 and After ]]</f>
        <v>0</v>
      </c>
      <c r="CA130" s="7">
        <v>5.3331</v>
      </c>
      <c r="CB130" s="7">
        <v>77.053600000000003</v>
      </c>
      <c r="CC130" s="7">
        <v>0</v>
      </c>
      <c r="CD130" s="7">
        <f>Table2[[#This Row],[Tax Exempt Bond Savings Through FY 11]]+Table2[[#This Row],[Tax Exempt Bond Savings FY12 and After ]]</f>
        <v>77.053600000000003</v>
      </c>
      <c r="CE130" s="7">
        <v>357.22109999999998</v>
      </c>
      <c r="CF130" s="7">
        <v>2633.9632000000001</v>
      </c>
      <c r="CG130" s="7">
        <v>0</v>
      </c>
      <c r="CH130" s="7">
        <f>Table2[[#This Row],[Indirect and Induced Through FY 11]]+Table2[[#This Row],[Indirect and Induced FY 12 and After  ]]</f>
        <v>2633.9632000000001</v>
      </c>
      <c r="CI130" s="7">
        <v>674.89959999999996</v>
      </c>
      <c r="CJ130" s="7">
        <v>4804.8684999999996</v>
      </c>
      <c r="CK130" s="7">
        <v>0</v>
      </c>
      <c r="CL130" s="7">
        <f>Table2[[#This Row],[TOTAL Income Consumption Use Taxes Through FY 11]]+Table2[[#This Row],[TOTAL Income Consumption Use Taxes FY 12 and After  ]]</f>
        <v>4804.8684999999996</v>
      </c>
      <c r="CM130" s="7">
        <v>5.3331</v>
      </c>
      <c r="CN130" s="7">
        <v>456.90289999999999</v>
      </c>
      <c r="CO130" s="7">
        <v>0</v>
      </c>
      <c r="CP130" s="7">
        <f>Table2[[#This Row],[Assistance Provided Through FY 11]]+Table2[[#This Row],[Assistance Provided FY 12 and After ]]</f>
        <v>456.90289999999999</v>
      </c>
      <c r="CQ130" s="7">
        <v>0</v>
      </c>
      <c r="CR130" s="7">
        <v>0</v>
      </c>
      <c r="CS130" s="7">
        <v>0</v>
      </c>
      <c r="CT130" s="7">
        <f>Table2[[#This Row],[Recapture Cancellation Reduction Amount Through FY 11]]+Table2[[#This Row],[Recapture Cancellation Reduction Amount FY 12 and After ]]</f>
        <v>0</v>
      </c>
      <c r="CU130" s="7">
        <v>0</v>
      </c>
      <c r="CV130" s="7">
        <v>0</v>
      </c>
      <c r="CW130" s="7">
        <v>0</v>
      </c>
      <c r="CX130" s="7">
        <f>Table2[[#This Row],[Penalty Paid Through FY 11]]+Table2[[#This Row],[Penalty Paid FY 12 and After]]</f>
        <v>0</v>
      </c>
      <c r="CY130" s="7">
        <v>5.3331</v>
      </c>
      <c r="CZ130" s="7">
        <v>456.90289999999999</v>
      </c>
      <c r="DA130" s="7">
        <v>0</v>
      </c>
      <c r="DB130" s="7">
        <f>Table2[[#This Row],[TOTAL Assistance Net of recapture penalties Through FY 11]]+Table2[[#This Row],[TOTAL Assistance Net of recapture penalties FY 12 and After ]]</f>
        <v>456.90289999999999</v>
      </c>
      <c r="DC130" s="7">
        <v>323.01159999999999</v>
      </c>
      <c r="DD130" s="7">
        <v>2627.8081999999999</v>
      </c>
      <c r="DE130" s="7">
        <v>0</v>
      </c>
      <c r="DF130" s="7">
        <f>Table2[[#This Row],[Company Direct Tax Revenue Before Assistance FY 12 and After]]+Table2[[#This Row],[Company Direct Tax Revenue Before Assistance Through FY 11]]</f>
        <v>2627.8081999999999</v>
      </c>
      <c r="DG130" s="7">
        <v>668.67870000000005</v>
      </c>
      <c r="DH130" s="7">
        <v>4798.0123000000003</v>
      </c>
      <c r="DI130" s="7">
        <v>0</v>
      </c>
      <c r="DJ130" s="7">
        <f>Table2[[#This Row],[Indirect and Induced Tax Revenues FY 12 and After]]+Table2[[#This Row],[Indirect and Induced Tax Revenues Through FY 11]]</f>
        <v>4798.0123000000003</v>
      </c>
      <c r="DK130" s="7">
        <v>991.69029999999998</v>
      </c>
      <c r="DL130" s="7">
        <v>7425.8204999999998</v>
      </c>
      <c r="DM130" s="7">
        <v>0</v>
      </c>
      <c r="DN130" s="7">
        <f>Table2[[#This Row],[TOTAL Tax Revenues Before Assistance Through FY 11]]+Table2[[#This Row],[TOTAL Tax Revenues Before Assistance FY 12 and After]]</f>
        <v>7425.8204999999998</v>
      </c>
      <c r="DO130" s="7">
        <v>986.35720000000003</v>
      </c>
      <c r="DP130" s="7">
        <v>6968.9175999999998</v>
      </c>
      <c r="DQ130" s="7">
        <v>0</v>
      </c>
      <c r="DR130" s="7">
        <f>Table2[[#This Row],[TOTAL Tax Revenues Net of Assistance Recapture and Penalty FY 12 and After]]+Table2[[#This Row],[TOTAL Tax Revenues Net of Assistance Recapture and Penalty Through FY 11]]</f>
        <v>6968.9175999999998</v>
      </c>
      <c r="DS130" s="7">
        <v>0</v>
      </c>
      <c r="DT130" s="7">
        <v>0</v>
      </c>
      <c r="DU130" s="7">
        <v>0</v>
      </c>
      <c r="DV130" s="7">
        <v>0</v>
      </c>
    </row>
    <row r="131" spans="1:126" x14ac:dyDescent="0.25">
      <c r="A131" s="5">
        <v>92526</v>
      </c>
      <c r="B131" s="5" t="s">
        <v>252</v>
      </c>
      <c r="C131" s="5" t="s">
        <v>253</v>
      </c>
      <c r="D131" s="5" t="s">
        <v>27</v>
      </c>
      <c r="E131" s="5">
        <v>3</v>
      </c>
      <c r="F131" s="5">
        <v>1287</v>
      </c>
      <c r="G131" s="5">
        <v>28</v>
      </c>
      <c r="H131" s="23">
        <v>0</v>
      </c>
      <c r="I131" s="23">
        <v>560573</v>
      </c>
      <c r="J131" s="5">
        <v>523999</v>
      </c>
      <c r="K131" s="6" t="s">
        <v>793</v>
      </c>
      <c r="L131" s="6">
        <v>36956</v>
      </c>
      <c r="M131" s="9">
        <v>42185</v>
      </c>
      <c r="N131" s="7">
        <v>320000</v>
      </c>
      <c r="O131" s="5" t="s">
        <v>55</v>
      </c>
      <c r="P131" s="23">
        <v>9</v>
      </c>
      <c r="Q131" s="23">
        <v>19</v>
      </c>
      <c r="R131" s="23">
        <v>1746</v>
      </c>
      <c r="S131" s="23">
        <v>88</v>
      </c>
      <c r="T131" s="23">
        <v>78</v>
      </c>
      <c r="U131" s="23">
        <v>1940</v>
      </c>
      <c r="V131" s="23">
        <v>1588</v>
      </c>
      <c r="W131" s="23">
        <v>0</v>
      </c>
      <c r="X131" s="23">
        <v>449</v>
      </c>
      <c r="Y131" s="23">
        <v>449</v>
      </c>
      <c r="Z131" s="23">
        <v>1880</v>
      </c>
      <c r="AA131" s="24">
        <v>88.614393125671299</v>
      </c>
      <c r="AB131" s="24">
        <v>0</v>
      </c>
      <c r="AC131" s="24">
        <v>0.96670247046186897</v>
      </c>
      <c r="AD131" s="24">
        <v>0.42964554242749697</v>
      </c>
      <c r="AE131" s="24">
        <v>9.9892588614393105</v>
      </c>
      <c r="AF131" s="24">
        <v>51.557465091299697</v>
      </c>
      <c r="AG131" s="5" t="s">
        <v>39</v>
      </c>
      <c r="AH131" s="7" t="s">
        <v>39</v>
      </c>
      <c r="AI131" s="7">
        <v>2495.0720999999999</v>
      </c>
      <c r="AJ131" s="7">
        <v>5287.4701999999997</v>
      </c>
      <c r="AK131" s="7">
        <v>4282.6980000000003</v>
      </c>
      <c r="AL131" s="7">
        <f>Table2[[#This Row],[Company Direct Land Through FY 11]]+Table2[[#This Row],[Company Direct Land FY 12 and After ]]</f>
        <v>9570.1682000000001</v>
      </c>
      <c r="AM131" s="7">
        <v>4633.7052999999996</v>
      </c>
      <c r="AN131" s="7">
        <v>9819.5877999999993</v>
      </c>
      <c r="AO131" s="7">
        <v>7953.5819000000001</v>
      </c>
      <c r="AP131" s="7">
        <f>Table2[[#This Row],[Company Direct Building Through FY 11]]+Table2[[#This Row],[Company Direct Building FY 12 and After  ]]</f>
        <v>17773.169699999999</v>
      </c>
      <c r="AQ131" s="7">
        <v>0</v>
      </c>
      <c r="AR131" s="7">
        <v>0</v>
      </c>
      <c r="AS131" s="7">
        <v>0</v>
      </c>
      <c r="AT131" s="7">
        <f>Table2[[#This Row],[Mortgage Recording Tax Through FY 11]]+Table2[[#This Row],[Mortgage Recording Tax FY 12 and After ]]</f>
        <v>0</v>
      </c>
      <c r="AU131" s="7">
        <v>0</v>
      </c>
      <c r="AV131" s="7">
        <v>0</v>
      </c>
      <c r="AW131" s="7">
        <v>0</v>
      </c>
      <c r="AX131" s="7">
        <f>Table2[[#This Row],[Pilot Savings  Through FY 11]]+Table2[[#This Row],[Pilot Savings FY 12 and After ]]</f>
        <v>0</v>
      </c>
      <c r="AY131" s="7">
        <v>0</v>
      </c>
      <c r="AZ131" s="7">
        <v>0</v>
      </c>
      <c r="BA131" s="7">
        <v>0</v>
      </c>
      <c r="BB131" s="7">
        <f>Table2[[#This Row],[Mortgage Recording Tax Exemption Through FY 11]]+Table2[[#This Row],[Mortgage Recording Tax Exemption FY 12 and After ]]</f>
        <v>0</v>
      </c>
      <c r="BC131" s="7">
        <v>3713.0722000000001</v>
      </c>
      <c r="BD131" s="7">
        <v>14317.2467</v>
      </c>
      <c r="BE131" s="7">
        <v>6373.3495999999996</v>
      </c>
      <c r="BF131" s="7">
        <f>Table2[[#This Row],[Indirect and Induced Land Through FY 11]]+Table2[[#This Row],[Indirect and Induced Land FY 12 and After ]]</f>
        <v>20690.596299999997</v>
      </c>
      <c r="BG131" s="7">
        <v>6895.7053999999998</v>
      </c>
      <c r="BH131" s="7">
        <v>26589.172399999999</v>
      </c>
      <c r="BI131" s="7">
        <v>11836.220499999999</v>
      </c>
      <c r="BJ131" s="7">
        <f>Table2[[#This Row],[Indirect and Induced Building Through FY 11]]+Table2[[#This Row],[Indirect and Induced Building FY 12 and After]]</f>
        <v>38425.392899999999</v>
      </c>
      <c r="BK131" s="7">
        <v>17737.555</v>
      </c>
      <c r="BL131" s="7">
        <v>56013.477099999996</v>
      </c>
      <c r="BM131" s="7">
        <v>30445.85</v>
      </c>
      <c r="BN131" s="7">
        <f>Table2[[#This Row],[TOTAL Real Property Related Taxes Through FY 11]]+Table2[[#This Row],[TOTAL Real Property Related Taxes FY 12 and After]]</f>
        <v>86459.327099999995</v>
      </c>
      <c r="BO131" s="7">
        <v>14184.364600000001</v>
      </c>
      <c r="BP131" s="7">
        <v>55785.557699999998</v>
      </c>
      <c r="BQ131" s="7">
        <v>24346.931499999999</v>
      </c>
      <c r="BR131" s="7">
        <f>Table2[[#This Row],[Company Direct Through FY 11]]+Table2[[#This Row],[Company Direct FY 12 and After ]]</f>
        <v>80132.489199999996</v>
      </c>
      <c r="BS131" s="7">
        <v>0</v>
      </c>
      <c r="BT131" s="7">
        <v>731.01570000000004</v>
      </c>
      <c r="BU131" s="7">
        <v>3404.9843000000001</v>
      </c>
      <c r="BV131" s="7">
        <f>Table2[[#This Row],[Sales Tax Exemption Through FY 11]]+Table2[[#This Row],[Sales Tax Exemption FY 12 and After ]]</f>
        <v>4136</v>
      </c>
      <c r="BW131" s="7">
        <v>0</v>
      </c>
      <c r="BX131" s="7">
        <v>23.758400000000002</v>
      </c>
      <c r="BY131" s="7">
        <v>0</v>
      </c>
      <c r="BZ131" s="7">
        <f>Table2[[#This Row],[Energy Tax Savings Through FY 11]]+Table2[[#This Row],[Energy Tax Savings FY 12 and After ]]</f>
        <v>23.758400000000002</v>
      </c>
      <c r="CA131" s="7">
        <v>0</v>
      </c>
      <c r="CB131" s="7">
        <v>0</v>
      </c>
      <c r="CC131" s="7">
        <v>0</v>
      </c>
      <c r="CD131" s="7">
        <f>Table2[[#This Row],[Tax Exempt Bond Savings Through FY 11]]+Table2[[#This Row],[Tax Exempt Bond Savings FY12 and After ]]</f>
        <v>0</v>
      </c>
      <c r="CE131" s="7">
        <v>12167.5607</v>
      </c>
      <c r="CF131" s="7">
        <v>49893.954100000003</v>
      </c>
      <c r="CG131" s="7">
        <v>20885.163</v>
      </c>
      <c r="CH131" s="7">
        <f>Table2[[#This Row],[Indirect and Induced Through FY 11]]+Table2[[#This Row],[Indirect and Induced FY 12 and After  ]]</f>
        <v>70779.117100000003</v>
      </c>
      <c r="CI131" s="7">
        <v>26351.925299999999</v>
      </c>
      <c r="CJ131" s="7">
        <v>104924.7377</v>
      </c>
      <c r="CK131" s="7">
        <v>41827.110200000003</v>
      </c>
      <c r="CL131" s="7">
        <f>Table2[[#This Row],[TOTAL Income Consumption Use Taxes Through FY 11]]+Table2[[#This Row],[TOTAL Income Consumption Use Taxes FY 12 and After  ]]</f>
        <v>146751.84789999999</v>
      </c>
      <c r="CM131" s="7">
        <v>0</v>
      </c>
      <c r="CN131" s="7">
        <v>754.77409999999998</v>
      </c>
      <c r="CO131" s="7">
        <v>3404.9843000000001</v>
      </c>
      <c r="CP131" s="7">
        <f>Table2[[#This Row],[Assistance Provided Through FY 11]]+Table2[[#This Row],[Assistance Provided FY 12 and After ]]</f>
        <v>4159.7583999999997</v>
      </c>
      <c r="CQ131" s="7">
        <v>0</v>
      </c>
      <c r="CR131" s="7">
        <v>163.7722</v>
      </c>
      <c r="CS131" s="7">
        <v>0</v>
      </c>
      <c r="CT131" s="7">
        <f>Table2[[#This Row],[Recapture Cancellation Reduction Amount Through FY 11]]+Table2[[#This Row],[Recapture Cancellation Reduction Amount FY 12 and After ]]</f>
        <v>163.7722</v>
      </c>
      <c r="CU131" s="7">
        <v>0</v>
      </c>
      <c r="CV131" s="7">
        <v>0</v>
      </c>
      <c r="CW131" s="7">
        <v>0</v>
      </c>
      <c r="CX131" s="7">
        <f>Table2[[#This Row],[Penalty Paid Through FY 11]]+Table2[[#This Row],[Penalty Paid FY 12 and After]]</f>
        <v>0</v>
      </c>
      <c r="CY131" s="7">
        <v>0</v>
      </c>
      <c r="CZ131" s="7">
        <v>591.00189999999998</v>
      </c>
      <c r="DA131" s="7">
        <v>3404.9843000000001</v>
      </c>
      <c r="DB131" s="7">
        <f>Table2[[#This Row],[TOTAL Assistance Net of recapture penalties Through FY 11]]+Table2[[#This Row],[TOTAL Assistance Net of recapture penalties FY 12 and After ]]</f>
        <v>3995.9862000000003</v>
      </c>
      <c r="DC131" s="7">
        <v>21313.142</v>
      </c>
      <c r="DD131" s="7">
        <v>70892.615699999995</v>
      </c>
      <c r="DE131" s="7">
        <v>36583.2114</v>
      </c>
      <c r="DF131" s="7">
        <f>Table2[[#This Row],[Company Direct Tax Revenue Before Assistance FY 12 and After]]+Table2[[#This Row],[Company Direct Tax Revenue Before Assistance Through FY 11]]</f>
        <v>107475.82709999999</v>
      </c>
      <c r="DG131" s="7">
        <v>22776.338299999999</v>
      </c>
      <c r="DH131" s="7">
        <v>90800.373200000002</v>
      </c>
      <c r="DI131" s="7">
        <v>39094.733099999998</v>
      </c>
      <c r="DJ131" s="7">
        <f>Table2[[#This Row],[Indirect and Induced Tax Revenues FY 12 and After]]+Table2[[#This Row],[Indirect and Induced Tax Revenues Through FY 11]]</f>
        <v>129895.1063</v>
      </c>
      <c r="DK131" s="7">
        <v>44089.480300000003</v>
      </c>
      <c r="DL131" s="7">
        <v>161692.9889</v>
      </c>
      <c r="DM131" s="7">
        <v>75677.944499999998</v>
      </c>
      <c r="DN131" s="7">
        <f>Table2[[#This Row],[TOTAL Tax Revenues Before Assistance Through FY 11]]+Table2[[#This Row],[TOTAL Tax Revenues Before Assistance FY 12 and After]]</f>
        <v>237370.93339999998</v>
      </c>
      <c r="DO131" s="7">
        <v>44089.480300000003</v>
      </c>
      <c r="DP131" s="7">
        <v>161101.98699999999</v>
      </c>
      <c r="DQ131" s="7">
        <v>72272.960200000001</v>
      </c>
      <c r="DR131" s="7">
        <f>Table2[[#This Row],[TOTAL Tax Revenues Net of Assistance Recapture and Penalty FY 12 and After]]+Table2[[#This Row],[TOTAL Tax Revenues Net of Assistance Recapture and Penalty Through FY 11]]</f>
        <v>233374.9472</v>
      </c>
      <c r="DS131" s="7">
        <v>0</v>
      </c>
      <c r="DT131" s="7">
        <v>0</v>
      </c>
      <c r="DU131" s="7">
        <v>0</v>
      </c>
      <c r="DV131" s="7">
        <v>0</v>
      </c>
    </row>
    <row r="132" spans="1:126" x14ac:dyDescent="0.25">
      <c r="A132" s="5">
        <v>92527</v>
      </c>
      <c r="B132" s="5" t="s">
        <v>309</v>
      </c>
      <c r="C132" s="5" t="s">
        <v>310</v>
      </c>
      <c r="D132" s="5" t="s">
        <v>36</v>
      </c>
      <c r="E132" s="5">
        <v>17</v>
      </c>
      <c r="F132" s="5">
        <v>2599</v>
      </c>
      <c r="G132" s="5">
        <v>128</v>
      </c>
      <c r="H132" s="23"/>
      <c r="I132" s="23"/>
      <c r="J132" s="5">
        <v>484110</v>
      </c>
      <c r="K132" s="6" t="s">
        <v>28</v>
      </c>
      <c r="L132" s="6">
        <v>36979</v>
      </c>
      <c r="M132" s="9">
        <v>46568</v>
      </c>
      <c r="N132" s="7">
        <v>6600</v>
      </c>
      <c r="O132" s="5" t="s">
        <v>51</v>
      </c>
      <c r="P132" s="23">
        <v>24</v>
      </c>
      <c r="Q132" s="23">
        <v>6</v>
      </c>
      <c r="R132" s="23">
        <v>29</v>
      </c>
      <c r="S132" s="23">
        <v>0</v>
      </c>
      <c r="T132" s="23">
        <v>7</v>
      </c>
      <c r="U132" s="23">
        <v>66</v>
      </c>
      <c r="V132" s="23">
        <v>51</v>
      </c>
      <c r="W132" s="23">
        <v>0</v>
      </c>
      <c r="X132" s="23">
        <v>0</v>
      </c>
      <c r="Y132" s="23">
        <v>0</v>
      </c>
      <c r="Z132" s="23">
        <v>9</v>
      </c>
      <c r="AA132" s="24">
        <v>0</v>
      </c>
      <c r="AB132" s="24">
        <v>0</v>
      </c>
      <c r="AC132" s="24">
        <v>0</v>
      </c>
      <c r="AD132" s="24">
        <v>0</v>
      </c>
      <c r="AE132" s="24">
        <v>0</v>
      </c>
      <c r="AF132" s="24">
        <v>100</v>
      </c>
      <c r="AG132" s="5" t="s">
        <v>33</v>
      </c>
      <c r="AH132" s="7" t="s">
        <v>33</v>
      </c>
      <c r="AI132" s="7">
        <v>26.635000000000002</v>
      </c>
      <c r="AJ132" s="7">
        <v>184.9502</v>
      </c>
      <c r="AK132" s="7">
        <v>145.98009999999999</v>
      </c>
      <c r="AL132" s="7">
        <f>Table2[[#This Row],[Company Direct Land Through FY 11]]+Table2[[#This Row],[Company Direct Land FY 12 and After ]]</f>
        <v>330.93029999999999</v>
      </c>
      <c r="AM132" s="7">
        <v>235.54599999999999</v>
      </c>
      <c r="AN132" s="7">
        <v>547.99940000000004</v>
      </c>
      <c r="AO132" s="7">
        <v>1290.9694999999999</v>
      </c>
      <c r="AP132" s="7">
        <f>Table2[[#This Row],[Company Direct Building Through FY 11]]+Table2[[#This Row],[Company Direct Building FY 12 and After  ]]</f>
        <v>1838.9688999999998</v>
      </c>
      <c r="AQ132" s="7">
        <v>0</v>
      </c>
      <c r="AR132" s="7">
        <v>65.793800000000005</v>
      </c>
      <c r="AS132" s="7">
        <v>0</v>
      </c>
      <c r="AT132" s="7">
        <f>Table2[[#This Row],[Mortgage Recording Tax Through FY 11]]+Table2[[#This Row],[Mortgage Recording Tax FY 12 and After ]]</f>
        <v>65.793800000000005</v>
      </c>
      <c r="AU132" s="7">
        <v>227.364</v>
      </c>
      <c r="AV132" s="7">
        <v>495.66329999999999</v>
      </c>
      <c r="AW132" s="7">
        <v>1246.1259</v>
      </c>
      <c r="AX132" s="7">
        <f>Table2[[#This Row],[Pilot Savings  Through FY 11]]+Table2[[#This Row],[Pilot Savings FY 12 and After ]]</f>
        <v>1741.7891999999999</v>
      </c>
      <c r="AY132" s="7">
        <v>0</v>
      </c>
      <c r="AZ132" s="7">
        <v>65.793800000000005</v>
      </c>
      <c r="BA132" s="7">
        <v>0</v>
      </c>
      <c r="BB132" s="7">
        <f>Table2[[#This Row],[Mortgage Recording Tax Exemption Through FY 11]]+Table2[[#This Row],[Mortgage Recording Tax Exemption FY 12 and After ]]</f>
        <v>65.793800000000005</v>
      </c>
      <c r="BC132" s="7">
        <v>55.632399999999997</v>
      </c>
      <c r="BD132" s="7">
        <v>322.19150000000002</v>
      </c>
      <c r="BE132" s="7">
        <v>304.90730000000002</v>
      </c>
      <c r="BF132" s="7">
        <f>Table2[[#This Row],[Indirect and Induced Land Through FY 11]]+Table2[[#This Row],[Indirect and Induced Land FY 12 and After ]]</f>
        <v>627.09879999999998</v>
      </c>
      <c r="BG132" s="7">
        <v>103.3172</v>
      </c>
      <c r="BH132" s="7">
        <v>598.35599999999999</v>
      </c>
      <c r="BI132" s="7">
        <v>566.25630000000001</v>
      </c>
      <c r="BJ132" s="7">
        <f>Table2[[#This Row],[Indirect and Induced Building Through FY 11]]+Table2[[#This Row],[Indirect and Induced Building FY 12 and After]]</f>
        <v>1164.6123</v>
      </c>
      <c r="BK132" s="7">
        <v>193.76660000000001</v>
      </c>
      <c r="BL132" s="7">
        <v>1157.8338000000001</v>
      </c>
      <c r="BM132" s="7">
        <v>1061.9873</v>
      </c>
      <c r="BN132" s="7">
        <f>Table2[[#This Row],[TOTAL Real Property Related Taxes Through FY 11]]+Table2[[#This Row],[TOTAL Real Property Related Taxes FY 12 and After]]</f>
        <v>2219.8211000000001</v>
      </c>
      <c r="BO132" s="7">
        <v>302.4898</v>
      </c>
      <c r="BP132" s="7">
        <v>1930.9614999999999</v>
      </c>
      <c r="BQ132" s="7">
        <v>1657.8715999999999</v>
      </c>
      <c r="BR132" s="7">
        <f>Table2[[#This Row],[Company Direct Through FY 11]]+Table2[[#This Row],[Company Direct FY 12 and After ]]</f>
        <v>3588.8330999999998</v>
      </c>
      <c r="BS132" s="7">
        <v>0</v>
      </c>
      <c r="BT132" s="7">
        <v>6.5235000000000003</v>
      </c>
      <c r="BU132" s="7">
        <v>0</v>
      </c>
      <c r="BV132" s="7">
        <f>Table2[[#This Row],[Sales Tax Exemption Through FY 11]]+Table2[[#This Row],[Sales Tax Exemption FY 12 and After ]]</f>
        <v>6.5235000000000003</v>
      </c>
      <c r="BW132" s="7">
        <v>0</v>
      </c>
      <c r="BX132" s="7">
        <v>0</v>
      </c>
      <c r="BY132" s="7">
        <v>0</v>
      </c>
      <c r="BZ132" s="7">
        <f>Table2[[#This Row],[Energy Tax Savings Through FY 11]]+Table2[[#This Row],[Energy Tax Savings FY 12 and After ]]</f>
        <v>0</v>
      </c>
      <c r="CA132" s="7">
        <v>0</v>
      </c>
      <c r="CB132" s="7">
        <v>0</v>
      </c>
      <c r="CC132" s="7">
        <v>0</v>
      </c>
      <c r="CD132" s="7">
        <f>Table2[[#This Row],[Tax Exempt Bond Savings Through FY 11]]+Table2[[#This Row],[Tax Exempt Bond Savings FY12 and After ]]</f>
        <v>0</v>
      </c>
      <c r="CE132" s="7">
        <v>200.8818</v>
      </c>
      <c r="CF132" s="7">
        <v>1224.5921000000001</v>
      </c>
      <c r="CG132" s="7">
        <v>1100.9831999999999</v>
      </c>
      <c r="CH132" s="7">
        <f>Table2[[#This Row],[Indirect and Induced Through FY 11]]+Table2[[#This Row],[Indirect and Induced FY 12 and After  ]]</f>
        <v>2325.5753</v>
      </c>
      <c r="CI132" s="7">
        <v>503.3716</v>
      </c>
      <c r="CJ132" s="7">
        <v>3149.0300999999999</v>
      </c>
      <c r="CK132" s="7">
        <v>2758.8548000000001</v>
      </c>
      <c r="CL132" s="7">
        <f>Table2[[#This Row],[TOTAL Income Consumption Use Taxes Through FY 11]]+Table2[[#This Row],[TOTAL Income Consumption Use Taxes FY 12 and After  ]]</f>
        <v>5907.8849</v>
      </c>
      <c r="CM132" s="7">
        <v>227.364</v>
      </c>
      <c r="CN132" s="7">
        <v>567.98059999999998</v>
      </c>
      <c r="CO132" s="7">
        <v>1246.1259</v>
      </c>
      <c r="CP132" s="7">
        <f>Table2[[#This Row],[Assistance Provided Through FY 11]]+Table2[[#This Row],[Assistance Provided FY 12 and After ]]</f>
        <v>1814.1064999999999</v>
      </c>
      <c r="CQ132" s="7">
        <v>0</v>
      </c>
      <c r="CR132" s="7">
        <v>0</v>
      </c>
      <c r="CS132" s="7">
        <v>0</v>
      </c>
      <c r="CT132" s="7">
        <f>Table2[[#This Row],[Recapture Cancellation Reduction Amount Through FY 11]]+Table2[[#This Row],[Recapture Cancellation Reduction Amount FY 12 and After ]]</f>
        <v>0</v>
      </c>
      <c r="CU132" s="7">
        <v>0</v>
      </c>
      <c r="CV132" s="7">
        <v>0</v>
      </c>
      <c r="CW132" s="7">
        <v>0</v>
      </c>
      <c r="CX132" s="7">
        <f>Table2[[#This Row],[Penalty Paid Through FY 11]]+Table2[[#This Row],[Penalty Paid FY 12 and After]]</f>
        <v>0</v>
      </c>
      <c r="CY132" s="7">
        <v>227.364</v>
      </c>
      <c r="CZ132" s="7">
        <v>567.98059999999998</v>
      </c>
      <c r="DA132" s="7">
        <v>1246.1259</v>
      </c>
      <c r="DB132" s="7">
        <f>Table2[[#This Row],[TOTAL Assistance Net of recapture penalties Through FY 11]]+Table2[[#This Row],[TOTAL Assistance Net of recapture penalties FY 12 and After ]]</f>
        <v>1814.1064999999999</v>
      </c>
      <c r="DC132" s="7">
        <v>564.67079999999999</v>
      </c>
      <c r="DD132" s="7">
        <v>2729.7049000000002</v>
      </c>
      <c r="DE132" s="7">
        <v>3094.8211999999999</v>
      </c>
      <c r="DF132" s="7">
        <f>Table2[[#This Row],[Company Direct Tax Revenue Before Assistance FY 12 and After]]+Table2[[#This Row],[Company Direct Tax Revenue Before Assistance Through FY 11]]</f>
        <v>5824.5261</v>
      </c>
      <c r="DG132" s="7">
        <v>359.83139999999997</v>
      </c>
      <c r="DH132" s="7">
        <v>2145.1396</v>
      </c>
      <c r="DI132" s="7">
        <v>1972.1468</v>
      </c>
      <c r="DJ132" s="7">
        <f>Table2[[#This Row],[Indirect and Induced Tax Revenues FY 12 and After]]+Table2[[#This Row],[Indirect and Induced Tax Revenues Through FY 11]]</f>
        <v>4117.2864</v>
      </c>
      <c r="DK132" s="7">
        <v>924.50220000000002</v>
      </c>
      <c r="DL132" s="7">
        <v>4874.8445000000002</v>
      </c>
      <c r="DM132" s="7">
        <v>5066.9679999999998</v>
      </c>
      <c r="DN132" s="7">
        <f>Table2[[#This Row],[TOTAL Tax Revenues Before Assistance Through FY 11]]+Table2[[#This Row],[TOTAL Tax Revenues Before Assistance FY 12 and After]]</f>
        <v>9941.8125</v>
      </c>
      <c r="DO132" s="7">
        <v>697.13819999999998</v>
      </c>
      <c r="DP132" s="7">
        <v>4306.8639000000003</v>
      </c>
      <c r="DQ132" s="7">
        <v>3820.8420999999998</v>
      </c>
      <c r="DR132" s="7">
        <f>Table2[[#This Row],[TOTAL Tax Revenues Net of Assistance Recapture and Penalty FY 12 and After]]+Table2[[#This Row],[TOTAL Tax Revenues Net of Assistance Recapture and Penalty Through FY 11]]</f>
        <v>8127.7060000000001</v>
      </c>
      <c r="DS132" s="7">
        <v>0</v>
      </c>
      <c r="DT132" s="7">
        <v>0</v>
      </c>
      <c r="DU132" s="7">
        <v>73.17</v>
      </c>
      <c r="DV132" s="7">
        <v>0</v>
      </c>
    </row>
    <row r="133" spans="1:126" x14ac:dyDescent="0.25">
      <c r="A133" s="5">
        <v>92528</v>
      </c>
      <c r="B133" s="5" t="s">
        <v>1220</v>
      </c>
      <c r="C133" s="5" t="s">
        <v>1221</v>
      </c>
      <c r="D133" s="5" t="s">
        <v>42</v>
      </c>
      <c r="E133" s="5">
        <v>46</v>
      </c>
      <c r="F133" s="5">
        <v>8257</v>
      </c>
      <c r="G133" s="5">
        <v>49</v>
      </c>
      <c r="H133" s="23">
        <v>4750</v>
      </c>
      <c r="I133" s="23">
        <v>3600</v>
      </c>
      <c r="J133" s="5">
        <v>623110</v>
      </c>
      <c r="K133" s="6" t="s">
        <v>166</v>
      </c>
      <c r="L133" s="6">
        <v>36754</v>
      </c>
      <c r="M133" s="9">
        <v>43647</v>
      </c>
      <c r="N133" s="7">
        <v>560</v>
      </c>
      <c r="O133" s="5" t="s">
        <v>48</v>
      </c>
      <c r="P133" s="23">
        <v>55</v>
      </c>
      <c r="Q133" s="23">
        <v>71</v>
      </c>
      <c r="R133" s="23">
        <v>394</v>
      </c>
      <c r="S133" s="23">
        <v>0</v>
      </c>
      <c r="T133" s="23">
        <v>0</v>
      </c>
      <c r="U133" s="23">
        <v>520</v>
      </c>
      <c r="V133" s="23">
        <v>457</v>
      </c>
      <c r="W133" s="23">
        <v>0</v>
      </c>
      <c r="X133" s="23">
        <v>0</v>
      </c>
      <c r="Y133" s="23">
        <v>0</v>
      </c>
      <c r="Z133" s="23">
        <v>0</v>
      </c>
      <c r="AA133" s="24">
        <v>58.269230769230802</v>
      </c>
      <c r="AB133" s="24">
        <v>14.2307692307692</v>
      </c>
      <c r="AC133" s="24">
        <v>25.192307692307701</v>
      </c>
      <c r="AD133" s="24">
        <v>2.3076923076923102</v>
      </c>
      <c r="AE133" s="24">
        <v>0</v>
      </c>
      <c r="AF133" s="24">
        <v>95.576923076923094</v>
      </c>
      <c r="AG133" s="5" t="s">
        <v>39</v>
      </c>
      <c r="AH133" s="7" t="s">
        <v>33</v>
      </c>
      <c r="AI133" s="7">
        <v>0</v>
      </c>
      <c r="AJ133" s="7">
        <v>0</v>
      </c>
      <c r="AK133" s="7">
        <v>0</v>
      </c>
      <c r="AL133" s="7">
        <f>Table2[[#This Row],[Company Direct Land Through FY 11]]+Table2[[#This Row],[Company Direct Land FY 12 and After ]]</f>
        <v>0</v>
      </c>
      <c r="AM133" s="7">
        <v>0</v>
      </c>
      <c r="AN133" s="7">
        <v>0</v>
      </c>
      <c r="AO133" s="7">
        <v>0</v>
      </c>
      <c r="AP133" s="7">
        <f>Table2[[#This Row],[Company Direct Building Through FY 11]]+Table2[[#This Row],[Company Direct Building FY 12 and After  ]]</f>
        <v>0</v>
      </c>
      <c r="AQ133" s="7">
        <v>0</v>
      </c>
      <c r="AR133" s="7">
        <v>7.8</v>
      </c>
      <c r="AS133" s="7">
        <v>0</v>
      </c>
      <c r="AT133" s="7">
        <f>Table2[[#This Row],[Mortgage Recording Tax Through FY 11]]+Table2[[#This Row],[Mortgage Recording Tax FY 12 and After ]]</f>
        <v>7.8</v>
      </c>
      <c r="AU133" s="7">
        <v>0</v>
      </c>
      <c r="AV133" s="7">
        <v>0</v>
      </c>
      <c r="AW133" s="7">
        <v>0</v>
      </c>
      <c r="AX133" s="7">
        <f>Table2[[#This Row],[Pilot Savings  Through FY 11]]+Table2[[#This Row],[Pilot Savings FY 12 and After ]]</f>
        <v>0</v>
      </c>
      <c r="AY133" s="7">
        <v>0</v>
      </c>
      <c r="AZ133" s="7">
        <v>0</v>
      </c>
      <c r="BA133" s="7">
        <v>0</v>
      </c>
      <c r="BB133" s="7">
        <f>Table2[[#This Row],[Mortgage Recording Tax Exemption Through FY 11]]+Table2[[#This Row],[Mortgage Recording Tax Exemption FY 12 and After ]]</f>
        <v>0</v>
      </c>
      <c r="BC133" s="7">
        <v>204.31489999999999</v>
      </c>
      <c r="BD133" s="7">
        <v>839.0308</v>
      </c>
      <c r="BE133" s="7">
        <v>716.68269999999995</v>
      </c>
      <c r="BF133" s="7">
        <f>Table2[[#This Row],[Indirect and Induced Land Through FY 11]]+Table2[[#This Row],[Indirect and Induced Land FY 12 and After ]]</f>
        <v>1555.7134999999998</v>
      </c>
      <c r="BG133" s="7">
        <v>379.44189999999998</v>
      </c>
      <c r="BH133" s="7">
        <v>1558.2</v>
      </c>
      <c r="BI133" s="7">
        <v>1330.9818</v>
      </c>
      <c r="BJ133" s="7">
        <f>Table2[[#This Row],[Indirect and Induced Building Through FY 11]]+Table2[[#This Row],[Indirect and Induced Building FY 12 and After]]</f>
        <v>2889.1818000000003</v>
      </c>
      <c r="BK133" s="7">
        <v>583.7568</v>
      </c>
      <c r="BL133" s="7">
        <v>2405.0308</v>
      </c>
      <c r="BM133" s="7">
        <v>2047.6645000000001</v>
      </c>
      <c r="BN133" s="7">
        <f>Table2[[#This Row],[TOTAL Real Property Related Taxes Through FY 11]]+Table2[[#This Row],[TOTAL Real Property Related Taxes FY 12 and After]]</f>
        <v>4452.6953000000003</v>
      </c>
      <c r="BO133" s="7">
        <v>754.83780000000002</v>
      </c>
      <c r="BP133" s="7">
        <v>3213.5432999999998</v>
      </c>
      <c r="BQ133" s="7">
        <v>2647.7714000000001</v>
      </c>
      <c r="BR133" s="7">
        <f>Table2[[#This Row],[Company Direct Through FY 11]]+Table2[[#This Row],[Company Direct FY 12 and After ]]</f>
        <v>5861.3146999999999</v>
      </c>
      <c r="BS133" s="7">
        <v>0</v>
      </c>
      <c r="BT133" s="7">
        <v>0</v>
      </c>
      <c r="BU133" s="7">
        <v>0</v>
      </c>
      <c r="BV133" s="7">
        <f>Table2[[#This Row],[Sales Tax Exemption Through FY 11]]+Table2[[#This Row],[Sales Tax Exemption FY 12 and After ]]</f>
        <v>0</v>
      </c>
      <c r="BW133" s="7">
        <v>0</v>
      </c>
      <c r="BX133" s="7">
        <v>0</v>
      </c>
      <c r="BY133" s="7">
        <v>0</v>
      </c>
      <c r="BZ133" s="7">
        <f>Table2[[#This Row],[Energy Tax Savings Through FY 11]]+Table2[[#This Row],[Energy Tax Savings FY 12 and After ]]</f>
        <v>0</v>
      </c>
      <c r="CA133" s="7">
        <v>0.31469999999999998</v>
      </c>
      <c r="CB133" s="7">
        <v>3.0836999999999999</v>
      </c>
      <c r="CC133" s="7">
        <v>0.94179999999999997</v>
      </c>
      <c r="CD133" s="7">
        <f>Table2[[#This Row],[Tax Exempt Bond Savings Through FY 11]]+Table2[[#This Row],[Tax Exempt Bond Savings FY12 and After ]]</f>
        <v>4.0255000000000001</v>
      </c>
      <c r="CE133" s="7">
        <v>804.16390000000001</v>
      </c>
      <c r="CF133" s="7">
        <v>3567.8229000000001</v>
      </c>
      <c r="CG133" s="7">
        <v>2820.7943</v>
      </c>
      <c r="CH133" s="7">
        <f>Table2[[#This Row],[Indirect and Induced Through FY 11]]+Table2[[#This Row],[Indirect and Induced FY 12 and After  ]]</f>
        <v>6388.6172000000006</v>
      </c>
      <c r="CI133" s="7">
        <v>1558.6869999999999</v>
      </c>
      <c r="CJ133" s="7">
        <v>6778.2825000000003</v>
      </c>
      <c r="CK133" s="7">
        <v>5467.6238999999996</v>
      </c>
      <c r="CL133" s="7">
        <f>Table2[[#This Row],[TOTAL Income Consumption Use Taxes Through FY 11]]+Table2[[#This Row],[TOTAL Income Consumption Use Taxes FY 12 and After  ]]</f>
        <v>12245.9064</v>
      </c>
      <c r="CM133" s="7">
        <v>0.31469999999999998</v>
      </c>
      <c r="CN133" s="7">
        <v>3.0836999999999999</v>
      </c>
      <c r="CO133" s="7">
        <v>0.94179999999999997</v>
      </c>
      <c r="CP133" s="7">
        <f>Table2[[#This Row],[Assistance Provided Through FY 11]]+Table2[[#This Row],[Assistance Provided FY 12 and After ]]</f>
        <v>4.0255000000000001</v>
      </c>
      <c r="CQ133" s="7">
        <v>0</v>
      </c>
      <c r="CR133" s="7">
        <v>0</v>
      </c>
      <c r="CS133" s="7">
        <v>0</v>
      </c>
      <c r="CT133" s="7">
        <f>Table2[[#This Row],[Recapture Cancellation Reduction Amount Through FY 11]]+Table2[[#This Row],[Recapture Cancellation Reduction Amount FY 12 and After ]]</f>
        <v>0</v>
      </c>
      <c r="CU133" s="7">
        <v>0</v>
      </c>
      <c r="CV133" s="7">
        <v>0</v>
      </c>
      <c r="CW133" s="7">
        <v>0</v>
      </c>
      <c r="CX133" s="7">
        <f>Table2[[#This Row],[Penalty Paid Through FY 11]]+Table2[[#This Row],[Penalty Paid FY 12 and After]]</f>
        <v>0</v>
      </c>
      <c r="CY133" s="7">
        <v>0.31469999999999998</v>
      </c>
      <c r="CZ133" s="7">
        <v>3.0836999999999999</v>
      </c>
      <c r="DA133" s="7">
        <v>0.94179999999999997</v>
      </c>
      <c r="DB133" s="7">
        <f>Table2[[#This Row],[TOTAL Assistance Net of recapture penalties Through FY 11]]+Table2[[#This Row],[TOTAL Assistance Net of recapture penalties FY 12 and After ]]</f>
        <v>4.0255000000000001</v>
      </c>
      <c r="DC133" s="7">
        <v>754.83780000000002</v>
      </c>
      <c r="DD133" s="7">
        <v>3221.3433</v>
      </c>
      <c r="DE133" s="7">
        <v>2647.7714000000001</v>
      </c>
      <c r="DF133" s="7">
        <f>Table2[[#This Row],[Company Direct Tax Revenue Before Assistance FY 12 and After]]+Table2[[#This Row],[Company Direct Tax Revenue Before Assistance Through FY 11]]</f>
        <v>5869.1147000000001</v>
      </c>
      <c r="DG133" s="7">
        <v>1387.9206999999999</v>
      </c>
      <c r="DH133" s="7">
        <v>5965.0537000000004</v>
      </c>
      <c r="DI133" s="7">
        <v>4868.4588000000003</v>
      </c>
      <c r="DJ133" s="7">
        <f>Table2[[#This Row],[Indirect and Induced Tax Revenues FY 12 and After]]+Table2[[#This Row],[Indirect and Induced Tax Revenues Through FY 11]]</f>
        <v>10833.512500000001</v>
      </c>
      <c r="DK133" s="7">
        <v>2142.7584999999999</v>
      </c>
      <c r="DL133" s="7">
        <v>9186.3970000000008</v>
      </c>
      <c r="DM133" s="7">
        <v>7516.2302</v>
      </c>
      <c r="DN133" s="7">
        <f>Table2[[#This Row],[TOTAL Tax Revenues Before Assistance Through FY 11]]+Table2[[#This Row],[TOTAL Tax Revenues Before Assistance FY 12 and After]]</f>
        <v>16702.627200000003</v>
      </c>
      <c r="DO133" s="7">
        <v>2142.4438</v>
      </c>
      <c r="DP133" s="7">
        <v>9183.3132999999998</v>
      </c>
      <c r="DQ133" s="7">
        <v>7515.2884000000004</v>
      </c>
      <c r="DR133" s="7">
        <f>Table2[[#This Row],[TOTAL Tax Revenues Net of Assistance Recapture and Penalty FY 12 and After]]+Table2[[#This Row],[TOTAL Tax Revenues Net of Assistance Recapture and Penalty Through FY 11]]</f>
        <v>16698.601699999999</v>
      </c>
      <c r="DS133" s="7">
        <v>0</v>
      </c>
      <c r="DT133" s="7">
        <v>0</v>
      </c>
      <c r="DU133" s="7">
        <v>0</v>
      </c>
      <c r="DV133" s="7">
        <v>0</v>
      </c>
    </row>
    <row r="134" spans="1:126" x14ac:dyDescent="0.25">
      <c r="A134" s="5">
        <v>92530</v>
      </c>
      <c r="B134" s="5" t="s">
        <v>245</v>
      </c>
      <c r="C134" s="5" t="s">
        <v>246</v>
      </c>
      <c r="D134" s="5" t="s">
        <v>27</v>
      </c>
      <c r="E134" s="5">
        <v>3</v>
      </c>
      <c r="F134" s="5">
        <v>807</v>
      </c>
      <c r="G134" s="5">
        <v>1</v>
      </c>
      <c r="H134" s="23">
        <v>0</v>
      </c>
      <c r="I134" s="23">
        <v>469308</v>
      </c>
      <c r="J134" s="5">
        <v>452111</v>
      </c>
      <c r="K134" s="6" t="s">
        <v>793</v>
      </c>
      <c r="L134" s="6">
        <v>36928</v>
      </c>
      <c r="M134" s="9">
        <v>42185</v>
      </c>
      <c r="N134" s="7">
        <v>54900</v>
      </c>
      <c r="O134" s="5" t="s">
        <v>154</v>
      </c>
      <c r="P134" s="23">
        <v>3</v>
      </c>
      <c r="Q134" s="23">
        <v>0</v>
      </c>
      <c r="R134" s="23">
        <v>1223</v>
      </c>
      <c r="S134" s="23">
        <v>46</v>
      </c>
      <c r="T134" s="23">
        <v>46</v>
      </c>
      <c r="U134" s="23">
        <v>1318</v>
      </c>
      <c r="V134" s="23">
        <v>1081</v>
      </c>
      <c r="W134" s="23">
        <v>0</v>
      </c>
      <c r="X134" s="23">
        <v>709</v>
      </c>
      <c r="Y134" s="23">
        <v>709</v>
      </c>
      <c r="Z134" s="23">
        <v>237</v>
      </c>
      <c r="AA134" s="24">
        <v>71.147798742138406</v>
      </c>
      <c r="AB134" s="24">
        <v>0</v>
      </c>
      <c r="AC134" s="24">
        <v>7.7044025157232703</v>
      </c>
      <c r="AD134" s="24">
        <v>15.251572327044</v>
      </c>
      <c r="AE134" s="24">
        <v>5.8962264150943398</v>
      </c>
      <c r="AF134" s="24">
        <v>49.6069182389937</v>
      </c>
      <c r="AG134" s="5" t="s">
        <v>39</v>
      </c>
      <c r="AH134" s="7" t="s">
        <v>39</v>
      </c>
      <c r="AI134" s="7">
        <v>1413.8534999999999</v>
      </c>
      <c r="AJ134" s="7">
        <v>5423.0649000000003</v>
      </c>
      <c r="AK134" s="7">
        <v>2426.8267000000001</v>
      </c>
      <c r="AL134" s="7">
        <f>Table2[[#This Row],[Company Direct Land Through FY 11]]+Table2[[#This Row],[Company Direct Land FY 12 and After ]]</f>
        <v>7849.8916000000008</v>
      </c>
      <c r="AM134" s="7">
        <v>2625.7278999999999</v>
      </c>
      <c r="AN134" s="7">
        <v>10071.4064</v>
      </c>
      <c r="AO134" s="7">
        <v>4506.9637000000002</v>
      </c>
      <c r="AP134" s="7">
        <f>Table2[[#This Row],[Company Direct Building Through FY 11]]+Table2[[#This Row],[Company Direct Building FY 12 and After  ]]</f>
        <v>14578.3701</v>
      </c>
      <c r="AQ134" s="7">
        <v>0</v>
      </c>
      <c r="AR134" s="7">
        <v>0</v>
      </c>
      <c r="AS134" s="7">
        <v>0</v>
      </c>
      <c r="AT134" s="7">
        <f>Table2[[#This Row],[Mortgage Recording Tax Through FY 11]]+Table2[[#This Row],[Mortgage Recording Tax FY 12 and After ]]</f>
        <v>0</v>
      </c>
      <c r="AU134" s="7">
        <v>0</v>
      </c>
      <c r="AV134" s="7">
        <v>0</v>
      </c>
      <c r="AW134" s="7">
        <v>0</v>
      </c>
      <c r="AX134" s="7">
        <f>Table2[[#This Row],[Pilot Savings  Through FY 11]]+Table2[[#This Row],[Pilot Savings FY 12 and After ]]</f>
        <v>0</v>
      </c>
      <c r="AY134" s="7">
        <v>0</v>
      </c>
      <c r="AZ134" s="7">
        <v>0</v>
      </c>
      <c r="BA134" s="7">
        <v>0</v>
      </c>
      <c r="BB134" s="7">
        <f>Table2[[#This Row],[Mortgage Recording Tax Exemption Through FY 11]]+Table2[[#This Row],[Mortgage Recording Tax Exemption FY 12 and After ]]</f>
        <v>0</v>
      </c>
      <c r="BC134" s="7">
        <v>570.84640000000002</v>
      </c>
      <c r="BD134" s="7">
        <v>3311.6781999999998</v>
      </c>
      <c r="BE134" s="7">
        <v>979.8365</v>
      </c>
      <c r="BF134" s="7">
        <f>Table2[[#This Row],[Indirect and Induced Land Through FY 11]]+Table2[[#This Row],[Indirect and Induced Land FY 12 and After ]]</f>
        <v>4291.5146999999997</v>
      </c>
      <c r="BG134" s="7">
        <v>1060.1432</v>
      </c>
      <c r="BH134" s="7">
        <v>6150.2593999999999</v>
      </c>
      <c r="BI134" s="7">
        <v>1819.6960999999999</v>
      </c>
      <c r="BJ134" s="7">
        <f>Table2[[#This Row],[Indirect and Induced Building Through FY 11]]+Table2[[#This Row],[Indirect and Induced Building FY 12 and After]]</f>
        <v>7969.9555</v>
      </c>
      <c r="BK134" s="7">
        <v>5670.5709999999999</v>
      </c>
      <c r="BL134" s="7">
        <v>24956.408899999999</v>
      </c>
      <c r="BM134" s="7">
        <v>9733.3230000000003</v>
      </c>
      <c r="BN134" s="7">
        <f>Table2[[#This Row],[TOTAL Real Property Related Taxes Through FY 11]]+Table2[[#This Row],[TOTAL Real Property Related Taxes FY 12 and After]]</f>
        <v>34689.731899999999</v>
      </c>
      <c r="BO134" s="7">
        <v>3099.6702</v>
      </c>
      <c r="BP134" s="7">
        <v>17100.792700000002</v>
      </c>
      <c r="BQ134" s="7">
        <v>5320.4681</v>
      </c>
      <c r="BR134" s="7">
        <f>Table2[[#This Row],[Company Direct Through FY 11]]+Table2[[#This Row],[Company Direct FY 12 and After ]]</f>
        <v>22421.260800000004</v>
      </c>
      <c r="BS134" s="7">
        <v>44.156300000000002</v>
      </c>
      <c r="BT134" s="7">
        <v>1010.5187</v>
      </c>
      <c r="BU134" s="7">
        <v>679.48130000000003</v>
      </c>
      <c r="BV134" s="7">
        <f>Table2[[#This Row],[Sales Tax Exemption Through FY 11]]+Table2[[#This Row],[Sales Tax Exemption FY 12 and After ]]</f>
        <v>1690</v>
      </c>
      <c r="BW134" s="7">
        <v>0</v>
      </c>
      <c r="BX134" s="7">
        <v>0</v>
      </c>
      <c r="BY134" s="7">
        <v>0</v>
      </c>
      <c r="BZ134" s="7">
        <f>Table2[[#This Row],[Energy Tax Savings Through FY 11]]+Table2[[#This Row],[Energy Tax Savings FY 12 and After ]]</f>
        <v>0</v>
      </c>
      <c r="CA134" s="7">
        <v>0</v>
      </c>
      <c r="CB134" s="7">
        <v>0</v>
      </c>
      <c r="CC134" s="7">
        <v>0</v>
      </c>
      <c r="CD134" s="7">
        <f>Table2[[#This Row],[Tax Exempt Bond Savings Through FY 11]]+Table2[[#This Row],[Tax Exempt Bond Savings FY12 and After ]]</f>
        <v>0</v>
      </c>
      <c r="CE134" s="7">
        <v>1870.6362999999999</v>
      </c>
      <c r="CF134" s="7">
        <v>11525.6553</v>
      </c>
      <c r="CG134" s="7">
        <v>3210.8773000000001</v>
      </c>
      <c r="CH134" s="7">
        <f>Table2[[#This Row],[Indirect and Induced Through FY 11]]+Table2[[#This Row],[Indirect and Induced FY 12 and After  ]]</f>
        <v>14736.5326</v>
      </c>
      <c r="CI134" s="7">
        <v>4926.1502</v>
      </c>
      <c r="CJ134" s="7">
        <v>27615.9293</v>
      </c>
      <c r="CK134" s="7">
        <v>7851.8640999999998</v>
      </c>
      <c r="CL134" s="7">
        <f>Table2[[#This Row],[TOTAL Income Consumption Use Taxes Through FY 11]]+Table2[[#This Row],[TOTAL Income Consumption Use Taxes FY 12 and After  ]]</f>
        <v>35467.793400000002</v>
      </c>
      <c r="CM134" s="7">
        <v>44.156300000000002</v>
      </c>
      <c r="CN134" s="7">
        <v>1010.5187</v>
      </c>
      <c r="CO134" s="7">
        <v>679.48130000000003</v>
      </c>
      <c r="CP134" s="7">
        <f>Table2[[#This Row],[Assistance Provided Through FY 11]]+Table2[[#This Row],[Assistance Provided FY 12 and After ]]</f>
        <v>1690</v>
      </c>
      <c r="CQ134" s="7">
        <v>0</v>
      </c>
      <c r="CR134" s="7">
        <v>116.5214</v>
      </c>
      <c r="CS134" s="7">
        <v>0</v>
      </c>
      <c r="CT134" s="7">
        <f>Table2[[#This Row],[Recapture Cancellation Reduction Amount Through FY 11]]+Table2[[#This Row],[Recapture Cancellation Reduction Amount FY 12 and After ]]</f>
        <v>116.5214</v>
      </c>
      <c r="CU134" s="7">
        <v>0</v>
      </c>
      <c r="CV134" s="7">
        <v>0</v>
      </c>
      <c r="CW134" s="7">
        <v>0</v>
      </c>
      <c r="CX134" s="7">
        <f>Table2[[#This Row],[Penalty Paid Through FY 11]]+Table2[[#This Row],[Penalty Paid FY 12 and After]]</f>
        <v>0</v>
      </c>
      <c r="CY134" s="7">
        <v>44.156300000000002</v>
      </c>
      <c r="CZ134" s="7">
        <v>893.9973</v>
      </c>
      <c r="DA134" s="7">
        <v>679.48130000000003</v>
      </c>
      <c r="DB134" s="7">
        <f>Table2[[#This Row],[TOTAL Assistance Net of recapture penalties Through FY 11]]+Table2[[#This Row],[TOTAL Assistance Net of recapture penalties FY 12 and After ]]</f>
        <v>1573.4785999999999</v>
      </c>
      <c r="DC134" s="7">
        <v>7139.2515999999996</v>
      </c>
      <c r="DD134" s="7">
        <v>32595.263999999999</v>
      </c>
      <c r="DE134" s="7">
        <v>12254.2585</v>
      </c>
      <c r="DF134" s="7">
        <f>Table2[[#This Row],[Company Direct Tax Revenue Before Assistance FY 12 and After]]+Table2[[#This Row],[Company Direct Tax Revenue Before Assistance Through FY 11]]</f>
        <v>44849.522499999999</v>
      </c>
      <c r="DG134" s="7">
        <v>3501.6259</v>
      </c>
      <c r="DH134" s="7">
        <v>20987.5929</v>
      </c>
      <c r="DI134" s="7">
        <v>6010.4098999999997</v>
      </c>
      <c r="DJ134" s="7">
        <f>Table2[[#This Row],[Indirect and Induced Tax Revenues FY 12 and After]]+Table2[[#This Row],[Indirect and Induced Tax Revenues Through FY 11]]</f>
        <v>26998.002799999998</v>
      </c>
      <c r="DK134" s="7">
        <v>10640.877500000001</v>
      </c>
      <c r="DL134" s="7">
        <v>53582.856899999999</v>
      </c>
      <c r="DM134" s="7">
        <v>18264.668399999999</v>
      </c>
      <c r="DN134" s="7">
        <f>Table2[[#This Row],[TOTAL Tax Revenues Before Assistance Through FY 11]]+Table2[[#This Row],[TOTAL Tax Revenues Before Assistance FY 12 and After]]</f>
        <v>71847.525299999994</v>
      </c>
      <c r="DO134" s="7">
        <v>10596.7212</v>
      </c>
      <c r="DP134" s="7">
        <v>52688.859600000003</v>
      </c>
      <c r="DQ134" s="7">
        <v>17585.187099999999</v>
      </c>
      <c r="DR134" s="7">
        <f>Table2[[#This Row],[TOTAL Tax Revenues Net of Assistance Recapture and Penalty FY 12 and After]]+Table2[[#This Row],[TOTAL Tax Revenues Net of Assistance Recapture and Penalty Through FY 11]]</f>
        <v>70274.046700000006</v>
      </c>
      <c r="DS134" s="7">
        <v>0</v>
      </c>
      <c r="DT134" s="7">
        <v>0</v>
      </c>
      <c r="DU134" s="7">
        <v>0</v>
      </c>
      <c r="DV134" s="7">
        <v>0</v>
      </c>
    </row>
    <row r="135" spans="1:126" x14ac:dyDescent="0.25">
      <c r="A135" s="5">
        <v>92531</v>
      </c>
      <c r="B135" s="5" t="s">
        <v>275</v>
      </c>
      <c r="C135" s="5" t="s">
        <v>276</v>
      </c>
      <c r="D135" s="5" t="s">
        <v>27</v>
      </c>
      <c r="E135" s="5">
        <v>2</v>
      </c>
      <c r="F135" s="5">
        <v>897</v>
      </c>
      <c r="G135" s="5">
        <v>28</v>
      </c>
      <c r="H135" s="23">
        <v>5086</v>
      </c>
      <c r="I135" s="23">
        <v>17500</v>
      </c>
      <c r="J135" s="5">
        <v>611110</v>
      </c>
      <c r="K135" s="6" t="s">
        <v>47</v>
      </c>
      <c r="L135" s="6">
        <v>36846</v>
      </c>
      <c r="M135" s="9">
        <v>48106</v>
      </c>
      <c r="N135" s="7">
        <v>8410</v>
      </c>
      <c r="O135" s="5" t="s">
        <v>48</v>
      </c>
      <c r="P135" s="23">
        <v>0</v>
      </c>
      <c r="Q135" s="23">
        <v>0</v>
      </c>
      <c r="R135" s="23">
        <v>0</v>
      </c>
      <c r="S135" s="23">
        <v>0</v>
      </c>
      <c r="T135" s="23">
        <v>0</v>
      </c>
      <c r="U135" s="23">
        <v>0</v>
      </c>
      <c r="V135" s="23">
        <v>285</v>
      </c>
      <c r="W135" s="23">
        <v>0</v>
      </c>
      <c r="X135" s="23">
        <v>0</v>
      </c>
      <c r="Y135" s="23">
        <v>123</v>
      </c>
      <c r="Z135" s="23">
        <v>3</v>
      </c>
      <c r="AA135" s="24">
        <v>0</v>
      </c>
      <c r="AB135" s="24">
        <v>0</v>
      </c>
      <c r="AC135" s="24">
        <v>0</v>
      </c>
      <c r="AD135" s="24">
        <v>0</v>
      </c>
      <c r="AE135" s="24">
        <v>0</v>
      </c>
      <c r="AF135" s="24">
        <v>0</v>
      </c>
      <c r="AG135" s="5"/>
      <c r="AH135" s="7"/>
      <c r="AI135" s="7">
        <v>0</v>
      </c>
      <c r="AJ135" s="7">
        <v>0</v>
      </c>
      <c r="AK135" s="7">
        <v>0</v>
      </c>
      <c r="AL135" s="7">
        <f>Table2[[#This Row],[Company Direct Land Through FY 11]]+Table2[[#This Row],[Company Direct Land FY 12 and After ]]</f>
        <v>0</v>
      </c>
      <c r="AM135" s="7">
        <v>0</v>
      </c>
      <c r="AN135" s="7">
        <v>0</v>
      </c>
      <c r="AO135" s="7">
        <v>0</v>
      </c>
      <c r="AP135" s="7">
        <f>Table2[[#This Row],[Company Direct Building Through FY 11]]+Table2[[#This Row],[Company Direct Building FY 12 and After  ]]</f>
        <v>0</v>
      </c>
      <c r="AQ135" s="7">
        <v>0</v>
      </c>
      <c r="AR135" s="7">
        <v>65</v>
      </c>
      <c r="AS135" s="7">
        <v>0</v>
      </c>
      <c r="AT135" s="7">
        <f>Table2[[#This Row],[Mortgage Recording Tax Through FY 11]]+Table2[[#This Row],[Mortgage Recording Tax FY 12 and After ]]</f>
        <v>65</v>
      </c>
      <c r="AU135" s="7">
        <v>0</v>
      </c>
      <c r="AV135" s="7">
        <v>0</v>
      </c>
      <c r="AW135" s="7">
        <v>0</v>
      </c>
      <c r="AX135" s="7">
        <f>Table2[[#This Row],[Pilot Savings  Through FY 11]]+Table2[[#This Row],[Pilot Savings FY 12 and After ]]</f>
        <v>0</v>
      </c>
      <c r="AY135" s="7">
        <v>0</v>
      </c>
      <c r="AZ135" s="7">
        <v>0</v>
      </c>
      <c r="BA135" s="7">
        <v>0</v>
      </c>
      <c r="BB135" s="7">
        <f>Table2[[#This Row],[Mortgage Recording Tax Exemption Through FY 11]]+Table2[[#This Row],[Mortgage Recording Tax Exemption FY 12 and After ]]</f>
        <v>0</v>
      </c>
      <c r="BC135" s="7">
        <v>196.63140000000001</v>
      </c>
      <c r="BD135" s="7">
        <v>932.95280000000002</v>
      </c>
      <c r="BE135" s="7">
        <v>0</v>
      </c>
      <c r="BF135" s="7">
        <f>Table2[[#This Row],[Indirect and Induced Land Through FY 11]]+Table2[[#This Row],[Indirect and Induced Land FY 12 and After ]]</f>
        <v>932.95280000000002</v>
      </c>
      <c r="BG135" s="7">
        <v>365.17259999999999</v>
      </c>
      <c r="BH135" s="7">
        <v>1732.6265000000001</v>
      </c>
      <c r="BI135" s="7">
        <v>0</v>
      </c>
      <c r="BJ135" s="7">
        <f>Table2[[#This Row],[Indirect and Induced Building Through FY 11]]+Table2[[#This Row],[Indirect and Induced Building FY 12 and After]]</f>
        <v>1732.6265000000001</v>
      </c>
      <c r="BK135" s="7">
        <v>561.80399999999997</v>
      </c>
      <c r="BL135" s="7">
        <v>2730.5792999999999</v>
      </c>
      <c r="BM135" s="7">
        <v>0</v>
      </c>
      <c r="BN135" s="7">
        <f>Table2[[#This Row],[TOTAL Real Property Related Taxes Through FY 11]]+Table2[[#This Row],[TOTAL Real Property Related Taxes FY 12 and After]]</f>
        <v>2730.5792999999999</v>
      </c>
      <c r="BO135" s="7">
        <v>582.64760000000001</v>
      </c>
      <c r="BP135" s="7">
        <v>2804.7561000000001</v>
      </c>
      <c r="BQ135" s="7">
        <v>0</v>
      </c>
      <c r="BR135" s="7">
        <f>Table2[[#This Row],[Company Direct Through FY 11]]+Table2[[#This Row],[Company Direct FY 12 and After ]]</f>
        <v>2804.7561000000001</v>
      </c>
      <c r="BS135" s="7">
        <v>0</v>
      </c>
      <c r="BT135" s="7">
        <v>0</v>
      </c>
      <c r="BU135" s="7">
        <v>0</v>
      </c>
      <c r="BV135" s="7">
        <f>Table2[[#This Row],[Sales Tax Exemption Through FY 11]]+Table2[[#This Row],[Sales Tax Exemption FY 12 and After ]]</f>
        <v>0</v>
      </c>
      <c r="BW135" s="7">
        <v>0</v>
      </c>
      <c r="BX135" s="7">
        <v>0</v>
      </c>
      <c r="BY135" s="7">
        <v>0</v>
      </c>
      <c r="BZ135" s="7">
        <f>Table2[[#This Row],[Energy Tax Savings Through FY 11]]+Table2[[#This Row],[Energy Tax Savings FY 12 and After ]]</f>
        <v>0</v>
      </c>
      <c r="CA135" s="7">
        <v>4.3882000000000003</v>
      </c>
      <c r="CB135" s="7">
        <v>65.805599999999998</v>
      </c>
      <c r="CC135" s="7">
        <v>0</v>
      </c>
      <c r="CD135" s="7">
        <f>Table2[[#This Row],[Tax Exempt Bond Savings Through FY 11]]+Table2[[#This Row],[Tax Exempt Bond Savings FY12 and After ]]</f>
        <v>65.805599999999998</v>
      </c>
      <c r="CE135" s="7">
        <v>644.35170000000005</v>
      </c>
      <c r="CF135" s="7">
        <v>3233.5250000000001</v>
      </c>
      <c r="CG135" s="7">
        <v>0</v>
      </c>
      <c r="CH135" s="7">
        <f>Table2[[#This Row],[Indirect and Induced Through FY 11]]+Table2[[#This Row],[Indirect and Induced FY 12 and After  ]]</f>
        <v>3233.5250000000001</v>
      </c>
      <c r="CI135" s="7">
        <v>1222.6111000000001</v>
      </c>
      <c r="CJ135" s="7">
        <v>5972.4754999999996</v>
      </c>
      <c r="CK135" s="7">
        <v>0</v>
      </c>
      <c r="CL135" s="7">
        <f>Table2[[#This Row],[TOTAL Income Consumption Use Taxes Through FY 11]]+Table2[[#This Row],[TOTAL Income Consumption Use Taxes FY 12 and After  ]]</f>
        <v>5972.4754999999996</v>
      </c>
      <c r="CM135" s="7">
        <v>4.3882000000000003</v>
      </c>
      <c r="CN135" s="7">
        <v>65.805599999999998</v>
      </c>
      <c r="CO135" s="7">
        <v>0</v>
      </c>
      <c r="CP135" s="7">
        <f>Table2[[#This Row],[Assistance Provided Through FY 11]]+Table2[[#This Row],[Assistance Provided FY 12 and After ]]</f>
        <v>65.805599999999998</v>
      </c>
      <c r="CQ135" s="7">
        <v>0</v>
      </c>
      <c r="CR135" s="7">
        <v>0</v>
      </c>
      <c r="CS135" s="7">
        <v>0</v>
      </c>
      <c r="CT135" s="7">
        <f>Table2[[#This Row],[Recapture Cancellation Reduction Amount Through FY 11]]+Table2[[#This Row],[Recapture Cancellation Reduction Amount FY 12 and After ]]</f>
        <v>0</v>
      </c>
      <c r="CU135" s="7">
        <v>0</v>
      </c>
      <c r="CV135" s="7">
        <v>0</v>
      </c>
      <c r="CW135" s="7">
        <v>0</v>
      </c>
      <c r="CX135" s="7">
        <f>Table2[[#This Row],[Penalty Paid Through FY 11]]+Table2[[#This Row],[Penalty Paid FY 12 and After]]</f>
        <v>0</v>
      </c>
      <c r="CY135" s="7">
        <v>4.3882000000000003</v>
      </c>
      <c r="CZ135" s="7">
        <v>65.805599999999998</v>
      </c>
      <c r="DA135" s="7">
        <v>0</v>
      </c>
      <c r="DB135" s="7">
        <f>Table2[[#This Row],[TOTAL Assistance Net of recapture penalties Through FY 11]]+Table2[[#This Row],[TOTAL Assistance Net of recapture penalties FY 12 and After ]]</f>
        <v>65.805599999999998</v>
      </c>
      <c r="DC135" s="7">
        <v>582.64760000000001</v>
      </c>
      <c r="DD135" s="7">
        <v>2869.7561000000001</v>
      </c>
      <c r="DE135" s="7">
        <v>0</v>
      </c>
      <c r="DF135" s="7">
        <f>Table2[[#This Row],[Company Direct Tax Revenue Before Assistance FY 12 and After]]+Table2[[#This Row],[Company Direct Tax Revenue Before Assistance Through FY 11]]</f>
        <v>2869.7561000000001</v>
      </c>
      <c r="DG135" s="7">
        <v>1206.1557</v>
      </c>
      <c r="DH135" s="7">
        <v>5899.1043</v>
      </c>
      <c r="DI135" s="7">
        <v>0</v>
      </c>
      <c r="DJ135" s="7">
        <f>Table2[[#This Row],[Indirect and Induced Tax Revenues FY 12 and After]]+Table2[[#This Row],[Indirect and Induced Tax Revenues Through FY 11]]</f>
        <v>5899.1043</v>
      </c>
      <c r="DK135" s="7">
        <v>1788.8033</v>
      </c>
      <c r="DL135" s="7">
        <v>8768.8603999999996</v>
      </c>
      <c r="DM135" s="7">
        <v>0</v>
      </c>
      <c r="DN135" s="7">
        <f>Table2[[#This Row],[TOTAL Tax Revenues Before Assistance Through FY 11]]+Table2[[#This Row],[TOTAL Tax Revenues Before Assistance FY 12 and After]]</f>
        <v>8768.8603999999996</v>
      </c>
      <c r="DO135" s="7">
        <v>1784.4150999999999</v>
      </c>
      <c r="DP135" s="7">
        <v>8703.0547999999999</v>
      </c>
      <c r="DQ135" s="7">
        <v>0</v>
      </c>
      <c r="DR135" s="7">
        <f>Table2[[#This Row],[TOTAL Tax Revenues Net of Assistance Recapture and Penalty FY 12 and After]]+Table2[[#This Row],[TOTAL Tax Revenues Net of Assistance Recapture and Penalty Through FY 11]]</f>
        <v>8703.0547999999999</v>
      </c>
      <c r="DS135" s="7">
        <v>0</v>
      </c>
      <c r="DT135" s="7">
        <v>0</v>
      </c>
      <c r="DU135" s="7">
        <v>0</v>
      </c>
      <c r="DV135" s="7">
        <v>0</v>
      </c>
    </row>
    <row r="136" spans="1:126" x14ac:dyDescent="0.25">
      <c r="A136" s="5">
        <v>92533</v>
      </c>
      <c r="B136" s="5" t="s">
        <v>321</v>
      </c>
      <c r="C136" s="5" t="s">
        <v>322</v>
      </c>
      <c r="D136" s="5" t="s">
        <v>32</v>
      </c>
      <c r="E136" s="5">
        <v>27</v>
      </c>
      <c r="F136" s="5">
        <v>9800</v>
      </c>
      <c r="G136" s="5">
        <v>5</v>
      </c>
      <c r="H136" s="23">
        <v>261400</v>
      </c>
      <c r="I136" s="23">
        <v>389622</v>
      </c>
      <c r="J136" s="5">
        <v>812930</v>
      </c>
      <c r="K136" s="6" t="s">
        <v>47</v>
      </c>
      <c r="L136" s="6">
        <v>36978</v>
      </c>
      <c r="M136" s="9">
        <v>47908</v>
      </c>
      <c r="N136" s="7">
        <v>4730</v>
      </c>
      <c r="O136" s="5" t="s">
        <v>79</v>
      </c>
      <c r="P136" s="23">
        <v>2</v>
      </c>
      <c r="Q136" s="23">
        <v>0</v>
      </c>
      <c r="R136" s="23">
        <v>5</v>
      </c>
      <c r="S136" s="23">
        <v>0</v>
      </c>
      <c r="T136" s="23">
        <v>20</v>
      </c>
      <c r="U136" s="23">
        <v>27</v>
      </c>
      <c r="V136" s="23">
        <v>26</v>
      </c>
      <c r="W136" s="23">
        <v>0</v>
      </c>
      <c r="X136" s="23">
        <v>0</v>
      </c>
      <c r="Y136" s="23">
        <v>0</v>
      </c>
      <c r="Z136" s="23">
        <v>10</v>
      </c>
      <c r="AA136" s="24">
        <v>0</v>
      </c>
      <c r="AB136" s="24">
        <v>0</v>
      </c>
      <c r="AC136" s="24">
        <v>0</v>
      </c>
      <c r="AD136" s="24">
        <v>0</v>
      </c>
      <c r="AE136" s="24">
        <v>0</v>
      </c>
      <c r="AF136" s="24">
        <v>100</v>
      </c>
      <c r="AG136" s="5" t="s">
        <v>39</v>
      </c>
      <c r="AH136" s="7" t="s">
        <v>33</v>
      </c>
      <c r="AI136" s="7">
        <v>0</v>
      </c>
      <c r="AJ136" s="7">
        <v>0</v>
      </c>
      <c r="AK136" s="7">
        <v>0</v>
      </c>
      <c r="AL136" s="7">
        <f>Table2[[#This Row],[Company Direct Land Through FY 11]]+Table2[[#This Row],[Company Direct Land FY 12 and After ]]</f>
        <v>0</v>
      </c>
      <c r="AM136" s="7">
        <v>0</v>
      </c>
      <c r="AN136" s="7">
        <v>0</v>
      </c>
      <c r="AO136" s="7">
        <v>0</v>
      </c>
      <c r="AP136" s="7">
        <f>Table2[[#This Row],[Company Direct Building Through FY 11]]+Table2[[#This Row],[Company Direct Building FY 12 and After  ]]</f>
        <v>0</v>
      </c>
      <c r="AQ136" s="7">
        <v>0</v>
      </c>
      <c r="AR136" s="7">
        <v>84.215599999999995</v>
      </c>
      <c r="AS136" s="7">
        <v>0</v>
      </c>
      <c r="AT136" s="7">
        <f>Table2[[#This Row],[Mortgage Recording Tax Through FY 11]]+Table2[[#This Row],[Mortgage Recording Tax FY 12 and After ]]</f>
        <v>84.215599999999995</v>
      </c>
      <c r="AU136" s="7">
        <v>0</v>
      </c>
      <c r="AV136" s="7">
        <v>0</v>
      </c>
      <c r="AW136" s="7">
        <v>0</v>
      </c>
      <c r="AX136" s="7">
        <f>Table2[[#This Row],[Pilot Savings  Through FY 11]]+Table2[[#This Row],[Pilot Savings FY 12 and After ]]</f>
        <v>0</v>
      </c>
      <c r="AY136" s="7">
        <v>0</v>
      </c>
      <c r="AZ136" s="7">
        <v>84.215599999999995</v>
      </c>
      <c r="BA136" s="7">
        <v>0</v>
      </c>
      <c r="BB136" s="7">
        <f>Table2[[#This Row],[Mortgage Recording Tax Exemption Through FY 11]]+Table2[[#This Row],[Mortgage Recording Tax Exemption FY 12 and After ]]</f>
        <v>84.215599999999995</v>
      </c>
      <c r="BC136" s="7">
        <v>32.417299999999997</v>
      </c>
      <c r="BD136" s="7">
        <v>125.42400000000001</v>
      </c>
      <c r="BE136" s="7">
        <v>206.89840000000001</v>
      </c>
      <c r="BF136" s="7">
        <f>Table2[[#This Row],[Indirect and Induced Land Through FY 11]]+Table2[[#This Row],[Indirect and Induced Land FY 12 and After ]]</f>
        <v>332.32240000000002</v>
      </c>
      <c r="BG136" s="7">
        <v>60.203499999999998</v>
      </c>
      <c r="BH136" s="7">
        <v>232.93010000000001</v>
      </c>
      <c r="BI136" s="7">
        <v>384.23899999999998</v>
      </c>
      <c r="BJ136" s="7">
        <f>Table2[[#This Row],[Indirect and Induced Building Through FY 11]]+Table2[[#This Row],[Indirect and Induced Building FY 12 and After]]</f>
        <v>617.16909999999996</v>
      </c>
      <c r="BK136" s="7">
        <v>92.620800000000003</v>
      </c>
      <c r="BL136" s="7">
        <v>358.35410000000002</v>
      </c>
      <c r="BM136" s="7">
        <v>591.13739999999996</v>
      </c>
      <c r="BN136" s="7">
        <f>Table2[[#This Row],[TOTAL Real Property Related Taxes Through FY 11]]+Table2[[#This Row],[TOTAL Real Property Related Taxes FY 12 and After]]</f>
        <v>949.49149999999997</v>
      </c>
      <c r="BO136" s="7">
        <v>98.344800000000006</v>
      </c>
      <c r="BP136" s="7">
        <v>436.89280000000002</v>
      </c>
      <c r="BQ136" s="7">
        <v>627.66930000000002</v>
      </c>
      <c r="BR136" s="7">
        <f>Table2[[#This Row],[Company Direct Through FY 11]]+Table2[[#This Row],[Company Direct FY 12 and After ]]</f>
        <v>1064.5621000000001</v>
      </c>
      <c r="BS136" s="7">
        <v>0</v>
      </c>
      <c r="BT136" s="7">
        <v>0</v>
      </c>
      <c r="BU136" s="7">
        <v>0</v>
      </c>
      <c r="BV136" s="7">
        <f>Table2[[#This Row],[Sales Tax Exemption Through FY 11]]+Table2[[#This Row],[Sales Tax Exemption FY 12 and After ]]</f>
        <v>0</v>
      </c>
      <c r="BW136" s="7">
        <v>0</v>
      </c>
      <c r="BX136" s="7">
        <v>0</v>
      </c>
      <c r="BY136" s="7">
        <v>0</v>
      </c>
      <c r="BZ136" s="7">
        <f>Table2[[#This Row],[Energy Tax Savings Through FY 11]]+Table2[[#This Row],[Energy Tax Savings FY 12 and After ]]</f>
        <v>0</v>
      </c>
      <c r="CA136" s="7">
        <v>0.16930000000000001</v>
      </c>
      <c r="CB136" s="7">
        <v>0.76370000000000005</v>
      </c>
      <c r="CC136" s="7">
        <v>0.50670000000000004</v>
      </c>
      <c r="CD136" s="7">
        <f>Table2[[#This Row],[Tax Exempt Bond Savings Through FY 11]]+Table2[[#This Row],[Tax Exempt Bond Savings FY12 and After ]]</f>
        <v>1.2704</v>
      </c>
      <c r="CE136" s="7">
        <v>114.8899</v>
      </c>
      <c r="CF136" s="7">
        <v>475.46929999999998</v>
      </c>
      <c r="CG136" s="7">
        <v>733.26559999999995</v>
      </c>
      <c r="CH136" s="7">
        <f>Table2[[#This Row],[Indirect and Induced Through FY 11]]+Table2[[#This Row],[Indirect and Induced FY 12 and After  ]]</f>
        <v>1208.7348999999999</v>
      </c>
      <c r="CI136" s="7">
        <v>213.06540000000001</v>
      </c>
      <c r="CJ136" s="7">
        <v>911.59839999999997</v>
      </c>
      <c r="CK136" s="7">
        <v>1360.4282000000001</v>
      </c>
      <c r="CL136" s="7">
        <f>Table2[[#This Row],[TOTAL Income Consumption Use Taxes Through FY 11]]+Table2[[#This Row],[TOTAL Income Consumption Use Taxes FY 12 and After  ]]</f>
        <v>2272.0266000000001</v>
      </c>
      <c r="CM136" s="7">
        <v>0.16930000000000001</v>
      </c>
      <c r="CN136" s="7">
        <v>84.979299999999995</v>
      </c>
      <c r="CO136" s="7">
        <v>0.50670000000000004</v>
      </c>
      <c r="CP136" s="7">
        <f>Table2[[#This Row],[Assistance Provided Through FY 11]]+Table2[[#This Row],[Assistance Provided FY 12 and After ]]</f>
        <v>85.48599999999999</v>
      </c>
      <c r="CQ136" s="7">
        <v>0</v>
      </c>
      <c r="CR136" s="7">
        <v>0</v>
      </c>
      <c r="CS136" s="7">
        <v>0</v>
      </c>
      <c r="CT136" s="7">
        <f>Table2[[#This Row],[Recapture Cancellation Reduction Amount Through FY 11]]+Table2[[#This Row],[Recapture Cancellation Reduction Amount FY 12 and After ]]</f>
        <v>0</v>
      </c>
      <c r="CU136" s="7">
        <v>0</v>
      </c>
      <c r="CV136" s="7">
        <v>0</v>
      </c>
      <c r="CW136" s="7">
        <v>0</v>
      </c>
      <c r="CX136" s="7">
        <f>Table2[[#This Row],[Penalty Paid Through FY 11]]+Table2[[#This Row],[Penalty Paid FY 12 and After]]</f>
        <v>0</v>
      </c>
      <c r="CY136" s="7">
        <v>0.16930000000000001</v>
      </c>
      <c r="CZ136" s="7">
        <v>84.979299999999995</v>
      </c>
      <c r="DA136" s="7">
        <v>0.50670000000000004</v>
      </c>
      <c r="DB136" s="7">
        <f>Table2[[#This Row],[TOTAL Assistance Net of recapture penalties Through FY 11]]+Table2[[#This Row],[TOTAL Assistance Net of recapture penalties FY 12 and After ]]</f>
        <v>85.48599999999999</v>
      </c>
      <c r="DC136" s="7">
        <v>98.344800000000006</v>
      </c>
      <c r="DD136" s="7">
        <v>521.10839999999996</v>
      </c>
      <c r="DE136" s="7">
        <v>627.66930000000002</v>
      </c>
      <c r="DF136" s="7">
        <f>Table2[[#This Row],[Company Direct Tax Revenue Before Assistance FY 12 and After]]+Table2[[#This Row],[Company Direct Tax Revenue Before Assistance Through FY 11]]</f>
        <v>1148.7777000000001</v>
      </c>
      <c r="DG136" s="7">
        <v>207.51070000000001</v>
      </c>
      <c r="DH136" s="7">
        <v>833.82339999999999</v>
      </c>
      <c r="DI136" s="7">
        <v>1324.403</v>
      </c>
      <c r="DJ136" s="7">
        <f>Table2[[#This Row],[Indirect and Induced Tax Revenues FY 12 and After]]+Table2[[#This Row],[Indirect and Induced Tax Revenues Through FY 11]]</f>
        <v>2158.2264</v>
      </c>
      <c r="DK136" s="7">
        <v>305.85550000000001</v>
      </c>
      <c r="DL136" s="7">
        <v>1354.9318000000001</v>
      </c>
      <c r="DM136" s="7">
        <v>1952.0723</v>
      </c>
      <c r="DN136" s="7">
        <f>Table2[[#This Row],[TOTAL Tax Revenues Before Assistance Through FY 11]]+Table2[[#This Row],[TOTAL Tax Revenues Before Assistance FY 12 and After]]</f>
        <v>3307.0041000000001</v>
      </c>
      <c r="DO136" s="7">
        <v>305.68619999999999</v>
      </c>
      <c r="DP136" s="7">
        <v>1269.9525000000001</v>
      </c>
      <c r="DQ136" s="7">
        <v>1951.5655999999999</v>
      </c>
      <c r="DR136" s="7">
        <f>Table2[[#This Row],[TOTAL Tax Revenues Net of Assistance Recapture and Penalty FY 12 and After]]+Table2[[#This Row],[TOTAL Tax Revenues Net of Assistance Recapture and Penalty Through FY 11]]</f>
        <v>3221.5181000000002</v>
      </c>
      <c r="DS136" s="7">
        <v>0</v>
      </c>
      <c r="DT136" s="7">
        <v>0</v>
      </c>
      <c r="DU136" s="7">
        <v>0</v>
      </c>
      <c r="DV136" s="7">
        <v>0</v>
      </c>
    </row>
    <row r="137" spans="1:126" x14ac:dyDescent="0.25">
      <c r="A137" s="5">
        <v>92535</v>
      </c>
      <c r="B137" s="5" t="s">
        <v>254</v>
      </c>
      <c r="C137" s="5" t="s">
        <v>255</v>
      </c>
      <c r="D137" s="5" t="s">
        <v>42</v>
      </c>
      <c r="E137" s="5">
        <v>33</v>
      </c>
      <c r="F137" s="5">
        <v>2628</v>
      </c>
      <c r="G137" s="5">
        <v>43</v>
      </c>
      <c r="H137" s="23"/>
      <c r="I137" s="23"/>
      <c r="J137" s="5">
        <v>333210</v>
      </c>
      <c r="K137" s="6" t="s">
        <v>28</v>
      </c>
      <c r="L137" s="6">
        <v>36742</v>
      </c>
      <c r="M137" s="9">
        <v>46204</v>
      </c>
      <c r="N137" s="7">
        <v>1650</v>
      </c>
      <c r="O137" s="5" t="s">
        <v>51</v>
      </c>
      <c r="P137" s="23">
        <v>0</v>
      </c>
      <c r="Q137" s="23">
        <v>0</v>
      </c>
      <c r="R137" s="23">
        <v>10</v>
      </c>
      <c r="S137" s="23">
        <v>0</v>
      </c>
      <c r="T137" s="23">
        <v>0</v>
      </c>
      <c r="U137" s="23">
        <v>10</v>
      </c>
      <c r="V137" s="23">
        <v>10</v>
      </c>
      <c r="W137" s="23">
        <v>0</v>
      </c>
      <c r="X137" s="23">
        <v>0</v>
      </c>
      <c r="Y137" s="23">
        <v>0</v>
      </c>
      <c r="Z137" s="23">
        <v>3</v>
      </c>
      <c r="AA137" s="24">
        <v>0</v>
      </c>
      <c r="AB137" s="24">
        <v>0</v>
      </c>
      <c r="AC137" s="24">
        <v>0</v>
      </c>
      <c r="AD137" s="24">
        <v>0</v>
      </c>
      <c r="AE137" s="24">
        <v>0</v>
      </c>
      <c r="AF137" s="24">
        <v>100</v>
      </c>
      <c r="AG137" s="5" t="s">
        <v>39</v>
      </c>
      <c r="AH137" s="7" t="s">
        <v>33</v>
      </c>
      <c r="AI137" s="7">
        <v>13.41</v>
      </c>
      <c r="AJ137" s="7">
        <v>129.69649999999999</v>
      </c>
      <c r="AK137" s="7">
        <v>73.497200000000007</v>
      </c>
      <c r="AL137" s="7">
        <f>Table2[[#This Row],[Company Direct Land Through FY 11]]+Table2[[#This Row],[Company Direct Land FY 12 and After ]]</f>
        <v>203.19369999999998</v>
      </c>
      <c r="AM137" s="7">
        <v>61.021000000000001</v>
      </c>
      <c r="AN137" s="7">
        <v>237.7704</v>
      </c>
      <c r="AO137" s="7">
        <v>334.44110000000001</v>
      </c>
      <c r="AP137" s="7">
        <f>Table2[[#This Row],[Company Direct Building Through FY 11]]+Table2[[#This Row],[Company Direct Building FY 12 and After  ]]</f>
        <v>572.2115</v>
      </c>
      <c r="AQ137" s="7">
        <v>0</v>
      </c>
      <c r="AR137" s="7">
        <v>18.860600000000002</v>
      </c>
      <c r="AS137" s="7">
        <v>0</v>
      </c>
      <c r="AT137" s="7">
        <f>Table2[[#This Row],[Mortgage Recording Tax Through FY 11]]+Table2[[#This Row],[Mortgage Recording Tax FY 12 and After ]]</f>
        <v>18.860600000000002</v>
      </c>
      <c r="AU137" s="7">
        <v>60.511000000000003</v>
      </c>
      <c r="AV137" s="7">
        <v>188.45650000000001</v>
      </c>
      <c r="AW137" s="7">
        <v>331.6454</v>
      </c>
      <c r="AX137" s="7">
        <f>Table2[[#This Row],[Pilot Savings  Through FY 11]]+Table2[[#This Row],[Pilot Savings FY 12 and After ]]</f>
        <v>520.1019</v>
      </c>
      <c r="AY137" s="7">
        <v>0</v>
      </c>
      <c r="AZ137" s="7">
        <v>18.860600000000002</v>
      </c>
      <c r="BA137" s="7">
        <v>0</v>
      </c>
      <c r="BB137" s="7">
        <f>Table2[[#This Row],[Mortgage Recording Tax Exemption Through FY 11]]+Table2[[#This Row],[Mortgage Recording Tax Exemption FY 12 and After ]]</f>
        <v>18.860600000000002</v>
      </c>
      <c r="BC137" s="7">
        <v>15.4476</v>
      </c>
      <c r="BD137" s="7">
        <v>308.22050000000002</v>
      </c>
      <c r="BE137" s="7">
        <v>84.664699999999996</v>
      </c>
      <c r="BF137" s="7">
        <f>Table2[[#This Row],[Indirect and Induced Land Through FY 11]]+Table2[[#This Row],[Indirect and Induced Land FY 12 and After ]]</f>
        <v>392.8852</v>
      </c>
      <c r="BG137" s="7">
        <v>28.688400000000001</v>
      </c>
      <c r="BH137" s="7">
        <v>572.40980000000002</v>
      </c>
      <c r="BI137" s="7">
        <v>157.23400000000001</v>
      </c>
      <c r="BJ137" s="7">
        <f>Table2[[#This Row],[Indirect and Induced Building Through FY 11]]+Table2[[#This Row],[Indirect and Induced Building FY 12 and After]]</f>
        <v>729.64380000000006</v>
      </c>
      <c r="BK137" s="7">
        <v>58.055999999999997</v>
      </c>
      <c r="BL137" s="7">
        <v>1059.6406999999999</v>
      </c>
      <c r="BM137" s="7">
        <v>318.19159999999999</v>
      </c>
      <c r="BN137" s="7">
        <f>Table2[[#This Row],[TOTAL Real Property Related Taxes Through FY 11]]+Table2[[#This Row],[TOTAL Real Property Related Taxes FY 12 and After]]</f>
        <v>1377.8323</v>
      </c>
      <c r="BO137" s="7">
        <v>132.6867</v>
      </c>
      <c r="BP137" s="7">
        <v>2958.5990000000002</v>
      </c>
      <c r="BQ137" s="7">
        <v>727.22280000000001</v>
      </c>
      <c r="BR137" s="7">
        <f>Table2[[#This Row],[Company Direct Through FY 11]]+Table2[[#This Row],[Company Direct FY 12 and After ]]</f>
        <v>3685.8218000000002</v>
      </c>
      <c r="BS137" s="7">
        <v>0</v>
      </c>
      <c r="BT137" s="7">
        <v>1.4444999999999999</v>
      </c>
      <c r="BU137" s="7">
        <v>0</v>
      </c>
      <c r="BV137" s="7">
        <f>Table2[[#This Row],[Sales Tax Exemption Through FY 11]]+Table2[[#This Row],[Sales Tax Exemption FY 12 and After ]]</f>
        <v>1.4444999999999999</v>
      </c>
      <c r="BW137" s="7">
        <v>0</v>
      </c>
      <c r="BX137" s="7">
        <v>0</v>
      </c>
      <c r="BY137" s="7">
        <v>0</v>
      </c>
      <c r="BZ137" s="7">
        <f>Table2[[#This Row],[Energy Tax Savings Through FY 11]]+Table2[[#This Row],[Energy Tax Savings FY 12 and After ]]</f>
        <v>0</v>
      </c>
      <c r="CA137" s="7">
        <v>0</v>
      </c>
      <c r="CB137" s="7">
        <v>0</v>
      </c>
      <c r="CC137" s="7">
        <v>0</v>
      </c>
      <c r="CD137" s="7">
        <f>Table2[[#This Row],[Tax Exempt Bond Savings Through FY 11]]+Table2[[#This Row],[Tax Exempt Bond Savings FY12 and After ]]</f>
        <v>0</v>
      </c>
      <c r="CE137" s="7">
        <v>60.8003</v>
      </c>
      <c r="CF137" s="7">
        <v>1312.1568</v>
      </c>
      <c r="CG137" s="7">
        <v>333.23149999999998</v>
      </c>
      <c r="CH137" s="7">
        <f>Table2[[#This Row],[Indirect and Induced Through FY 11]]+Table2[[#This Row],[Indirect and Induced FY 12 and After  ]]</f>
        <v>1645.3883000000001</v>
      </c>
      <c r="CI137" s="7">
        <v>193.48699999999999</v>
      </c>
      <c r="CJ137" s="7">
        <v>4269.3113000000003</v>
      </c>
      <c r="CK137" s="7">
        <v>1060.4543000000001</v>
      </c>
      <c r="CL137" s="7">
        <f>Table2[[#This Row],[TOTAL Income Consumption Use Taxes Through FY 11]]+Table2[[#This Row],[TOTAL Income Consumption Use Taxes FY 12 and After  ]]</f>
        <v>5329.7656000000006</v>
      </c>
      <c r="CM137" s="7">
        <v>60.511000000000003</v>
      </c>
      <c r="CN137" s="7">
        <v>208.76159999999999</v>
      </c>
      <c r="CO137" s="7">
        <v>331.6454</v>
      </c>
      <c r="CP137" s="7">
        <f>Table2[[#This Row],[Assistance Provided Through FY 11]]+Table2[[#This Row],[Assistance Provided FY 12 and After ]]</f>
        <v>540.40699999999993</v>
      </c>
      <c r="CQ137" s="7">
        <v>0</v>
      </c>
      <c r="CR137" s="7">
        <v>0</v>
      </c>
      <c r="CS137" s="7">
        <v>0</v>
      </c>
      <c r="CT137" s="7">
        <f>Table2[[#This Row],[Recapture Cancellation Reduction Amount Through FY 11]]+Table2[[#This Row],[Recapture Cancellation Reduction Amount FY 12 and After ]]</f>
        <v>0</v>
      </c>
      <c r="CU137" s="7">
        <v>0</v>
      </c>
      <c r="CV137" s="7">
        <v>0</v>
      </c>
      <c r="CW137" s="7">
        <v>0</v>
      </c>
      <c r="CX137" s="7">
        <f>Table2[[#This Row],[Penalty Paid Through FY 11]]+Table2[[#This Row],[Penalty Paid FY 12 and After]]</f>
        <v>0</v>
      </c>
      <c r="CY137" s="7">
        <v>60.511000000000003</v>
      </c>
      <c r="CZ137" s="7">
        <v>208.76159999999999</v>
      </c>
      <c r="DA137" s="7">
        <v>331.6454</v>
      </c>
      <c r="DB137" s="7">
        <f>Table2[[#This Row],[TOTAL Assistance Net of recapture penalties Through FY 11]]+Table2[[#This Row],[TOTAL Assistance Net of recapture penalties FY 12 and After ]]</f>
        <v>540.40699999999993</v>
      </c>
      <c r="DC137" s="7">
        <v>207.11770000000001</v>
      </c>
      <c r="DD137" s="7">
        <v>3344.9265</v>
      </c>
      <c r="DE137" s="7">
        <v>1135.1611</v>
      </c>
      <c r="DF137" s="7">
        <f>Table2[[#This Row],[Company Direct Tax Revenue Before Assistance FY 12 and After]]+Table2[[#This Row],[Company Direct Tax Revenue Before Assistance Through FY 11]]</f>
        <v>4480.0875999999998</v>
      </c>
      <c r="DG137" s="7">
        <v>104.9363</v>
      </c>
      <c r="DH137" s="7">
        <v>2192.7871</v>
      </c>
      <c r="DI137" s="7">
        <v>575.13019999999995</v>
      </c>
      <c r="DJ137" s="7">
        <f>Table2[[#This Row],[Indirect and Induced Tax Revenues FY 12 and After]]+Table2[[#This Row],[Indirect and Induced Tax Revenues Through FY 11]]</f>
        <v>2767.9173000000001</v>
      </c>
      <c r="DK137" s="7">
        <v>312.05399999999997</v>
      </c>
      <c r="DL137" s="7">
        <v>5537.7136</v>
      </c>
      <c r="DM137" s="7">
        <v>1710.2913000000001</v>
      </c>
      <c r="DN137" s="7">
        <f>Table2[[#This Row],[TOTAL Tax Revenues Before Assistance Through FY 11]]+Table2[[#This Row],[TOTAL Tax Revenues Before Assistance FY 12 and After]]</f>
        <v>7248.0048999999999</v>
      </c>
      <c r="DO137" s="7">
        <v>251.54300000000001</v>
      </c>
      <c r="DP137" s="7">
        <v>5328.9520000000002</v>
      </c>
      <c r="DQ137" s="7">
        <v>1378.6459</v>
      </c>
      <c r="DR137" s="7">
        <f>Table2[[#This Row],[TOTAL Tax Revenues Net of Assistance Recapture and Penalty FY 12 and After]]+Table2[[#This Row],[TOTAL Tax Revenues Net of Assistance Recapture and Penalty Through FY 11]]</f>
        <v>6707.5979000000007</v>
      </c>
      <c r="DS137" s="7">
        <v>0</v>
      </c>
      <c r="DT137" s="7">
        <v>0</v>
      </c>
      <c r="DU137" s="7">
        <v>0</v>
      </c>
      <c r="DV137" s="7">
        <v>0</v>
      </c>
    </row>
    <row r="138" spans="1:126" x14ac:dyDescent="0.25">
      <c r="A138" s="5">
        <v>92536</v>
      </c>
      <c r="B138" s="5" t="s">
        <v>222</v>
      </c>
      <c r="C138" s="5" t="s">
        <v>223</v>
      </c>
      <c r="D138" s="5" t="s">
        <v>36</v>
      </c>
      <c r="E138" s="5">
        <v>17</v>
      </c>
      <c r="F138" s="5">
        <v>2352</v>
      </c>
      <c r="G138" s="5">
        <v>6</v>
      </c>
      <c r="H138" s="23"/>
      <c r="I138" s="23"/>
      <c r="J138" s="5">
        <v>312113</v>
      </c>
      <c r="K138" s="6" t="s">
        <v>28</v>
      </c>
      <c r="L138" s="6">
        <v>36878</v>
      </c>
      <c r="M138" s="9">
        <v>46203</v>
      </c>
      <c r="N138" s="7">
        <v>1550</v>
      </c>
      <c r="O138" s="5" t="s">
        <v>109</v>
      </c>
      <c r="P138" s="23">
        <v>0</v>
      </c>
      <c r="Q138" s="23">
        <v>0</v>
      </c>
      <c r="R138" s="23">
        <v>4</v>
      </c>
      <c r="S138" s="23">
        <v>1</v>
      </c>
      <c r="T138" s="23">
        <v>0</v>
      </c>
      <c r="U138" s="23">
        <v>5</v>
      </c>
      <c r="V138" s="23">
        <v>5</v>
      </c>
      <c r="W138" s="23">
        <v>0</v>
      </c>
      <c r="X138" s="23">
        <v>0</v>
      </c>
      <c r="Y138" s="23">
        <v>0</v>
      </c>
      <c r="Z138" s="23">
        <v>8</v>
      </c>
      <c r="AA138" s="24">
        <v>0</v>
      </c>
      <c r="AB138" s="24">
        <v>0</v>
      </c>
      <c r="AC138" s="24">
        <v>0</v>
      </c>
      <c r="AD138" s="24">
        <v>0</v>
      </c>
      <c r="AE138" s="24">
        <v>0</v>
      </c>
      <c r="AF138" s="24">
        <v>0</v>
      </c>
      <c r="AG138" s="5" t="s">
        <v>39</v>
      </c>
      <c r="AH138" s="7" t="s">
        <v>33</v>
      </c>
      <c r="AI138" s="7">
        <v>4.8719999999999999</v>
      </c>
      <c r="AJ138" s="7">
        <v>47.0321</v>
      </c>
      <c r="AK138" s="7">
        <v>25.4893</v>
      </c>
      <c r="AL138" s="7">
        <f>Table2[[#This Row],[Company Direct Land Through FY 11]]+Table2[[#This Row],[Company Direct Land FY 12 and After ]]</f>
        <v>72.5214</v>
      </c>
      <c r="AM138" s="7">
        <v>22.041</v>
      </c>
      <c r="AN138" s="7">
        <v>118.3372</v>
      </c>
      <c r="AO138" s="7">
        <v>115.3129</v>
      </c>
      <c r="AP138" s="7">
        <f>Table2[[#This Row],[Company Direct Building Through FY 11]]+Table2[[#This Row],[Company Direct Building FY 12 and After  ]]</f>
        <v>233.65010000000001</v>
      </c>
      <c r="AQ138" s="7">
        <v>0</v>
      </c>
      <c r="AR138" s="7">
        <v>13.324999999999999</v>
      </c>
      <c r="AS138" s="7">
        <v>0</v>
      </c>
      <c r="AT138" s="7">
        <f>Table2[[#This Row],[Mortgage Recording Tax Through FY 11]]+Table2[[#This Row],[Mortgage Recording Tax FY 12 and After ]]</f>
        <v>13.324999999999999</v>
      </c>
      <c r="AU138" s="7">
        <v>18.439</v>
      </c>
      <c r="AV138" s="7">
        <v>79.825500000000005</v>
      </c>
      <c r="AW138" s="7">
        <v>96.468599999999995</v>
      </c>
      <c r="AX138" s="7">
        <f>Table2[[#This Row],[Pilot Savings  Through FY 11]]+Table2[[#This Row],[Pilot Savings FY 12 and After ]]</f>
        <v>176.29410000000001</v>
      </c>
      <c r="AY138" s="7">
        <v>0</v>
      </c>
      <c r="AZ138" s="7">
        <v>0</v>
      </c>
      <c r="BA138" s="7">
        <v>0</v>
      </c>
      <c r="BB138" s="7">
        <f>Table2[[#This Row],[Mortgage Recording Tax Exemption Through FY 11]]+Table2[[#This Row],[Mortgage Recording Tax Exemption FY 12 and After ]]</f>
        <v>0</v>
      </c>
      <c r="BC138" s="7">
        <v>5.7565</v>
      </c>
      <c r="BD138" s="7">
        <v>146.22059999999999</v>
      </c>
      <c r="BE138" s="7">
        <v>30.116499999999998</v>
      </c>
      <c r="BF138" s="7">
        <f>Table2[[#This Row],[Indirect and Induced Land Through FY 11]]+Table2[[#This Row],[Indirect and Induced Land FY 12 and After ]]</f>
        <v>176.33709999999999</v>
      </c>
      <c r="BG138" s="7">
        <v>10.6907</v>
      </c>
      <c r="BH138" s="7">
        <v>271.55239999999998</v>
      </c>
      <c r="BI138" s="7">
        <v>55.9315</v>
      </c>
      <c r="BJ138" s="7">
        <f>Table2[[#This Row],[Indirect and Induced Building Through FY 11]]+Table2[[#This Row],[Indirect and Induced Building FY 12 and After]]</f>
        <v>327.48389999999995</v>
      </c>
      <c r="BK138" s="7">
        <v>24.921199999999999</v>
      </c>
      <c r="BL138" s="7">
        <v>516.64179999999999</v>
      </c>
      <c r="BM138" s="7">
        <v>130.38159999999999</v>
      </c>
      <c r="BN138" s="7">
        <f>Table2[[#This Row],[TOTAL Real Property Related Taxes Through FY 11]]+Table2[[#This Row],[TOTAL Real Property Related Taxes FY 12 and After]]</f>
        <v>647.02340000000004</v>
      </c>
      <c r="BO138" s="7">
        <v>64.277500000000003</v>
      </c>
      <c r="BP138" s="7">
        <v>1382.049</v>
      </c>
      <c r="BQ138" s="7">
        <v>336.28429999999997</v>
      </c>
      <c r="BR138" s="7">
        <f>Table2[[#This Row],[Company Direct Through FY 11]]+Table2[[#This Row],[Company Direct FY 12 and After ]]</f>
        <v>1718.3333</v>
      </c>
      <c r="BS138" s="7">
        <v>0</v>
      </c>
      <c r="BT138" s="7">
        <v>0</v>
      </c>
      <c r="BU138" s="7">
        <v>0</v>
      </c>
      <c r="BV138" s="7">
        <f>Table2[[#This Row],[Sales Tax Exemption Through FY 11]]+Table2[[#This Row],[Sales Tax Exemption FY 12 and After ]]</f>
        <v>0</v>
      </c>
      <c r="BW138" s="7">
        <v>0</v>
      </c>
      <c r="BX138" s="7">
        <v>0</v>
      </c>
      <c r="BY138" s="7">
        <v>0</v>
      </c>
      <c r="BZ138" s="7">
        <f>Table2[[#This Row],[Energy Tax Savings Through FY 11]]+Table2[[#This Row],[Energy Tax Savings FY 12 and After ]]</f>
        <v>0</v>
      </c>
      <c r="CA138" s="7">
        <v>0</v>
      </c>
      <c r="CB138" s="7">
        <v>0</v>
      </c>
      <c r="CC138" s="7">
        <v>0</v>
      </c>
      <c r="CD138" s="7">
        <f>Table2[[#This Row],[Tax Exempt Bond Savings Through FY 11]]+Table2[[#This Row],[Tax Exempt Bond Savings FY12 and After ]]</f>
        <v>0</v>
      </c>
      <c r="CE138" s="7">
        <v>20.786100000000001</v>
      </c>
      <c r="CF138" s="7">
        <v>552.31439999999998</v>
      </c>
      <c r="CG138" s="7">
        <v>108.74769999999999</v>
      </c>
      <c r="CH138" s="7">
        <f>Table2[[#This Row],[Indirect and Induced Through FY 11]]+Table2[[#This Row],[Indirect and Induced FY 12 and After  ]]</f>
        <v>661.06209999999999</v>
      </c>
      <c r="CI138" s="7">
        <v>85.063599999999994</v>
      </c>
      <c r="CJ138" s="7">
        <v>1934.3634</v>
      </c>
      <c r="CK138" s="7">
        <v>445.03199999999998</v>
      </c>
      <c r="CL138" s="7">
        <f>Table2[[#This Row],[TOTAL Income Consumption Use Taxes Through FY 11]]+Table2[[#This Row],[TOTAL Income Consumption Use Taxes FY 12 and After  ]]</f>
        <v>2379.3953999999999</v>
      </c>
      <c r="CM138" s="7">
        <v>18.439</v>
      </c>
      <c r="CN138" s="7">
        <v>79.825500000000005</v>
      </c>
      <c r="CO138" s="7">
        <v>96.468599999999995</v>
      </c>
      <c r="CP138" s="7">
        <f>Table2[[#This Row],[Assistance Provided Through FY 11]]+Table2[[#This Row],[Assistance Provided FY 12 and After ]]</f>
        <v>176.29410000000001</v>
      </c>
      <c r="CQ138" s="7">
        <v>0</v>
      </c>
      <c r="CR138" s="7">
        <v>0</v>
      </c>
      <c r="CS138" s="7">
        <v>0</v>
      </c>
      <c r="CT138" s="7">
        <f>Table2[[#This Row],[Recapture Cancellation Reduction Amount Through FY 11]]+Table2[[#This Row],[Recapture Cancellation Reduction Amount FY 12 and After ]]</f>
        <v>0</v>
      </c>
      <c r="CU138" s="7">
        <v>0</v>
      </c>
      <c r="CV138" s="7">
        <v>0</v>
      </c>
      <c r="CW138" s="7">
        <v>0</v>
      </c>
      <c r="CX138" s="7">
        <f>Table2[[#This Row],[Penalty Paid Through FY 11]]+Table2[[#This Row],[Penalty Paid FY 12 and After]]</f>
        <v>0</v>
      </c>
      <c r="CY138" s="7">
        <v>18.439</v>
      </c>
      <c r="CZ138" s="7">
        <v>79.825500000000005</v>
      </c>
      <c r="DA138" s="7">
        <v>96.468599999999995</v>
      </c>
      <c r="DB138" s="7">
        <f>Table2[[#This Row],[TOTAL Assistance Net of recapture penalties Through FY 11]]+Table2[[#This Row],[TOTAL Assistance Net of recapture penalties FY 12 and After ]]</f>
        <v>176.29410000000001</v>
      </c>
      <c r="DC138" s="7">
        <v>91.1905</v>
      </c>
      <c r="DD138" s="7">
        <v>1560.7433000000001</v>
      </c>
      <c r="DE138" s="7">
        <v>477.0865</v>
      </c>
      <c r="DF138" s="7">
        <f>Table2[[#This Row],[Company Direct Tax Revenue Before Assistance FY 12 and After]]+Table2[[#This Row],[Company Direct Tax Revenue Before Assistance Through FY 11]]</f>
        <v>2037.8298</v>
      </c>
      <c r="DG138" s="7">
        <v>37.2333</v>
      </c>
      <c r="DH138" s="7">
        <v>970.0874</v>
      </c>
      <c r="DI138" s="7">
        <v>194.79570000000001</v>
      </c>
      <c r="DJ138" s="7">
        <f>Table2[[#This Row],[Indirect and Induced Tax Revenues FY 12 and After]]+Table2[[#This Row],[Indirect and Induced Tax Revenues Through FY 11]]</f>
        <v>1164.8831</v>
      </c>
      <c r="DK138" s="7">
        <v>128.4238</v>
      </c>
      <c r="DL138" s="7">
        <v>2530.8307</v>
      </c>
      <c r="DM138" s="7">
        <v>671.88220000000001</v>
      </c>
      <c r="DN138" s="7">
        <f>Table2[[#This Row],[TOTAL Tax Revenues Before Assistance Through FY 11]]+Table2[[#This Row],[TOTAL Tax Revenues Before Assistance FY 12 and After]]</f>
        <v>3202.7129</v>
      </c>
      <c r="DO138" s="7">
        <v>109.98480000000001</v>
      </c>
      <c r="DP138" s="7">
        <v>2451.0052000000001</v>
      </c>
      <c r="DQ138" s="7">
        <v>575.41359999999997</v>
      </c>
      <c r="DR138" s="7">
        <f>Table2[[#This Row],[TOTAL Tax Revenues Net of Assistance Recapture and Penalty FY 12 and After]]+Table2[[#This Row],[TOTAL Tax Revenues Net of Assistance Recapture and Penalty Through FY 11]]</f>
        <v>3026.4187999999999</v>
      </c>
      <c r="DS138" s="7">
        <v>0</v>
      </c>
      <c r="DT138" s="7">
        <v>0</v>
      </c>
      <c r="DU138" s="7">
        <v>0</v>
      </c>
      <c r="DV138" s="7">
        <v>0</v>
      </c>
    </row>
    <row r="139" spans="1:126" x14ac:dyDescent="0.25">
      <c r="A139" s="5">
        <v>92537</v>
      </c>
      <c r="B139" s="5" t="s">
        <v>272</v>
      </c>
      <c r="C139" s="5" t="s">
        <v>273</v>
      </c>
      <c r="D139" s="5" t="s">
        <v>27</v>
      </c>
      <c r="E139" s="5">
        <v>3</v>
      </c>
      <c r="F139" s="5">
        <v>818</v>
      </c>
      <c r="G139" s="5">
        <v>27</v>
      </c>
      <c r="H139" s="23">
        <v>18685</v>
      </c>
      <c r="I139" s="23">
        <v>125512</v>
      </c>
      <c r="J139" s="5">
        <v>712110</v>
      </c>
      <c r="K139" s="6" t="s">
        <v>47</v>
      </c>
      <c r="L139" s="6">
        <v>37050</v>
      </c>
      <c r="M139" s="9">
        <v>48092</v>
      </c>
      <c r="N139" s="7">
        <v>33755</v>
      </c>
      <c r="O139" s="5" t="s">
        <v>79</v>
      </c>
      <c r="P139" s="23">
        <v>0</v>
      </c>
      <c r="Q139" s="23">
        <v>0</v>
      </c>
      <c r="R139" s="23">
        <v>0</v>
      </c>
      <c r="S139" s="23">
        <v>0</v>
      </c>
      <c r="T139" s="23">
        <v>0</v>
      </c>
      <c r="U139" s="23">
        <v>0</v>
      </c>
      <c r="V139" s="23">
        <v>45</v>
      </c>
      <c r="W139" s="23">
        <v>0</v>
      </c>
      <c r="X139" s="23">
        <v>0</v>
      </c>
      <c r="Y139" s="23">
        <v>89</v>
      </c>
      <c r="Z139" s="23">
        <v>45</v>
      </c>
      <c r="AA139" s="24">
        <v>0</v>
      </c>
      <c r="AB139" s="24">
        <v>0</v>
      </c>
      <c r="AC139" s="24">
        <v>0</v>
      </c>
      <c r="AD139" s="24">
        <v>0</v>
      </c>
      <c r="AE139" s="24">
        <v>0</v>
      </c>
      <c r="AF139" s="24">
        <v>0</v>
      </c>
      <c r="AG139" s="5"/>
      <c r="AH139" s="7"/>
      <c r="AI139" s="7">
        <v>0</v>
      </c>
      <c r="AJ139" s="7">
        <v>0</v>
      </c>
      <c r="AK139" s="7">
        <v>0</v>
      </c>
      <c r="AL139" s="7">
        <f>Table2[[#This Row],[Company Direct Land Through FY 11]]+Table2[[#This Row],[Company Direct Land FY 12 and After ]]</f>
        <v>0</v>
      </c>
      <c r="AM139" s="7">
        <v>0</v>
      </c>
      <c r="AN139" s="7">
        <v>0</v>
      </c>
      <c r="AO139" s="7">
        <v>0</v>
      </c>
      <c r="AP139" s="7">
        <f>Table2[[#This Row],[Company Direct Building Through FY 11]]+Table2[[#This Row],[Company Direct Building FY 12 and After  ]]</f>
        <v>0</v>
      </c>
      <c r="AQ139" s="7">
        <v>0</v>
      </c>
      <c r="AR139" s="7">
        <v>597.7423</v>
      </c>
      <c r="AS139" s="7">
        <v>0</v>
      </c>
      <c r="AT139" s="7">
        <f>Table2[[#This Row],[Mortgage Recording Tax Through FY 11]]+Table2[[#This Row],[Mortgage Recording Tax FY 12 and After ]]</f>
        <v>597.7423</v>
      </c>
      <c r="AU139" s="7">
        <v>0</v>
      </c>
      <c r="AV139" s="7">
        <v>0</v>
      </c>
      <c r="AW139" s="7">
        <v>0</v>
      </c>
      <c r="AX139" s="7">
        <f>Table2[[#This Row],[Pilot Savings  Through FY 11]]+Table2[[#This Row],[Pilot Savings FY 12 and After ]]</f>
        <v>0</v>
      </c>
      <c r="AY139" s="7">
        <v>0</v>
      </c>
      <c r="AZ139" s="7">
        <v>597.7423</v>
      </c>
      <c r="BA139" s="7">
        <v>0</v>
      </c>
      <c r="BB139" s="7">
        <f>Table2[[#This Row],[Mortgage Recording Tax Exemption Through FY 11]]+Table2[[#This Row],[Mortgage Recording Tax Exemption FY 12 and After ]]</f>
        <v>597.7423</v>
      </c>
      <c r="BC139" s="7">
        <v>40.280500000000004</v>
      </c>
      <c r="BD139" s="7">
        <v>291.84629999999999</v>
      </c>
      <c r="BE139" s="7">
        <v>0</v>
      </c>
      <c r="BF139" s="7">
        <f>Table2[[#This Row],[Indirect and Induced Land Through FY 11]]+Table2[[#This Row],[Indirect and Induced Land FY 12 and After ]]</f>
        <v>291.84629999999999</v>
      </c>
      <c r="BG139" s="7">
        <v>74.806700000000006</v>
      </c>
      <c r="BH139" s="7">
        <v>542.00030000000004</v>
      </c>
      <c r="BI139" s="7">
        <v>0</v>
      </c>
      <c r="BJ139" s="7">
        <f>Table2[[#This Row],[Indirect and Induced Building Through FY 11]]+Table2[[#This Row],[Indirect and Induced Building FY 12 and After]]</f>
        <v>542.00030000000004</v>
      </c>
      <c r="BK139" s="7">
        <v>115.0872</v>
      </c>
      <c r="BL139" s="7">
        <v>833.84659999999997</v>
      </c>
      <c r="BM139" s="7">
        <v>0</v>
      </c>
      <c r="BN139" s="7">
        <f>Table2[[#This Row],[TOTAL Real Property Related Taxes Through FY 11]]+Table2[[#This Row],[TOTAL Real Property Related Taxes FY 12 and After]]</f>
        <v>833.84659999999997</v>
      </c>
      <c r="BO139" s="7">
        <v>100.41630000000001</v>
      </c>
      <c r="BP139" s="7">
        <v>713.68920000000003</v>
      </c>
      <c r="BQ139" s="7">
        <v>0</v>
      </c>
      <c r="BR139" s="7">
        <f>Table2[[#This Row],[Company Direct Through FY 11]]+Table2[[#This Row],[Company Direct FY 12 and After ]]</f>
        <v>713.68920000000003</v>
      </c>
      <c r="BS139" s="7">
        <v>0</v>
      </c>
      <c r="BT139" s="7">
        <v>0</v>
      </c>
      <c r="BU139" s="7">
        <v>0</v>
      </c>
      <c r="BV139" s="7">
        <f>Table2[[#This Row],[Sales Tax Exemption Through FY 11]]+Table2[[#This Row],[Sales Tax Exemption FY 12 and After ]]</f>
        <v>0</v>
      </c>
      <c r="BW139" s="7">
        <v>0</v>
      </c>
      <c r="BX139" s="7">
        <v>0</v>
      </c>
      <c r="BY139" s="7">
        <v>0</v>
      </c>
      <c r="BZ139" s="7">
        <f>Table2[[#This Row],[Energy Tax Savings Through FY 11]]+Table2[[#This Row],[Energy Tax Savings FY 12 and After ]]</f>
        <v>0</v>
      </c>
      <c r="CA139" s="7">
        <v>0</v>
      </c>
      <c r="CB139" s="7">
        <v>88.724599999999995</v>
      </c>
      <c r="CC139" s="7">
        <v>0</v>
      </c>
      <c r="CD139" s="7">
        <f>Table2[[#This Row],[Tax Exempt Bond Savings Through FY 11]]+Table2[[#This Row],[Tax Exempt Bond Savings FY12 and After ]]</f>
        <v>88.724599999999995</v>
      </c>
      <c r="CE139" s="7">
        <v>131.9973</v>
      </c>
      <c r="CF139" s="7">
        <v>1008.0566</v>
      </c>
      <c r="CG139" s="7">
        <v>0</v>
      </c>
      <c r="CH139" s="7">
        <f>Table2[[#This Row],[Indirect and Induced Through FY 11]]+Table2[[#This Row],[Indirect and Induced FY 12 and After  ]]</f>
        <v>1008.0566</v>
      </c>
      <c r="CI139" s="7">
        <v>232.4136</v>
      </c>
      <c r="CJ139" s="7">
        <v>1633.0211999999999</v>
      </c>
      <c r="CK139" s="7">
        <v>0</v>
      </c>
      <c r="CL139" s="7">
        <f>Table2[[#This Row],[TOTAL Income Consumption Use Taxes Through FY 11]]+Table2[[#This Row],[TOTAL Income Consumption Use Taxes FY 12 and After  ]]</f>
        <v>1633.0211999999999</v>
      </c>
      <c r="CM139" s="7">
        <v>0</v>
      </c>
      <c r="CN139" s="7">
        <v>686.46690000000001</v>
      </c>
      <c r="CO139" s="7">
        <v>0</v>
      </c>
      <c r="CP139" s="7">
        <f>Table2[[#This Row],[Assistance Provided Through FY 11]]+Table2[[#This Row],[Assistance Provided FY 12 and After ]]</f>
        <v>686.46690000000001</v>
      </c>
      <c r="CQ139" s="7">
        <v>0</v>
      </c>
      <c r="CR139" s="7">
        <v>0</v>
      </c>
      <c r="CS139" s="7">
        <v>0</v>
      </c>
      <c r="CT139" s="7">
        <f>Table2[[#This Row],[Recapture Cancellation Reduction Amount Through FY 11]]+Table2[[#This Row],[Recapture Cancellation Reduction Amount FY 12 and After ]]</f>
        <v>0</v>
      </c>
      <c r="CU139" s="7">
        <v>0</v>
      </c>
      <c r="CV139" s="7">
        <v>0</v>
      </c>
      <c r="CW139" s="7">
        <v>0</v>
      </c>
      <c r="CX139" s="7">
        <f>Table2[[#This Row],[Penalty Paid Through FY 11]]+Table2[[#This Row],[Penalty Paid FY 12 and After]]</f>
        <v>0</v>
      </c>
      <c r="CY139" s="7">
        <v>0</v>
      </c>
      <c r="CZ139" s="7">
        <v>686.46690000000001</v>
      </c>
      <c r="DA139" s="7">
        <v>0</v>
      </c>
      <c r="DB139" s="7">
        <f>Table2[[#This Row],[TOTAL Assistance Net of recapture penalties Through FY 11]]+Table2[[#This Row],[TOTAL Assistance Net of recapture penalties FY 12 and After ]]</f>
        <v>686.46690000000001</v>
      </c>
      <c r="DC139" s="7">
        <v>100.41630000000001</v>
      </c>
      <c r="DD139" s="7">
        <v>1311.4314999999999</v>
      </c>
      <c r="DE139" s="7">
        <v>0</v>
      </c>
      <c r="DF139" s="7">
        <f>Table2[[#This Row],[Company Direct Tax Revenue Before Assistance FY 12 and After]]+Table2[[#This Row],[Company Direct Tax Revenue Before Assistance Through FY 11]]</f>
        <v>1311.4314999999999</v>
      </c>
      <c r="DG139" s="7">
        <v>247.08449999999999</v>
      </c>
      <c r="DH139" s="7">
        <v>1841.9032</v>
      </c>
      <c r="DI139" s="7">
        <v>0</v>
      </c>
      <c r="DJ139" s="7">
        <f>Table2[[#This Row],[Indirect and Induced Tax Revenues FY 12 and After]]+Table2[[#This Row],[Indirect and Induced Tax Revenues Through FY 11]]</f>
        <v>1841.9032</v>
      </c>
      <c r="DK139" s="7">
        <v>347.50080000000003</v>
      </c>
      <c r="DL139" s="7">
        <v>3153.3346999999999</v>
      </c>
      <c r="DM139" s="7">
        <v>0</v>
      </c>
      <c r="DN139" s="7">
        <f>Table2[[#This Row],[TOTAL Tax Revenues Before Assistance Through FY 11]]+Table2[[#This Row],[TOTAL Tax Revenues Before Assistance FY 12 and After]]</f>
        <v>3153.3346999999999</v>
      </c>
      <c r="DO139" s="7">
        <v>347.50080000000003</v>
      </c>
      <c r="DP139" s="7">
        <v>2466.8678</v>
      </c>
      <c r="DQ139" s="7">
        <v>0</v>
      </c>
      <c r="DR139" s="7">
        <f>Table2[[#This Row],[TOTAL Tax Revenues Net of Assistance Recapture and Penalty FY 12 and After]]+Table2[[#This Row],[TOTAL Tax Revenues Net of Assistance Recapture and Penalty Through FY 11]]</f>
        <v>2466.8678</v>
      </c>
      <c r="DS139" s="7">
        <v>0</v>
      </c>
      <c r="DT139" s="7">
        <v>0</v>
      </c>
      <c r="DU139" s="7">
        <v>0</v>
      </c>
      <c r="DV139" s="7">
        <v>0</v>
      </c>
    </row>
    <row r="140" spans="1:126" x14ac:dyDescent="0.25">
      <c r="A140" s="5">
        <v>92540</v>
      </c>
      <c r="B140" s="5" t="s">
        <v>132</v>
      </c>
      <c r="C140" s="5" t="s">
        <v>133</v>
      </c>
      <c r="D140" s="5" t="s">
        <v>27</v>
      </c>
      <c r="E140" s="5">
        <v>3</v>
      </c>
      <c r="F140" s="5">
        <v>1098</v>
      </c>
      <c r="G140" s="5">
        <v>23</v>
      </c>
      <c r="H140" s="23">
        <v>27615</v>
      </c>
      <c r="I140" s="23">
        <v>122205</v>
      </c>
      <c r="J140" s="5">
        <v>448190</v>
      </c>
      <c r="K140" s="6" t="s">
        <v>793</v>
      </c>
      <c r="L140" s="6">
        <v>36979</v>
      </c>
      <c r="M140" s="9">
        <v>41455</v>
      </c>
      <c r="N140" s="7">
        <v>14900</v>
      </c>
      <c r="O140" s="5" t="s">
        <v>55</v>
      </c>
      <c r="P140" s="23">
        <v>0</v>
      </c>
      <c r="Q140" s="23">
        <v>0</v>
      </c>
      <c r="R140" s="23">
        <v>197</v>
      </c>
      <c r="S140" s="23">
        <v>0</v>
      </c>
      <c r="T140" s="23">
        <v>1</v>
      </c>
      <c r="U140" s="23">
        <v>198</v>
      </c>
      <c r="V140" s="23">
        <v>197</v>
      </c>
      <c r="W140" s="23">
        <v>0</v>
      </c>
      <c r="X140" s="23">
        <v>105</v>
      </c>
      <c r="Y140" s="23">
        <v>105</v>
      </c>
      <c r="Z140" s="23">
        <v>320</v>
      </c>
      <c r="AA140" s="24">
        <v>0</v>
      </c>
      <c r="AB140" s="24">
        <v>0</v>
      </c>
      <c r="AC140" s="24">
        <v>0</v>
      </c>
      <c r="AD140" s="24">
        <v>0</v>
      </c>
      <c r="AE140" s="24">
        <v>0</v>
      </c>
      <c r="AF140" s="24">
        <v>60.913705583756403</v>
      </c>
      <c r="AG140" s="5" t="s">
        <v>39</v>
      </c>
      <c r="AH140" s="7" t="s">
        <v>33</v>
      </c>
      <c r="AI140" s="7">
        <v>222.66980000000001</v>
      </c>
      <c r="AJ140" s="7">
        <v>871.63840000000005</v>
      </c>
      <c r="AK140" s="7">
        <v>198.78829999999999</v>
      </c>
      <c r="AL140" s="7">
        <f>Table2[[#This Row],[Company Direct Land Through FY 11]]+Table2[[#This Row],[Company Direct Land FY 12 and After ]]</f>
        <v>1070.4267</v>
      </c>
      <c r="AM140" s="7">
        <v>413.52969999999999</v>
      </c>
      <c r="AN140" s="7">
        <v>1618.7564</v>
      </c>
      <c r="AO140" s="7">
        <v>369.17849999999999</v>
      </c>
      <c r="AP140" s="7">
        <f>Table2[[#This Row],[Company Direct Building Through FY 11]]+Table2[[#This Row],[Company Direct Building FY 12 and After  ]]</f>
        <v>1987.9349</v>
      </c>
      <c r="AQ140" s="7">
        <v>0</v>
      </c>
      <c r="AR140" s="7">
        <v>117</v>
      </c>
      <c r="AS140" s="7">
        <v>0</v>
      </c>
      <c r="AT140" s="7">
        <f>Table2[[#This Row],[Mortgage Recording Tax Through FY 11]]+Table2[[#This Row],[Mortgage Recording Tax FY 12 and After ]]</f>
        <v>117</v>
      </c>
      <c r="AU140" s="7">
        <v>0</v>
      </c>
      <c r="AV140" s="7">
        <v>0</v>
      </c>
      <c r="AW140" s="7">
        <v>0</v>
      </c>
      <c r="AX140" s="7">
        <f>Table2[[#This Row],[Pilot Savings  Through FY 11]]+Table2[[#This Row],[Pilot Savings FY 12 and After ]]</f>
        <v>0</v>
      </c>
      <c r="AY140" s="7">
        <v>0</v>
      </c>
      <c r="AZ140" s="7">
        <v>0</v>
      </c>
      <c r="BA140" s="7">
        <v>0</v>
      </c>
      <c r="BB140" s="7">
        <f>Table2[[#This Row],[Mortgage Recording Tax Exemption Through FY 11]]+Table2[[#This Row],[Mortgage Recording Tax Exemption FY 12 and After ]]</f>
        <v>0</v>
      </c>
      <c r="BC140" s="7">
        <v>104.02979999999999</v>
      </c>
      <c r="BD140" s="7">
        <v>772.44060000000002</v>
      </c>
      <c r="BE140" s="7">
        <v>92.872600000000006</v>
      </c>
      <c r="BF140" s="7">
        <f>Table2[[#This Row],[Indirect and Induced Land Through FY 11]]+Table2[[#This Row],[Indirect and Induced Land FY 12 and After ]]</f>
        <v>865.31320000000005</v>
      </c>
      <c r="BG140" s="7">
        <v>193.19820000000001</v>
      </c>
      <c r="BH140" s="7">
        <v>1434.5328</v>
      </c>
      <c r="BI140" s="7">
        <v>172.4776</v>
      </c>
      <c r="BJ140" s="7">
        <f>Table2[[#This Row],[Indirect and Induced Building Through FY 11]]+Table2[[#This Row],[Indirect and Induced Building FY 12 and After]]</f>
        <v>1607.0103999999999</v>
      </c>
      <c r="BK140" s="7">
        <v>933.42750000000001</v>
      </c>
      <c r="BL140" s="7">
        <v>4814.3681999999999</v>
      </c>
      <c r="BM140" s="7">
        <v>833.31700000000001</v>
      </c>
      <c r="BN140" s="7">
        <f>Table2[[#This Row],[TOTAL Real Property Related Taxes Through FY 11]]+Table2[[#This Row],[TOTAL Real Property Related Taxes FY 12 and After]]</f>
        <v>5647.6851999999999</v>
      </c>
      <c r="BO140" s="7">
        <v>564.87980000000005</v>
      </c>
      <c r="BP140" s="7">
        <v>3949.2750000000001</v>
      </c>
      <c r="BQ140" s="7">
        <v>504.29629999999997</v>
      </c>
      <c r="BR140" s="7">
        <f>Table2[[#This Row],[Company Direct Through FY 11]]+Table2[[#This Row],[Company Direct FY 12 and After ]]</f>
        <v>4453.5712999999996</v>
      </c>
      <c r="BS140" s="7">
        <v>2.9304999999999999</v>
      </c>
      <c r="BT140" s="7">
        <v>128.61600000000001</v>
      </c>
      <c r="BU140" s="7">
        <v>891.38400000000001</v>
      </c>
      <c r="BV140" s="7">
        <f>Table2[[#This Row],[Sales Tax Exemption Through FY 11]]+Table2[[#This Row],[Sales Tax Exemption FY 12 and After ]]</f>
        <v>1020</v>
      </c>
      <c r="BW140" s="7">
        <v>3.8767999999999998</v>
      </c>
      <c r="BX140" s="7">
        <v>12.527900000000001</v>
      </c>
      <c r="BY140" s="7">
        <v>3.4609999999999999</v>
      </c>
      <c r="BZ140" s="7">
        <f>Table2[[#This Row],[Energy Tax Savings Through FY 11]]+Table2[[#This Row],[Energy Tax Savings FY 12 and After ]]</f>
        <v>15.988900000000001</v>
      </c>
      <c r="CA140" s="7">
        <v>0</v>
      </c>
      <c r="CB140" s="7">
        <v>0</v>
      </c>
      <c r="CC140" s="7">
        <v>0</v>
      </c>
      <c r="CD140" s="7">
        <f>Table2[[#This Row],[Tax Exempt Bond Savings Through FY 11]]+Table2[[#This Row],[Tax Exempt Bond Savings FY12 and After ]]</f>
        <v>0</v>
      </c>
      <c r="CE140" s="7">
        <v>340.90069999999997</v>
      </c>
      <c r="CF140" s="7">
        <v>2686.0347000000002</v>
      </c>
      <c r="CG140" s="7">
        <v>304.339</v>
      </c>
      <c r="CH140" s="7">
        <f>Table2[[#This Row],[Indirect and Induced Through FY 11]]+Table2[[#This Row],[Indirect and Induced FY 12 and After  ]]</f>
        <v>2990.3737000000001</v>
      </c>
      <c r="CI140" s="7">
        <v>898.97320000000002</v>
      </c>
      <c r="CJ140" s="7">
        <v>6494.1657999999998</v>
      </c>
      <c r="CK140" s="7">
        <v>-86.209699999999998</v>
      </c>
      <c r="CL140" s="7">
        <f>Table2[[#This Row],[TOTAL Income Consumption Use Taxes Through FY 11]]+Table2[[#This Row],[TOTAL Income Consumption Use Taxes FY 12 and After  ]]</f>
        <v>6407.9560999999994</v>
      </c>
      <c r="CM140" s="7">
        <v>6.8072999999999997</v>
      </c>
      <c r="CN140" s="7">
        <v>141.1439</v>
      </c>
      <c r="CO140" s="7">
        <v>894.84500000000003</v>
      </c>
      <c r="CP140" s="7">
        <f>Table2[[#This Row],[Assistance Provided Through FY 11]]+Table2[[#This Row],[Assistance Provided FY 12 and After ]]</f>
        <v>1035.9889000000001</v>
      </c>
      <c r="CQ140" s="7">
        <v>0</v>
      </c>
      <c r="CR140" s="7">
        <v>76.424599999999998</v>
      </c>
      <c r="CS140" s="7">
        <v>0</v>
      </c>
      <c r="CT140" s="7">
        <f>Table2[[#This Row],[Recapture Cancellation Reduction Amount Through FY 11]]+Table2[[#This Row],[Recapture Cancellation Reduction Amount FY 12 and After ]]</f>
        <v>76.424599999999998</v>
      </c>
      <c r="CU140" s="7">
        <v>0</v>
      </c>
      <c r="CV140" s="7">
        <v>5.8529999999999998</v>
      </c>
      <c r="CW140" s="7">
        <v>0</v>
      </c>
      <c r="CX140" s="7">
        <f>Table2[[#This Row],[Penalty Paid Through FY 11]]+Table2[[#This Row],[Penalty Paid FY 12 and After]]</f>
        <v>5.8529999999999998</v>
      </c>
      <c r="CY140" s="7">
        <v>6.8072999999999997</v>
      </c>
      <c r="CZ140" s="7">
        <v>58.866300000000003</v>
      </c>
      <c r="DA140" s="7">
        <v>894.84500000000003</v>
      </c>
      <c r="DB140" s="7">
        <f>Table2[[#This Row],[TOTAL Assistance Net of recapture penalties Through FY 11]]+Table2[[#This Row],[TOTAL Assistance Net of recapture penalties FY 12 and After ]]</f>
        <v>953.71130000000005</v>
      </c>
      <c r="DC140" s="7">
        <v>1201.0793000000001</v>
      </c>
      <c r="DD140" s="7">
        <v>6556.6697999999997</v>
      </c>
      <c r="DE140" s="7">
        <v>1072.2630999999999</v>
      </c>
      <c r="DF140" s="7">
        <f>Table2[[#This Row],[Company Direct Tax Revenue Before Assistance FY 12 and After]]+Table2[[#This Row],[Company Direct Tax Revenue Before Assistance Through FY 11]]</f>
        <v>7628.9328999999998</v>
      </c>
      <c r="DG140" s="7">
        <v>638.12869999999998</v>
      </c>
      <c r="DH140" s="7">
        <v>4893.0081</v>
      </c>
      <c r="DI140" s="7">
        <v>569.68920000000003</v>
      </c>
      <c r="DJ140" s="7">
        <f>Table2[[#This Row],[Indirect and Induced Tax Revenues FY 12 and After]]+Table2[[#This Row],[Indirect and Induced Tax Revenues Through FY 11]]</f>
        <v>5462.6972999999998</v>
      </c>
      <c r="DK140" s="7">
        <v>1839.2080000000001</v>
      </c>
      <c r="DL140" s="7">
        <v>11449.677900000001</v>
      </c>
      <c r="DM140" s="7">
        <v>1641.9522999999999</v>
      </c>
      <c r="DN140" s="7">
        <f>Table2[[#This Row],[TOTAL Tax Revenues Before Assistance Through FY 11]]+Table2[[#This Row],[TOTAL Tax Revenues Before Assistance FY 12 and After]]</f>
        <v>13091.6302</v>
      </c>
      <c r="DO140" s="7">
        <v>1832.4006999999999</v>
      </c>
      <c r="DP140" s="7">
        <v>11390.811600000001</v>
      </c>
      <c r="DQ140" s="7">
        <v>747.10730000000001</v>
      </c>
      <c r="DR140" s="7">
        <f>Table2[[#This Row],[TOTAL Tax Revenues Net of Assistance Recapture and Penalty FY 12 and After]]+Table2[[#This Row],[TOTAL Tax Revenues Net of Assistance Recapture and Penalty Through FY 11]]</f>
        <v>12137.918900000001</v>
      </c>
      <c r="DS140" s="7">
        <v>0</v>
      </c>
      <c r="DT140" s="7">
        <v>49.387</v>
      </c>
      <c r="DU140" s="7">
        <v>0</v>
      </c>
      <c r="DV140" s="7">
        <v>0</v>
      </c>
    </row>
    <row r="141" spans="1:126" x14ac:dyDescent="0.25">
      <c r="A141" s="5">
        <v>92545</v>
      </c>
      <c r="B141" s="5" t="s">
        <v>307</v>
      </c>
      <c r="C141" s="5" t="s">
        <v>308</v>
      </c>
      <c r="D141" s="5" t="s">
        <v>36</v>
      </c>
      <c r="E141" s="5">
        <v>17</v>
      </c>
      <c r="F141" s="5">
        <v>2768</v>
      </c>
      <c r="G141" s="5">
        <v>159</v>
      </c>
      <c r="H141" s="23"/>
      <c r="I141" s="23"/>
      <c r="J141" s="5">
        <v>311812</v>
      </c>
      <c r="K141" s="6" t="s">
        <v>37</v>
      </c>
      <c r="L141" s="6">
        <v>36880</v>
      </c>
      <c r="M141" s="9">
        <v>46143</v>
      </c>
      <c r="N141" s="7">
        <v>2070</v>
      </c>
      <c r="O141" s="5" t="s">
        <v>62</v>
      </c>
      <c r="P141" s="23">
        <v>2</v>
      </c>
      <c r="Q141" s="23">
        <v>0</v>
      </c>
      <c r="R141" s="23">
        <v>93</v>
      </c>
      <c r="S141" s="23">
        <v>25</v>
      </c>
      <c r="T141" s="23">
        <v>0</v>
      </c>
      <c r="U141" s="23">
        <v>120</v>
      </c>
      <c r="V141" s="23">
        <v>119</v>
      </c>
      <c r="W141" s="23">
        <v>0</v>
      </c>
      <c r="X141" s="23">
        <v>0</v>
      </c>
      <c r="Y141" s="23">
        <v>0</v>
      </c>
      <c r="Z141" s="23">
        <v>15</v>
      </c>
      <c r="AA141" s="24">
        <v>0</v>
      </c>
      <c r="AB141" s="24">
        <v>0</v>
      </c>
      <c r="AC141" s="24">
        <v>0</v>
      </c>
      <c r="AD141" s="24">
        <v>0</v>
      </c>
      <c r="AE141" s="24">
        <v>0</v>
      </c>
      <c r="AF141" s="24">
        <v>96.363636363636402</v>
      </c>
      <c r="AG141" s="5" t="s">
        <v>39</v>
      </c>
      <c r="AH141" s="7" t="s">
        <v>33</v>
      </c>
      <c r="AI141" s="7">
        <v>12.305999999999999</v>
      </c>
      <c r="AJ141" s="7">
        <v>102.27070000000001</v>
      </c>
      <c r="AK141" s="7">
        <v>64.381699999999995</v>
      </c>
      <c r="AL141" s="7">
        <f>Table2[[#This Row],[Company Direct Land Through FY 11]]+Table2[[#This Row],[Company Direct Land FY 12 and After ]]</f>
        <v>166.6524</v>
      </c>
      <c r="AM141" s="7">
        <v>22.338000000000001</v>
      </c>
      <c r="AN141" s="7">
        <v>178.3443</v>
      </c>
      <c r="AO141" s="7">
        <v>116.867</v>
      </c>
      <c r="AP141" s="7">
        <f>Table2[[#This Row],[Company Direct Building Through FY 11]]+Table2[[#This Row],[Company Direct Building FY 12 and After  ]]</f>
        <v>295.21129999999999</v>
      </c>
      <c r="AQ141" s="7">
        <v>0</v>
      </c>
      <c r="AR141" s="7">
        <v>36.318100000000001</v>
      </c>
      <c r="AS141" s="7">
        <v>0</v>
      </c>
      <c r="AT141" s="7">
        <f>Table2[[#This Row],[Mortgage Recording Tax Through FY 11]]+Table2[[#This Row],[Mortgage Recording Tax FY 12 and After ]]</f>
        <v>36.318100000000001</v>
      </c>
      <c r="AU141" s="7">
        <v>24.094999999999999</v>
      </c>
      <c r="AV141" s="7">
        <v>122.92570000000001</v>
      </c>
      <c r="AW141" s="7">
        <v>126.05880000000001</v>
      </c>
      <c r="AX141" s="7">
        <f>Table2[[#This Row],[Pilot Savings  Through FY 11]]+Table2[[#This Row],[Pilot Savings FY 12 and After ]]</f>
        <v>248.98450000000003</v>
      </c>
      <c r="AY141" s="7">
        <v>0</v>
      </c>
      <c r="AZ141" s="7">
        <v>36.318100000000001</v>
      </c>
      <c r="BA141" s="7">
        <v>0</v>
      </c>
      <c r="BB141" s="7">
        <f>Table2[[#This Row],[Mortgage Recording Tax Exemption Through FY 11]]+Table2[[#This Row],[Mortgage Recording Tax Exemption FY 12 and After ]]</f>
        <v>36.318100000000001</v>
      </c>
      <c r="BC141" s="7">
        <v>137.00229999999999</v>
      </c>
      <c r="BD141" s="7">
        <v>647.91880000000003</v>
      </c>
      <c r="BE141" s="7">
        <v>716.7627</v>
      </c>
      <c r="BF141" s="7">
        <f>Table2[[#This Row],[Indirect and Induced Land Through FY 11]]+Table2[[#This Row],[Indirect and Induced Land FY 12 and After ]]</f>
        <v>1364.6815000000001</v>
      </c>
      <c r="BG141" s="7">
        <v>254.43289999999999</v>
      </c>
      <c r="BH141" s="7">
        <v>1203.2778000000001</v>
      </c>
      <c r="BI141" s="7">
        <v>1331.1305</v>
      </c>
      <c r="BJ141" s="7">
        <f>Table2[[#This Row],[Indirect and Induced Building Through FY 11]]+Table2[[#This Row],[Indirect and Induced Building FY 12 and After]]</f>
        <v>2534.4083000000001</v>
      </c>
      <c r="BK141" s="7">
        <v>401.98419999999999</v>
      </c>
      <c r="BL141" s="7">
        <v>2008.8859</v>
      </c>
      <c r="BM141" s="7">
        <v>2103.0830999999998</v>
      </c>
      <c r="BN141" s="7">
        <f>Table2[[#This Row],[TOTAL Real Property Related Taxes Through FY 11]]+Table2[[#This Row],[TOTAL Real Property Related Taxes FY 12 and After]]</f>
        <v>4111.9690000000001</v>
      </c>
      <c r="BO141" s="7">
        <v>1529.8036</v>
      </c>
      <c r="BP141" s="7">
        <v>6406.3351000000002</v>
      </c>
      <c r="BQ141" s="7">
        <v>8003.5563000000002</v>
      </c>
      <c r="BR141" s="7">
        <f>Table2[[#This Row],[Company Direct Through FY 11]]+Table2[[#This Row],[Company Direct FY 12 and After ]]</f>
        <v>14409.8914</v>
      </c>
      <c r="BS141" s="7">
        <v>0</v>
      </c>
      <c r="BT141" s="7">
        <v>3.7911999999999999</v>
      </c>
      <c r="BU141" s="7">
        <v>0</v>
      </c>
      <c r="BV141" s="7">
        <f>Table2[[#This Row],[Sales Tax Exemption Through FY 11]]+Table2[[#This Row],[Sales Tax Exemption FY 12 and After ]]</f>
        <v>3.7911999999999999</v>
      </c>
      <c r="BW141" s="7">
        <v>0</v>
      </c>
      <c r="BX141" s="7">
        <v>0</v>
      </c>
      <c r="BY141" s="7">
        <v>0</v>
      </c>
      <c r="BZ141" s="7">
        <f>Table2[[#This Row],[Energy Tax Savings Through FY 11]]+Table2[[#This Row],[Energy Tax Savings FY 12 and After ]]</f>
        <v>0</v>
      </c>
      <c r="CA141" s="7">
        <v>2.1063999999999998</v>
      </c>
      <c r="CB141" s="7">
        <v>15.4328</v>
      </c>
      <c r="CC141" s="7">
        <v>6.3032000000000004</v>
      </c>
      <c r="CD141" s="7">
        <f>Table2[[#This Row],[Tax Exempt Bond Savings Through FY 11]]+Table2[[#This Row],[Tax Exempt Bond Savings FY12 and After ]]</f>
        <v>21.736000000000001</v>
      </c>
      <c r="CE141" s="7">
        <v>494.69909999999999</v>
      </c>
      <c r="CF141" s="7">
        <v>2441.4863999999998</v>
      </c>
      <c r="CG141" s="7">
        <v>2588.145</v>
      </c>
      <c r="CH141" s="7">
        <f>Table2[[#This Row],[Indirect and Induced Through FY 11]]+Table2[[#This Row],[Indirect and Induced FY 12 and After  ]]</f>
        <v>5029.6314000000002</v>
      </c>
      <c r="CI141" s="7">
        <v>2022.3963000000001</v>
      </c>
      <c r="CJ141" s="7">
        <v>8828.5974999999999</v>
      </c>
      <c r="CK141" s="7">
        <v>10585.3981</v>
      </c>
      <c r="CL141" s="7">
        <f>Table2[[#This Row],[TOTAL Income Consumption Use Taxes Through FY 11]]+Table2[[#This Row],[TOTAL Income Consumption Use Taxes FY 12 and After  ]]</f>
        <v>19413.995600000002</v>
      </c>
      <c r="CM141" s="7">
        <v>26.2014</v>
      </c>
      <c r="CN141" s="7">
        <v>178.46780000000001</v>
      </c>
      <c r="CO141" s="7">
        <v>132.36199999999999</v>
      </c>
      <c r="CP141" s="7">
        <f>Table2[[#This Row],[Assistance Provided Through FY 11]]+Table2[[#This Row],[Assistance Provided FY 12 and After ]]</f>
        <v>310.82979999999998</v>
      </c>
      <c r="CQ141" s="7">
        <v>0</v>
      </c>
      <c r="CR141" s="7">
        <v>0</v>
      </c>
      <c r="CS141" s="7">
        <v>0</v>
      </c>
      <c r="CT141" s="7">
        <f>Table2[[#This Row],[Recapture Cancellation Reduction Amount Through FY 11]]+Table2[[#This Row],[Recapture Cancellation Reduction Amount FY 12 and After ]]</f>
        <v>0</v>
      </c>
      <c r="CU141" s="7">
        <v>0</v>
      </c>
      <c r="CV141" s="7">
        <v>0</v>
      </c>
      <c r="CW141" s="7">
        <v>0</v>
      </c>
      <c r="CX141" s="7">
        <f>Table2[[#This Row],[Penalty Paid Through FY 11]]+Table2[[#This Row],[Penalty Paid FY 12 and After]]</f>
        <v>0</v>
      </c>
      <c r="CY141" s="7">
        <v>26.2014</v>
      </c>
      <c r="CZ141" s="7">
        <v>178.46780000000001</v>
      </c>
      <c r="DA141" s="7">
        <v>132.36199999999999</v>
      </c>
      <c r="DB141" s="7">
        <f>Table2[[#This Row],[TOTAL Assistance Net of recapture penalties Through FY 11]]+Table2[[#This Row],[TOTAL Assistance Net of recapture penalties FY 12 and After ]]</f>
        <v>310.82979999999998</v>
      </c>
      <c r="DC141" s="7">
        <v>1564.4476</v>
      </c>
      <c r="DD141" s="7">
        <v>6723.2682000000004</v>
      </c>
      <c r="DE141" s="7">
        <v>8184.8050000000003</v>
      </c>
      <c r="DF141" s="7">
        <f>Table2[[#This Row],[Company Direct Tax Revenue Before Assistance FY 12 and After]]+Table2[[#This Row],[Company Direct Tax Revenue Before Assistance Through FY 11]]</f>
        <v>14908.073200000001</v>
      </c>
      <c r="DG141" s="7">
        <v>886.13430000000005</v>
      </c>
      <c r="DH141" s="7">
        <v>4292.683</v>
      </c>
      <c r="DI141" s="7">
        <v>4636.0382</v>
      </c>
      <c r="DJ141" s="7">
        <f>Table2[[#This Row],[Indirect and Induced Tax Revenues FY 12 and After]]+Table2[[#This Row],[Indirect and Induced Tax Revenues Through FY 11]]</f>
        <v>8928.7212</v>
      </c>
      <c r="DK141" s="7">
        <v>2450.5819000000001</v>
      </c>
      <c r="DL141" s="7">
        <v>11015.9512</v>
      </c>
      <c r="DM141" s="7">
        <v>12820.843199999999</v>
      </c>
      <c r="DN141" s="7">
        <f>Table2[[#This Row],[TOTAL Tax Revenues Before Assistance Through FY 11]]+Table2[[#This Row],[TOTAL Tax Revenues Before Assistance FY 12 and After]]</f>
        <v>23836.794399999999</v>
      </c>
      <c r="DO141" s="7">
        <v>2424.3805000000002</v>
      </c>
      <c r="DP141" s="7">
        <v>10837.483399999999</v>
      </c>
      <c r="DQ141" s="7">
        <v>12688.4812</v>
      </c>
      <c r="DR141" s="7">
        <f>Table2[[#This Row],[TOTAL Tax Revenues Net of Assistance Recapture and Penalty FY 12 and After]]+Table2[[#This Row],[TOTAL Tax Revenues Net of Assistance Recapture and Penalty Through FY 11]]</f>
        <v>23525.964599999999</v>
      </c>
      <c r="DS141" s="7">
        <v>0</v>
      </c>
      <c r="DT141" s="7">
        <v>0</v>
      </c>
      <c r="DU141" s="7">
        <v>0</v>
      </c>
      <c r="DV141" s="7">
        <v>0</v>
      </c>
    </row>
    <row r="142" spans="1:126" x14ac:dyDescent="0.25">
      <c r="A142" s="5">
        <v>92547</v>
      </c>
      <c r="B142" s="5" t="s">
        <v>806</v>
      </c>
      <c r="C142" s="5" t="s">
        <v>807</v>
      </c>
      <c r="D142" s="5" t="s">
        <v>42</v>
      </c>
      <c r="E142" s="5">
        <v>46</v>
      </c>
      <c r="F142" s="5">
        <v>8221</v>
      </c>
      <c r="G142" s="5">
        <v>9</v>
      </c>
      <c r="H142" s="23"/>
      <c r="I142" s="23"/>
      <c r="J142" s="5">
        <v>624190</v>
      </c>
      <c r="K142" s="6" t="s">
        <v>166</v>
      </c>
      <c r="L142" s="6">
        <v>36754</v>
      </c>
      <c r="M142" s="9">
        <v>43647</v>
      </c>
      <c r="N142" s="7">
        <v>607</v>
      </c>
      <c r="O142" s="5" t="s">
        <v>79</v>
      </c>
      <c r="P142" s="23">
        <v>7</v>
      </c>
      <c r="Q142" s="23">
        <v>0</v>
      </c>
      <c r="R142" s="23">
        <v>6</v>
      </c>
      <c r="S142" s="23">
        <v>0</v>
      </c>
      <c r="T142" s="23">
        <v>1</v>
      </c>
      <c r="U142" s="23">
        <v>14</v>
      </c>
      <c r="V142" s="23">
        <v>10</v>
      </c>
      <c r="W142" s="23">
        <v>0</v>
      </c>
      <c r="X142" s="23">
        <v>0</v>
      </c>
      <c r="Y142" s="23">
        <v>10</v>
      </c>
      <c r="Z142" s="23">
        <v>0</v>
      </c>
      <c r="AA142" s="24">
        <v>0</v>
      </c>
      <c r="AB142" s="24">
        <v>0</v>
      </c>
      <c r="AC142" s="24">
        <v>0</v>
      </c>
      <c r="AD142" s="24">
        <v>0</v>
      </c>
      <c r="AE142" s="24">
        <v>0</v>
      </c>
      <c r="AF142" s="24">
        <v>100</v>
      </c>
      <c r="AG142" s="5" t="s">
        <v>39</v>
      </c>
      <c r="AH142" s="7" t="s">
        <v>33</v>
      </c>
      <c r="AI142" s="7">
        <v>0</v>
      </c>
      <c r="AJ142" s="7">
        <v>0</v>
      </c>
      <c r="AK142" s="7">
        <v>0</v>
      </c>
      <c r="AL142" s="7">
        <f>Table2[[#This Row],[Company Direct Land Through FY 11]]+Table2[[#This Row],[Company Direct Land FY 12 and After ]]</f>
        <v>0</v>
      </c>
      <c r="AM142" s="7">
        <v>0</v>
      </c>
      <c r="AN142" s="7">
        <v>0</v>
      </c>
      <c r="AO142" s="7">
        <v>0</v>
      </c>
      <c r="AP142" s="7">
        <f>Table2[[#This Row],[Company Direct Building Through FY 11]]+Table2[[#This Row],[Company Direct Building FY 12 and After  ]]</f>
        <v>0</v>
      </c>
      <c r="AQ142" s="7">
        <v>0</v>
      </c>
      <c r="AR142" s="7">
        <v>183.18729999999999</v>
      </c>
      <c r="AS142" s="7">
        <v>0</v>
      </c>
      <c r="AT142" s="7">
        <f>Table2[[#This Row],[Mortgage Recording Tax Through FY 11]]+Table2[[#This Row],[Mortgage Recording Tax FY 12 and After ]]</f>
        <v>183.18729999999999</v>
      </c>
      <c r="AU142" s="7">
        <v>0</v>
      </c>
      <c r="AV142" s="7">
        <v>0</v>
      </c>
      <c r="AW142" s="7">
        <v>0</v>
      </c>
      <c r="AX142" s="7">
        <f>Table2[[#This Row],[Pilot Savings  Through FY 11]]+Table2[[#This Row],[Pilot Savings FY 12 and After ]]</f>
        <v>0</v>
      </c>
      <c r="AY142" s="7">
        <v>0</v>
      </c>
      <c r="AZ142" s="7">
        <v>183.18729999999999</v>
      </c>
      <c r="BA142" s="7">
        <v>0</v>
      </c>
      <c r="BB142" s="7">
        <f>Table2[[#This Row],[Mortgage Recording Tax Exemption Through FY 11]]+Table2[[#This Row],[Mortgage Recording Tax Exemption FY 12 and After ]]</f>
        <v>183.18729999999999</v>
      </c>
      <c r="BC142" s="7">
        <v>4.1916000000000002</v>
      </c>
      <c r="BD142" s="7">
        <v>25.0349</v>
      </c>
      <c r="BE142" s="7">
        <v>14.703099999999999</v>
      </c>
      <c r="BF142" s="7">
        <f>Table2[[#This Row],[Indirect and Induced Land Through FY 11]]+Table2[[#This Row],[Indirect and Induced Land FY 12 and After ]]</f>
        <v>39.738</v>
      </c>
      <c r="BG142" s="7">
        <v>7.7843999999999998</v>
      </c>
      <c r="BH142" s="7">
        <v>46.493299999999998</v>
      </c>
      <c r="BI142" s="7">
        <v>27.306000000000001</v>
      </c>
      <c r="BJ142" s="7">
        <f>Table2[[#This Row],[Indirect and Induced Building Through FY 11]]+Table2[[#This Row],[Indirect and Induced Building FY 12 and After]]</f>
        <v>73.799300000000002</v>
      </c>
      <c r="BK142" s="7">
        <v>11.976000000000001</v>
      </c>
      <c r="BL142" s="7">
        <v>71.528199999999998</v>
      </c>
      <c r="BM142" s="7">
        <v>42.009099999999997</v>
      </c>
      <c r="BN142" s="7">
        <f>Table2[[#This Row],[TOTAL Real Property Related Taxes Through FY 11]]+Table2[[#This Row],[TOTAL Real Property Related Taxes FY 12 and After]]</f>
        <v>113.53729999999999</v>
      </c>
      <c r="BO142" s="7">
        <v>13.657299999999999</v>
      </c>
      <c r="BP142" s="7">
        <v>88.506799999999998</v>
      </c>
      <c r="BQ142" s="7">
        <v>47.906199999999998</v>
      </c>
      <c r="BR142" s="7">
        <f>Table2[[#This Row],[Company Direct Through FY 11]]+Table2[[#This Row],[Company Direct FY 12 and After ]]</f>
        <v>136.41300000000001</v>
      </c>
      <c r="BS142" s="7">
        <v>0</v>
      </c>
      <c r="BT142" s="7">
        <v>0</v>
      </c>
      <c r="BU142" s="7">
        <v>0</v>
      </c>
      <c r="BV142" s="7">
        <f>Table2[[#This Row],[Sales Tax Exemption Through FY 11]]+Table2[[#This Row],[Sales Tax Exemption FY 12 and After ]]</f>
        <v>0</v>
      </c>
      <c r="BW142" s="7">
        <v>0</v>
      </c>
      <c r="BX142" s="7">
        <v>0</v>
      </c>
      <c r="BY142" s="7">
        <v>0</v>
      </c>
      <c r="BZ142" s="7">
        <f>Table2[[#This Row],[Energy Tax Savings Through FY 11]]+Table2[[#This Row],[Energy Tax Savings FY 12 and After ]]</f>
        <v>0</v>
      </c>
      <c r="CA142" s="7">
        <v>0.30780000000000002</v>
      </c>
      <c r="CB142" s="7">
        <v>3.0579999999999998</v>
      </c>
      <c r="CC142" s="7">
        <v>0.92090000000000005</v>
      </c>
      <c r="CD142" s="7">
        <f>Table2[[#This Row],[Tax Exempt Bond Savings Through FY 11]]+Table2[[#This Row],[Tax Exempt Bond Savings FY12 and After ]]</f>
        <v>3.9788999999999999</v>
      </c>
      <c r="CE142" s="7">
        <v>16.497699999999998</v>
      </c>
      <c r="CF142" s="7">
        <v>105.7962</v>
      </c>
      <c r="CG142" s="7">
        <v>57.869300000000003</v>
      </c>
      <c r="CH142" s="7">
        <f>Table2[[#This Row],[Indirect and Induced Through FY 11]]+Table2[[#This Row],[Indirect and Induced FY 12 and After  ]]</f>
        <v>163.66550000000001</v>
      </c>
      <c r="CI142" s="7">
        <v>29.847200000000001</v>
      </c>
      <c r="CJ142" s="7">
        <v>191.245</v>
      </c>
      <c r="CK142" s="7">
        <v>104.8546</v>
      </c>
      <c r="CL142" s="7">
        <f>Table2[[#This Row],[TOTAL Income Consumption Use Taxes Through FY 11]]+Table2[[#This Row],[TOTAL Income Consumption Use Taxes FY 12 and After  ]]</f>
        <v>296.09960000000001</v>
      </c>
      <c r="CM142" s="7">
        <v>0.30780000000000002</v>
      </c>
      <c r="CN142" s="7">
        <v>186.24529999999999</v>
      </c>
      <c r="CO142" s="7">
        <v>0.92090000000000005</v>
      </c>
      <c r="CP142" s="7">
        <f>Table2[[#This Row],[Assistance Provided Through FY 11]]+Table2[[#This Row],[Assistance Provided FY 12 and After ]]</f>
        <v>187.16619999999998</v>
      </c>
      <c r="CQ142" s="7">
        <v>0</v>
      </c>
      <c r="CR142" s="7">
        <v>0</v>
      </c>
      <c r="CS142" s="7">
        <v>0</v>
      </c>
      <c r="CT142" s="7">
        <f>Table2[[#This Row],[Recapture Cancellation Reduction Amount Through FY 11]]+Table2[[#This Row],[Recapture Cancellation Reduction Amount FY 12 and After ]]</f>
        <v>0</v>
      </c>
      <c r="CU142" s="7">
        <v>0</v>
      </c>
      <c r="CV142" s="7">
        <v>0</v>
      </c>
      <c r="CW142" s="7">
        <v>0</v>
      </c>
      <c r="CX142" s="7">
        <f>Table2[[#This Row],[Penalty Paid Through FY 11]]+Table2[[#This Row],[Penalty Paid FY 12 and After]]</f>
        <v>0</v>
      </c>
      <c r="CY142" s="7">
        <v>0.30780000000000002</v>
      </c>
      <c r="CZ142" s="7">
        <v>186.24529999999999</v>
      </c>
      <c r="DA142" s="7">
        <v>0.92090000000000005</v>
      </c>
      <c r="DB142" s="7">
        <f>Table2[[#This Row],[TOTAL Assistance Net of recapture penalties Through FY 11]]+Table2[[#This Row],[TOTAL Assistance Net of recapture penalties FY 12 and After ]]</f>
        <v>187.16619999999998</v>
      </c>
      <c r="DC142" s="7">
        <v>13.657299999999999</v>
      </c>
      <c r="DD142" s="7">
        <v>271.69409999999999</v>
      </c>
      <c r="DE142" s="7">
        <v>47.906199999999998</v>
      </c>
      <c r="DF142" s="7">
        <f>Table2[[#This Row],[Company Direct Tax Revenue Before Assistance FY 12 and After]]+Table2[[#This Row],[Company Direct Tax Revenue Before Assistance Through FY 11]]</f>
        <v>319.6003</v>
      </c>
      <c r="DG142" s="7">
        <v>28.473700000000001</v>
      </c>
      <c r="DH142" s="7">
        <v>177.3244</v>
      </c>
      <c r="DI142" s="7">
        <v>99.878399999999999</v>
      </c>
      <c r="DJ142" s="7">
        <f>Table2[[#This Row],[Indirect and Induced Tax Revenues FY 12 and After]]+Table2[[#This Row],[Indirect and Induced Tax Revenues Through FY 11]]</f>
        <v>277.20280000000002</v>
      </c>
      <c r="DK142" s="7">
        <v>42.131</v>
      </c>
      <c r="DL142" s="7">
        <v>449.01850000000002</v>
      </c>
      <c r="DM142" s="7">
        <v>147.78460000000001</v>
      </c>
      <c r="DN142" s="7">
        <f>Table2[[#This Row],[TOTAL Tax Revenues Before Assistance Through FY 11]]+Table2[[#This Row],[TOTAL Tax Revenues Before Assistance FY 12 and After]]</f>
        <v>596.80310000000009</v>
      </c>
      <c r="DO142" s="7">
        <v>41.8232</v>
      </c>
      <c r="DP142" s="7">
        <v>262.77319999999997</v>
      </c>
      <c r="DQ142" s="7">
        <v>146.86369999999999</v>
      </c>
      <c r="DR142" s="7">
        <f>Table2[[#This Row],[TOTAL Tax Revenues Net of Assistance Recapture and Penalty FY 12 and After]]+Table2[[#This Row],[TOTAL Tax Revenues Net of Assistance Recapture and Penalty Through FY 11]]</f>
        <v>409.63689999999997</v>
      </c>
      <c r="DS142" s="7">
        <v>0</v>
      </c>
      <c r="DT142" s="7">
        <v>0</v>
      </c>
      <c r="DU142" s="7">
        <v>0</v>
      </c>
      <c r="DV142" s="7">
        <v>0</v>
      </c>
    </row>
    <row r="143" spans="1:126" x14ac:dyDescent="0.25">
      <c r="A143" s="5">
        <v>92549</v>
      </c>
      <c r="B143" s="5" t="s">
        <v>270</v>
      </c>
      <c r="C143" s="5" t="s">
        <v>271</v>
      </c>
      <c r="D143" s="5" t="s">
        <v>59</v>
      </c>
      <c r="E143" s="5">
        <v>50</v>
      </c>
      <c r="F143" s="5">
        <v>1725</v>
      </c>
      <c r="G143" s="5">
        <v>300</v>
      </c>
      <c r="H143" s="23"/>
      <c r="I143" s="23"/>
      <c r="J143" s="5">
        <v>311330</v>
      </c>
      <c r="K143" s="6" t="s">
        <v>43</v>
      </c>
      <c r="L143" s="6">
        <v>36860</v>
      </c>
      <c r="M143" s="9">
        <v>46203</v>
      </c>
      <c r="N143" s="7">
        <v>18160</v>
      </c>
      <c r="O143" s="5" t="s">
        <v>51</v>
      </c>
      <c r="P143" s="23">
        <v>0</v>
      </c>
      <c r="Q143" s="23">
        <v>0</v>
      </c>
      <c r="R143" s="23">
        <v>0</v>
      </c>
      <c r="S143" s="23">
        <v>0</v>
      </c>
      <c r="T143" s="23">
        <v>0</v>
      </c>
      <c r="U143" s="23">
        <v>0</v>
      </c>
      <c r="V143" s="23">
        <v>28</v>
      </c>
      <c r="W143" s="23">
        <v>0</v>
      </c>
      <c r="X143" s="23">
        <v>0</v>
      </c>
      <c r="Y143" s="23">
        <v>0</v>
      </c>
      <c r="Z143" s="23">
        <v>110</v>
      </c>
      <c r="AA143" s="24">
        <v>0</v>
      </c>
      <c r="AB143" s="24">
        <v>0</v>
      </c>
      <c r="AC143" s="24">
        <v>0</v>
      </c>
      <c r="AD143" s="24">
        <v>0</v>
      </c>
      <c r="AE143" s="24">
        <v>0</v>
      </c>
      <c r="AF143" s="24">
        <v>0</v>
      </c>
      <c r="AG143" s="5"/>
      <c r="AH143" s="7"/>
      <c r="AI143" s="7">
        <v>201.393</v>
      </c>
      <c r="AJ143" s="7">
        <v>1025.6621</v>
      </c>
      <c r="AK143" s="7">
        <v>1053.6392000000001</v>
      </c>
      <c r="AL143" s="7">
        <f>Table2[[#This Row],[Company Direct Land Through FY 11]]+Table2[[#This Row],[Company Direct Land FY 12 and After ]]</f>
        <v>2079.3013000000001</v>
      </c>
      <c r="AM143" s="7">
        <v>573.553</v>
      </c>
      <c r="AN143" s="7">
        <v>3385.9173999999998</v>
      </c>
      <c r="AO143" s="7">
        <v>3000.6891000000001</v>
      </c>
      <c r="AP143" s="7">
        <f>Table2[[#This Row],[Company Direct Building Through FY 11]]+Table2[[#This Row],[Company Direct Building FY 12 and After  ]]</f>
        <v>6386.6064999999999</v>
      </c>
      <c r="AQ143" s="7">
        <v>0</v>
      </c>
      <c r="AR143" s="7">
        <v>231.59399999999999</v>
      </c>
      <c r="AS143" s="7">
        <v>0</v>
      </c>
      <c r="AT143" s="7">
        <f>Table2[[#This Row],[Mortgage Recording Tax Through FY 11]]+Table2[[#This Row],[Mortgage Recording Tax FY 12 and After ]]</f>
        <v>231.59399999999999</v>
      </c>
      <c r="AU143" s="7">
        <v>612.53599999999994</v>
      </c>
      <c r="AV143" s="7">
        <v>3664.6203</v>
      </c>
      <c r="AW143" s="7">
        <v>3204.6379000000002</v>
      </c>
      <c r="AX143" s="7">
        <f>Table2[[#This Row],[Pilot Savings  Through FY 11]]+Table2[[#This Row],[Pilot Savings FY 12 and After ]]</f>
        <v>6869.2582000000002</v>
      </c>
      <c r="AY143" s="7">
        <v>0</v>
      </c>
      <c r="AZ143" s="7">
        <v>231.59399999999999</v>
      </c>
      <c r="BA143" s="7">
        <v>0</v>
      </c>
      <c r="BB143" s="7">
        <f>Table2[[#This Row],[Mortgage Recording Tax Exemption Through FY 11]]+Table2[[#This Row],[Mortgage Recording Tax Exemption FY 12 and After ]]</f>
        <v>231.59399999999999</v>
      </c>
      <c r="BC143" s="7">
        <v>32.235799999999998</v>
      </c>
      <c r="BD143" s="7">
        <v>230.7286</v>
      </c>
      <c r="BE143" s="7">
        <v>168.6499</v>
      </c>
      <c r="BF143" s="7">
        <f>Table2[[#This Row],[Indirect and Induced Land Through FY 11]]+Table2[[#This Row],[Indirect and Induced Land FY 12 and After ]]</f>
        <v>399.37850000000003</v>
      </c>
      <c r="BG143" s="7">
        <v>59.866599999999998</v>
      </c>
      <c r="BH143" s="7">
        <v>428.49630000000002</v>
      </c>
      <c r="BI143" s="7">
        <v>313.2072</v>
      </c>
      <c r="BJ143" s="7">
        <f>Table2[[#This Row],[Indirect and Induced Building Through FY 11]]+Table2[[#This Row],[Indirect and Induced Building FY 12 and After]]</f>
        <v>741.70350000000008</v>
      </c>
      <c r="BK143" s="7">
        <v>254.51240000000001</v>
      </c>
      <c r="BL143" s="7">
        <v>1406.1840999999999</v>
      </c>
      <c r="BM143" s="7">
        <v>1331.5474999999999</v>
      </c>
      <c r="BN143" s="7">
        <f>Table2[[#This Row],[TOTAL Real Property Related Taxes Through FY 11]]+Table2[[#This Row],[TOTAL Real Property Related Taxes FY 12 and After]]</f>
        <v>2737.7316000000001</v>
      </c>
      <c r="BO143" s="7">
        <v>403.89389999999997</v>
      </c>
      <c r="BP143" s="7">
        <v>2637.2754</v>
      </c>
      <c r="BQ143" s="7">
        <v>2113.0738999999999</v>
      </c>
      <c r="BR143" s="7">
        <f>Table2[[#This Row],[Company Direct Through FY 11]]+Table2[[#This Row],[Company Direct FY 12 and After ]]</f>
        <v>4750.3492999999999</v>
      </c>
      <c r="BS143" s="7">
        <v>0</v>
      </c>
      <c r="BT143" s="7">
        <v>0</v>
      </c>
      <c r="BU143" s="7">
        <v>0</v>
      </c>
      <c r="BV143" s="7">
        <f>Table2[[#This Row],[Sales Tax Exemption Through FY 11]]+Table2[[#This Row],[Sales Tax Exemption FY 12 and After ]]</f>
        <v>0</v>
      </c>
      <c r="BW143" s="7">
        <v>0</v>
      </c>
      <c r="BX143" s="7">
        <v>0</v>
      </c>
      <c r="BY143" s="7">
        <v>0</v>
      </c>
      <c r="BZ143" s="7">
        <f>Table2[[#This Row],[Energy Tax Savings Through FY 11]]+Table2[[#This Row],[Energy Tax Savings FY 12 and After ]]</f>
        <v>0</v>
      </c>
      <c r="CA143" s="7">
        <v>0</v>
      </c>
      <c r="CB143" s="7">
        <v>0</v>
      </c>
      <c r="CC143" s="7">
        <v>0</v>
      </c>
      <c r="CD143" s="7">
        <f>Table2[[#This Row],[Tax Exempt Bond Savings Through FY 11]]+Table2[[#This Row],[Tax Exempt Bond Savings FY12 and After ]]</f>
        <v>0</v>
      </c>
      <c r="CE143" s="7">
        <v>130.60890000000001</v>
      </c>
      <c r="CF143" s="7">
        <v>969.7364</v>
      </c>
      <c r="CG143" s="7">
        <v>683.31359999999995</v>
      </c>
      <c r="CH143" s="7">
        <f>Table2[[#This Row],[Indirect and Induced Through FY 11]]+Table2[[#This Row],[Indirect and Induced FY 12 and After  ]]</f>
        <v>1653.05</v>
      </c>
      <c r="CI143" s="7">
        <v>534.50279999999998</v>
      </c>
      <c r="CJ143" s="7">
        <v>3607.0118000000002</v>
      </c>
      <c r="CK143" s="7">
        <v>2796.3874999999998</v>
      </c>
      <c r="CL143" s="7">
        <f>Table2[[#This Row],[TOTAL Income Consumption Use Taxes Through FY 11]]+Table2[[#This Row],[TOTAL Income Consumption Use Taxes FY 12 and After  ]]</f>
        <v>6403.3993</v>
      </c>
      <c r="CM143" s="7">
        <v>612.53599999999994</v>
      </c>
      <c r="CN143" s="7">
        <v>3896.2143000000001</v>
      </c>
      <c r="CO143" s="7">
        <v>3204.6379000000002</v>
      </c>
      <c r="CP143" s="7">
        <f>Table2[[#This Row],[Assistance Provided Through FY 11]]+Table2[[#This Row],[Assistance Provided FY 12 and After ]]</f>
        <v>7100.8522000000003</v>
      </c>
      <c r="CQ143" s="7">
        <v>0</v>
      </c>
      <c r="CR143" s="7">
        <v>0</v>
      </c>
      <c r="CS143" s="7">
        <v>0</v>
      </c>
      <c r="CT143" s="7">
        <f>Table2[[#This Row],[Recapture Cancellation Reduction Amount Through FY 11]]+Table2[[#This Row],[Recapture Cancellation Reduction Amount FY 12 and After ]]</f>
        <v>0</v>
      </c>
      <c r="CU143" s="7">
        <v>0</v>
      </c>
      <c r="CV143" s="7">
        <v>0</v>
      </c>
      <c r="CW143" s="7">
        <v>0</v>
      </c>
      <c r="CX143" s="7">
        <f>Table2[[#This Row],[Penalty Paid Through FY 11]]+Table2[[#This Row],[Penalty Paid FY 12 and After]]</f>
        <v>0</v>
      </c>
      <c r="CY143" s="7">
        <v>612.53599999999994</v>
      </c>
      <c r="CZ143" s="7">
        <v>3896.2143000000001</v>
      </c>
      <c r="DA143" s="7">
        <v>3204.6379000000002</v>
      </c>
      <c r="DB143" s="7">
        <f>Table2[[#This Row],[TOTAL Assistance Net of recapture penalties Through FY 11]]+Table2[[#This Row],[TOTAL Assistance Net of recapture penalties FY 12 and After ]]</f>
        <v>7100.8522000000003</v>
      </c>
      <c r="DC143" s="7">
        <v>1178.8398999999999</v>
      </c>
      <c r="DD143" s="7">
        <v>7280.4489000000003</v>
      </c>
      <c r="DE143" s="7">
        <v>6167.4022000000004</v>
      </c>
      <c r="DF143" s="7">
        <f>Table2[[#This Row],[Company Direct Tax Revenue Before Assistance FY 12 and After]]+Table2[[#This Row],[Company Direct Tax Revenue Before Assistance Through FY 11]]</f>
        <v>13447.8511</v>
      </c>
      <c r="DG143" s="7">
        <v>222.71129999999999</v>
      </c>
      <c r="DH143" s="7">
        <v>1628.9612999999999</v>
      </c>
      <c r="DI143" s="7">
        <v>1165.1706999999999</v>
      </c>
      <c r="DJ143" s="7">
        <f>Table2[[#This Row],[Indirect and Induced Tax Revenues FY 12 and After]]+Table2[[#This Row],[Indirect and Induced Tax Revenues Through FY 11]]</f>
        <v>2794.1319999999996</v>
      </c>
      <c r="DK143" s="7">
        <v>1401.5512000000001</v>
      </c>
      <c r="DL143" s="7">
        <v>8909.4102000000003</v>
      </c>
      <c r="DM143" s="7">
        <v>7332.5729000000001</v>
      </c>
      <c r="DN143" s="7">
        <f>Table2[[#This Row],[TOTAL Tax Revenues Before Assistance Through FY 11]]+Table2[[#This Row],[TOTAL Tax Revenues Before Assistance FY 12 and After]]</f>
        <v>16241.983100000001</v>
      </c>
      <c r="DO143" s="7">
        <v>789.01520000000005</v>
      </c>
      <c r="DP143" s="7">
        <v>5013.1958999999997</v>
      </c>
      <c r="DQ143" s="7">
        <v>4127.9350000000004</v>
      </c>
      <c r="DR143" s="7">
        <f>Table2[[#This Row],[TOTAL Tax Revenues Net of Assistance Recapture and Penalty FY 12 and After]]+Table2[[#This Row],[TOTAL Tax Revenues Net of Assistance Recapture and Penalty Through FY 11]]</f>
        <v>9141.1309000000001</v>
      </c>
      <c r="DS143" s="7">
        <v>0</v>
      </c>
      <c r="DT143" s="7">
        <v>0</v>
      </c>
      <c r="DU143" s="7">
        <v>0</v>
      </c>
      <c r="DV143" s="7">
        <v>0</v>
      </c>
    </row>
    <row r="144" spans="1:126" x14ac:dyDescent="0.25">
      <c r="A144" s="5">
        <v>92551</v>
      </c>
      <c r="B144" s="5" t="s">
        <v>300</v>
      </c>
      <c r="C144" s="5" t="s">
        <v>301</v>
      </c>
      <c r="D144" s="5" t="s">
        <v>32</v>
      </c>
      <c r="E144" s="5">
        <v>22</v>
      </c>
      <c r="F144" s="5">
        <v>899</v>
      </c>
      <c r="G144" s="5">
        <v>18</v>
      </c>
      <c r="H144" s="23">
        <v>84367</v>
      </c>
      <c r="I144" s="23">
        <v>16804</v>
      </c>
      <c r="J144" s="5">
        <v>624190</v>
      </c>
      <c r="K144" s="6" t="s">
        <v>166</v>
      </c>
      <c r="L144" s="6">
        <v>36754</v>
      </c>
      <c r="M144" s="9">
        <v>43647</v>
      </c>
      <c r="N144" s="7">
        <v>1787</v>
      </c>
      <c r="O144" s="5" t="s">
        <v>79</v>
      </c>
      <c r="P144" s="23">
        <v>38</v>
      </c>
      <c r="Q144" s="23">
        <v>0</v>
      </c>
      <c r="R144" s="23">
        <v>67</v>
      </c>
      <c r="S144" s="23">
        <v>0</v>
      </c>
      <c r="T144" s="23">
        <v>0</v>
      </c>
      <c r="U144" s="23">
        <v>105</v>
      </c>
      <c r="V144" s="23">
        <v>86</v>
      </c>
      <c r="W144" s="23">
        <v>0</v>
      </c>
      <c r="X144" s="23">
        <v>0</v>
      </c>
      <c r="Y144" s="23">
        <v>45</v>
      </c>
      <c r="Z144" s="23">
        <v>0</v>
      </c>
      <c r="AA144" s="24">
        <v>0</v>
      </c>
      <c r="AB144" s="24">
        <v>0</v>
      </c>
      <c r="AC144" s="24">
        <v>0</v>
      </c>
      <c r="AD144" s="24">
        <v>0</v>
      </c>
      <c r="AE144" s="24">
        <v>0</v>
      </c>
      <c r="AF144" s="24">
        <v>96.190476190476204</v>
      </c>
      <c r="AG144" s="5" t="s">
        <v>39</v>
      </c>
      <c r="AH144" s="7" t="s">
        <v>33</v>
      </c>
      <c r="AI144" s="7">
        <v>0</v>
      </c>
      <c r="AJ144" s="7">
        <v>0</v>
      </c>
      <c r="AK144" s="7">
        <v>0</v>
      </c>
      <c r="AL144" s="7">
        <f>Table2[[#This Row],[Company Direct Land Through FY 11]]+Table2[[#This Row],[Company Direct Land FY 12 and After ]]</f>
        <v>0</v>
      </c>
      <c r="AM144" s="7">
        <v>0</v>
      </c>
      <c r="AN144" s="7">
        <v>0</v>
      </c>
      <c r="AO144" s="7">
        <v>0</v>
      </c>
      <c r="AP144" s="7">
        <f>Table2[[#This Row],[Company Direct Building Through FY 11]]+Table2[[#This Row],[Company Direct Building FY 12 and After  ]]</f>
        <v>0</v>
      </c>
      <c r="AQ144" s="7">
        <v>0</v>
      </c>
      <c r="AR144" s="7">
        <v>31.352599999999999</v>
      </c>
      <c r="AS144" s="7">
        <v>0</v>
      </c>
      <c r="AT144" s="7">
        <f>Table2[[#This Row],[Mortgage Recording Tax Through FY 11]]+Table2[[#This Row],[Mortgage Recording Tax FY 12 and After ]]</f>
        <v>31.352599999999999</v>
      </c>
      <c r="AU144" s="7">
        <v>0</v>
      </c>
      <c r="AV144" s="7">
        <v>0</v>
      </c>
      <c r="AW144" s="7">
        <v>0</v>
      </c>
      <c r="AX144" s="7">
        <f>Table2[[#This Row],[Pilot Savings  Through FY 11]]+Table2[[#This Row],[Pilot Savings FY 12 and After ]]</f>
        <v>0</v>
      </c>
      <c r="AY144" s="7">
        <v>0</v>
      </c>
      <c r="AZ144" s="7">
        <v>31.352599999999999</v>
      </c>
      <c r="BA144" s="7">
        <v>0</v>
      </c>
      <c r="BB144" s="7">
        <f>Table2[[#This Row],[Mortgage Recording Tax Exemption Through FY 11]]+Table2[[#This Row],[Mortgage Recording Tax Exemption FY 12 and After ]]</f>
        <v>31.352599999999999</v>
      </c>
      <c r="BC144" s="7">
        <v>36.0486</v>
      </c>
      <c r="BD144" s="7">
        <v>148.85759999999999</v>
      </c>
      <c r="BE144" s="7">
        <v>126.4492</v>
      </c>
      <c r="BF144" s="7">
        <f>Table2[[#This Row],[Indirect and Induced Land Through FY 11]]+Table2[[#This Row],[Indirect and Induced Land FY 12 and After ]]</f>
        <v>275.30680000000001</v>
      </c>
      <c r="BG144" s="7">
        <v>66.947400000000002</v>
      </c>
      <c r="BH144" s="7">
        <v>276.44929999999999</v>
      </c>
      <c r="BI144" s="7">
        <v>234.83410000000001</v>
      </c>
      <c r="BJ144" s="7">
        <f>Table2[[#This Row],[Indirect and Induced Building Through FY 11]]+Table2[[#This Row],[Indirect and Induced Building FY 12 and After]]</f>
        <v>511.28340000000003</v>
      </c>
      <c r="BK144" s="7">
        <v>102.996</v>
      </c>
      <c r="BL144" s="7">
        <v>425.30689999999998</v>
      </c>
      <c r="BM144" s="7">
        <v>361.2833</v>
      </c>
      <c r="BN144" s="7">
        <f>Table2[[#This Row],[TOTAL Real Property Related Taxes Through FY 11]]+Table2[[#This Row],[TOTAL Real Property Related Taxes FY 12 and After]]</f>
        <v>786.59019999999998</v>
      </c>
      <c r="BO144" s="7">
        <v>105.76090000000001</v>
      </c>
      <c r="BP144" s="7">
        <v>468.5009</v>
      </c>
      <c r="BQ144" s="7">
        <v>370.98140000000001</v>
      </c>
      <c r="BR144" s="7">
        <f>Table2[[#This Row],[Company Direct Through FY 11]]+Table2[[#This Row],[Company Direct FY 12 and After ]]</f>
        <v>839.48230000000001</v>
      </c>
      <c r="BS144" s="7">
        <v>0</v>
      </c>
      <c r="BT144" s="7">
        <v>0</v>
      </c>
      <c r="BU144" s="7">
        <v>0</v>
      </c>
      <c r="BV144" s="7">
        <f>Table2[[#This Row],[Sales Tax Exemption Through FY 11]]+Table2[[#This Row],[Sales Tax Exemption FY 12 and After ]]</f>
        <v>0</v>
      </c>
      <c r="BW144" s="7">
        <v>0</v>
      </c>
      <c r="BX144" s="7">
        <v>0</v>
      </c>
      <c r="BY144" s="7">
        <v>0</v>
      </c>
      <c r="BZ144" s="7">
        <f>Table2[[#This Row],[Energy Tax Savings Through FY 11]]+Table2[[#This Row],[Energy Tax Savings FY 12 and After ]]</f>
        <v>0</v>
      </c>
      <c r="CA144" s="7">
        <v>0.87560000000000004</v>
      </c>
      <c r="CB144" s="7">
        <v>9.3786000000000005</v>
      </c>
      <c r="CC144" s="7">
        <v>2.6200999999999999</v>
      </c>
      <c r="CD144" s="7">
        <f>Table2[[#This Row],[Tax Exempt Bond Savings Through FY 11]]+Table2[[#This Row],[Tax Exempt Bond Savings FY12 and After ]]</f>
        <v>11.998699999999999</v>
      </c>
      <c r="CE144" s="7">
        <v>127.7597</v>
      </c>
      <c r="CF144" s="7">
        <v>571.54999999999995</v>
      </c>
      <c r="CG144" s="7">
        <v>448.14729999999997</v>
      </c>
      <c r="CH144" s="7">
        <f>Table2[[#This Row],[Indirect and Induced Through FY 11]]+Table2[[#This Row],[Indirect and Induced FY 12 and After  ]]</f>
        <v>1019.6972999999999</v>
      </c>
      <c r="CI144" s="7">
        <v>232.64500000000001</v>
      </c>
      <c r="CJ144" s="7">
        <v>1030.6723</v>
      </c>
      <c r="CK144" s="7">
        <v>816.5086</v>
      </c>
      <c r="CL144" s="7">
        <f>Table2[[#This Row],[TOTAL Income Consumption Use Taxes Through FY 11]]+Table2[[#This Row],[TOTAL Income Consumption Use Taxes FY 12 and After  ]]</f>
        <v>1847.1808999999998</v>
      </c>
      <c r="CM144" s="7">
        <v>0.87560000000000004</v>
      </c>
      <c r="CN144" s="7">
        <v>40.731200000000001</v>
      </c>
      <c r="CO144" s="7">
        <v>2.6200999999999999</v>
      </c>
      <c r="CP144" s="7">
        <f>Table2[[#This Row],[Assistance Provided Through FY 11]]+Table2[[#This Row],[Assistance Provided FY 12 and After ]]</f>
        <v>43.351300000000002</v>
      </c>
      <c r="CQ144" s="7">
        <v>0</v>
      </c>
      <c r="CR144" s="7">
        <v>0</v>
      </c>
      <c r="CS144" s="7">
        <v>0</v>
      </c>
      <c r="CT144" s="7">
        <f>Table2[[#This Row],[Recapture Cancellation Reduction Amount Through FY 11]]+Table2[[#This Row],[Recapture Cancellation Reduction Amount FY 12 and After ]]</f>
        <v>0</v>
      </c>
      <c r="CU144" s="7">
        <v>0</v>
      </c>
      <c r="CV144" s="7">
        <v>0</v>
      </c>
      <c r="CW144" s="7">
        <v>0</v>
      </c>
      <c r="CX144" s="7">
        <f>Table2[[#This Row],[Penalty Paid Through FY 11]]+Table2[[#This Row],[Penalty Paid FY 12 and After]]</f>
        <v>0</v>
      </c>
      <c r="CY144" s="7">
        <v>0.87560000000000004</v>
      </c>
      <c r="CZ144" s="7">
        <v>40.731200000000001</v>
      </c>
      <c r="DA144" s="7">
        <v>2.6200999999999999</v>
      </c>
      <c r="DB144" s="7">
        <f>Table2[[#This Row],[TOTAL Assistance Net of recapture penalties Through FY 11]]+Table2[[#This Row],[TOTAL Assistance Net of recapture penalties FY 12 and After ]]</f>
        <v>43.351300000000002</v>
      </c>
      <c r="DC144" s="7">
        <v>105.76090000000001</v>
      </c>
      <c r="DD144" s="7">
        <v>499.8535</v>
      </c>
      <c r="DE144" s="7">
        <v>370.98140000000001</v>
      </c>
      <c r="DF144" s="7">
        <f>Table2[[#This Row],[Company Direct Tax Revenue Before Assistance FY 12 and After]]+Table2[[#This Row],[Company Direct Tax Revenue Before Assistance Through FY 11]]</f>
        <v>870.83490000000006</v>
      </c>
      <c r="DG144" s="7">
        <v>230.75569999999999</v>
      </c>
      <c r="DH144" s="7">
        <v>996.8569</v>
      </c>
      <c r="DI144" s="7">
        <v>809.43060000000003</v>
      </c>
      <c r="DJ144" s="7">
        <f>Table2[[#This Row],[Indirect and Induced Tax Revenues FY 12 and After]]+Table2[[#This Row],[Indirect and Induced Tax Revenues Through FY 11]]</f>
        <v>1806.2874999999999</v>
      </c>
      <c r="DK144" s="7">
        <v>336.51659999999998</v>
      </c>
      <c r="DL144" s="7">
        <v>1496.7103999999999</v>
      </c>
      <c r="DM144" s="7">
        <v>1180.412</v>
      </c>
      <c r="DN144" s="7">
        <f>Table2[[#This Row],[TOTAL Tax Revenues Before Assistance Through FY 11]]+Table2[[#This Row],[TOTAL Tax Revenues Before Assistance FY 12 and After]]</f>
        <v>2677.1224000000002</v>
      </c>
      <c r="DO144" s="7">
        <v>335.64100000000002</v>
      </c>
      <c r="DP144" s="7">
        <v>1455.9792</v>
      </c>
      <c r="DQ144" s="7">
        <v>1177.7918999999999</v>
      </c>
      <c r="DR144" s="7">
        <f>Table2[[#This Row],[TOTAL Tax Revenues Net of Assistance Recapture and Penalty FY 12 and After]]+Table2[[#This Row],[TOTAL Tax Revenues Net of Assistance Recapture and Penalty Through FY 11]]</f>
        <v>2633.7710999999999</v>
      </c>
      <c r="DS144" s="7">
        <v>0</v>
      </c>
      <c r="DT144" s="7">
        <v>0</v>
      </c>
      <c r="DU144" s="7">
        <v>0</v>
      </c>
      <c r="DV144" s="7">
        <v>0</v>
      </c>
    </row>
    <row r="145" spans="1:126" x14ac:dyDescent="0.25">
      <c r="A145" s="5">
        <v>92553</v>
      </c>
      <c r="B145" s="5" t="s">
        <v>226</v>
      </c>
      <c r="C145" s="5" t="s">
        <v>227</v>
      </c>
      <c r="D145" s="5" t="s">
        <v>36</v>
      </c>
      <c r="E145" s="5">
        <v>17</v>
      </c>
      <c r="F145" s="5">
        <v>2588</v>
      </c>
      <c r="G145" s="5">
        <v>33</v>
      </c>
      <c r="H145" s="23"/>
      <c r="I145" s="23"/>
      <c r="J145" s="5">
        <v>423220</v>
      </c>
      <c r="K145" s="6" t="s">
        <v>37</v>
      </c>
      <c r="L145" s="6">
        <v>36873</v>
      </c>
      <c r="M145" s="9">
        <v>46203</v>
      </c>
      <c r="N145" s="7">
        <v>4000</v>
      </c>
      <c r="O145" s="5" t="s">
        <v>198</v>
      </c>
      <c r="P145" s="23">
        <v>0</v>
      </c>
      <c r="Q145" s="23">
        <v>0</v>
      </c>
      <c r="R145" s="23">
        <v>4</v>
      </c>
      <c r="S145" s="23">
        <v>0</v>
      </c>
      <c r="T145" s="23">
        <v>0</v>
      </c>
      <c r="U145" s="23">
        <v>4</v>
      </c>
      <c r="V145" s="23">
        <v>4</v>
      </c>
      <c r="W145" s="23">
        <v>0</v>
      </c>
      <c r="X145" s="23">
        <v>0</v>
      </c>
      <c r="Y145" s="23">
        <v>134</v>
      </c>
      <c r="Z145" s="23">
        <v>26</v>
      </c>
      <c r="AA145" s="24">
        <v>0</v>
      </c>
      <c r="AB145" s="24">
        <v>0</v>
      </c>
      <c r="AC145" s="24">
        <v>0</v>
      </c>
      <c r="AD145" s="24">
        <v>0</v>
      </c>
      <c r="AE145" s="24">
        <v>0</v>
      </c>
      <c r="AF145" s="24">
        <v>100</v>
      </c>
      <c r="AG145" s="5" t="s">
        <v>39</v>
      </c>
      <c r="AH145" s="7" t="s">
        <v>33</v>
      </c>
      <c r="AI145" s="7">
        <v>22.914000000000001</v>
      </c>
      <c r="AJ145" s="7">
        <v>203.4084</v>
      </c>
      <c r="AK145" s="7">
        <v>119.8807</v>
      </c>
      <c r="AL145" s="7">
        <f>Table2[[#This Row],[Company Direct Land Through FY 11]]+Table2[[#This Row],[Company Direct Land FY 12 and After ]]</f>
        <v>323.28910000000002</v>
      </c>
      <c r="AM145" s="7">
        <v>155.27699999999999</v>
      </c>
      <c r="AN145" s="7">
        <v>770.98249999999996</v>
      </c>
      <c r="AO145" s="7">
        <v>812.37090000000001</v>
      </c>
      <c r="AP145" s="7">
        <f>Table2[[#This Row],[Company Direct Building Through FY 11]]+Table2[[#This Row],[Company Direct Building FY 12 and After  ]]</f>
        <v>1583.3534</v>
      </c>
      <c r="AQ145" s="7">
        <v>0</v>
      </c>
      <c r="AR145" s="7">
        <v>15.7905</v>
      </c>
      <c r="AS145" s="7">
        <v>0</v>
      </c>
      <c r="AT145" s="7">
        <f>Table2[[#This Row],[Mortgage Recording Tax Through FY 11]]+Table2[[#This Row],[Mortgage Recording Tax FY 12 and After ]]</f>
        <v>15.7905</v>
      </c>
      <c r="AU145" s="7">
        <v>156.52199999999999</v>
      </c>
      <c r="AV145" s="7">
        <v>650.80150000000003</v>
      </c>
      <c r="AW145" s="7">
        <v>818.88509999999997</v>
      </c>
      <c r="AX145" s="7">
        <f>Table2[[#This Row],[Pilot Savings  Through FY 11]]+Table2[[#This Row],[Pilot Savings FY 12 and After ]]</f>
        <v>1469.6866</v>
      </c>
      <c r="AY145" s="7">
        <v>0</v>
      </c>
      <c r="AZ145" s="7">
        <v>15.7905</v>
      </c>
      <c r="BA145" s="7">
        <v>0</v>
      </c>
      <c r="BB145" s="7">
        <f>Table2[[#This Row],[Mortgage Recording Tax Exemption Through FY 11]]+Table2[[#This Row],[Mortgage Recording Tax Exemption FY 12 and After ]]</f>
        <v>15.7905</v>
      </c>
      <c r="BC145" s="7">
        <v>6.2545999999999999</v>
      </c>
      <c r="BD145" s="7">
        <v>851.46759999999995</v>
      </c>
      <c r="BE145" s="7">
        <v>32.7226</v>
      </c>
      <c r="BF145" s="7">
        <f>Table2[[#This Row],[Indirect and Induced Land Through FY 11]]+Table2[[#This Row],[Indirect and Induced Land FY 12 and After ]]</f>
        <v>884.1902</v>
      </c>
      <c r="BG145" s="7">
        <v>11.6158</v>
      </c>
      <c r="BH145" s="7">
        <v>1581.2973</v>
      </c>
      <c r="BI145" s="7">
        <v>60.771599999999999</v>
      </c>
      <c r="BJ145" s="7">
        <f>Table2[[#This Row],[Indirect and Induced Building Through FY 11]]+Table2[[#This Row],[Indirect and Induced Building FY 12 and After]]</f>
        <v>1642.0689</v>
      </c>
      <c r="BK145" s="7">
        <v>39.539400000000001</v>
      </c>
      <c r="BL145" s="7">
        <v>2756.3543</v>
      </c>
      <c r="BM145" s="7">
        <v>206.86070000000001</v>
      </c>
      <c r="BN145" s="7">
        <f>Table2[[#This Row],[TOTAL Real Property Related Taxes Through FY 11]]+Table2[[#This Row],[TOTAL Real Property Related Taxes FY 12 and After]]</f>
        <v>2963.2150000000001</v>
      </c>
      <c r="BO145" s="7">
        <v>42.727699999999999</v>
      </c>
      <c r="BP145" s="7">
        <v>5696.6184000000003</v>
      </c>
      <c r="BQ145" s="7">
        <v>223.54140000000001</v>
      </c>
      <c r="BR145" s="7">
        <f>Table2[[#This Row],[Company Direct Through FY 11]]+Table2[[#This Row],[Company Direct FY 12 and After ]]</f>
        <v>5920.1598000000004</v>
      </c>
      <c r="BS145" s="7">
        <v>0</v>
      </c>
      <c r="BT145" s="7">
        <v>3.9335</v>
      </c>
      <c r="BU145" s="7">
        <v>0</v>
      </c>
      <c r="BV145" s="7">
        <f>Table2[[#This Row],[Sales Tax Exemption Through FY 11]]+Table2[[#This Row],[Sales Tax Exemption FY 12 and After ]]</f>
        <v>3.9335</v>
      </c>
      <c r="BW145" s="7">
        <v>0</v>
      </c>
      <c r="BX145" s="7">
        <v>5.2271999999999998</v>
      </c>
      <c r="BY145" s="7">
        <v>0</v>
      </c>
      <c r="BZ145" s="7">
        <f>Table2[[#This Row],[Energy Tax Savings Through FY 11]]+Table2[[#This Row],[Energy Tax Savings FY 12 and After ]]</f>
        <v>5.2271999999999998</v>
      </c>
      <c r="CA145" s="7">
        <v>0.37890000000000001</v>
      </c>
      <c r="CB145" s="7">
        <v>2.4384000000000001</v>
      </c>
      <c r="CC145" s="7">
        <v>1.1338999999999999</v>
      </c>
      <c r="CD145" s="7">
        <f>Table2[[#This Row],[Tax Exempt Bond Savings Through FY 11]]+Table2[[#This Row],[Tax Exempt Bond Savings FY12 and After ]]</f>
        <v>3.5723000000000003</v>
      </c>
      <c r="CE145" s="7">
        <v>22.584800000000001</v>
      </c>
      <c r="CF145" s="7">
        <v>3205.1469999999999</v>
      </c>
      <c r="CG145" s="7">
        <v>118.1583</v>
      </c>
      <c r="CH145" s="7">
        <f>Table2[[#This Row],[Indirect and Induced Through FY 11]]+Table2[[#This Row],[Indirect and Induced FY 12 and After  ]]</f>
        <v>3323.3053</v>
      </c>
      <c r="CI145" s="7">
        <v>64.933599999999998</v>
      </c>
      <c r="CJ145" s="7">
        <v>8890.1663000000008</v>
      </c>
      <c r="CK145" s="7">
        <v>340.56580000000002</v>
      </c>
      <c r="CL145" s="7">
        <f>Table2[[#This Row],[TOTAL Income Consumption Use Taxes Through FY 11]]+Table2[[#This Row],[TOTAL Income Consumption Use Taxes FY 12 and After  ]]</f>
        <v>9230.7321000000011</v>
      </c>
      <c r="CM145" s="7">
        <v>156.90090000000001</v>
      </c>
      <c r="CN145" s="7">
        <v>678.19110000000001</v>
      </c>
      <c r="CO145" s="7">
        <v>820.01900000000001</v>
      </c>
      <c r="CP145" s="7">
        <f>Table2[[#This Row],[Assistance Provided Through FY 11]]+Table2[[#This Row],[Assistance Provided FY 12 and After ]]</f>
        <v>1498.2101</v>
      </c>
      <c r="CQ145" s="7">
        <v>0</v>
      </c>
      <c r="CR145" s="7">
        <v>0</v>
      </c>
      <c r="CS145" s="7">
        <v>0</v>
      </c>
      <c r="CT145" s="7">
        <f>Table2[[#This Row],[Recapture Cancellation Reduction Amount Through FY 11]]+Table2[[#This Row],[Recapture Cancellation Reduction Amount FY 12 and After ]]</f>
        <v>0</v>
      </c>
      <c r="CU145" s="7">
        <v>0</v>
      </c>
      <c r="CV145" s="7">
        <v>0</v>
      </c>
      <c r="CW145" s="7">
        <v>0</v>
      </c>
      <c r="CX145" s="7">
        <f>Table2[[#This Row],[Penalty Paid Through FY 11]]+Table2[[#This Row],[Penalty Paid FY 12 and After]]</f>
        <v>0</v>
      </c>
      <c r="CY145" s="7">
        <v>156.90090000000001</v>
      </c>
      <c r="CZ145" s="7">
        <v>678.19110000000001</v>
      </c>
      <c r="DA145" s="7">
        <v>820.01900000000001</v>
      </c>
      <c r="DB145" s="7">
        <f>Table2[[#This Row],[TOTAL Assistance Net of recapture penalties Through FY 11]]+Table2[[#This Row],[TOTAL Assistance Net of recapture penalties FY 12 and After ]]</f>
        <v>1498.2101</v>
      </c>
      <c r="DC145" s="7">
        <v>220.9187</v>
      </c>
      <c r="DD145" s="7">
        <v>6686.7997999999998</v>
      </c>
      <c r="DE145" s="7">
        <v>1155.7929999999999</v>
      </c>
      <c r="DF145" s="7">
        <f>Table2[[#This Row],[Company Direct Tax Revenue Before Assistance FY 12 and After]]+Table2[[#This Row],[Company Direct Tax Revenue Before Assistance Through FY 11]]</f>
        <v>7842.5927999999994</v>
      </c>
      <c r="DG145" s="7">
        <v>40.455199999999998</v>
      </c>
      <c r="DH145" s="7">
        <v>5637.9119000000001</v>
      </c>
      <c r="DI145" s="7">
        <v>211.6525</v>
      </c>
      <c r="DJ145" s="7">
        <f>Table2[[#This Row],[Indirect and Induced Tax Revenues FY 12 and After]]+Table2[[#This Row],[Indirect and Induced Tax Revenues Through FY 11]]</f>
        <v>5849.5644000000002</v>
      </c>
      <c r="DK145" s="7">
        <v>261.37389999999999</v>
      </c>
      <c r="DL145" s="7">
        <v>12324.7117</v>
      </c>
      <c r="DM145" s="7">
        <v>1367.4455</v>
      </c>
      <c r="DN145" s="7">
        <f>Table2[[#This Row],[TOTAL Tax Revenues Before Assistance Through FY 11]]+Table2[[#This Row],[TOTAL Tax Revenues Before Assistance FY 12 and After]]</f>
        <v>13692.1572</v>
      </c>
      <c r="DO145" s="7">
        <v>104.473</v>
      </c>
      <c r="DP145" s="7">
        <v>11646.5206</v>
      </c>
      <c r="DQ145" s="7">
        <v>547.42650000000003</v>
      </c>
      <c r="DR145" s="7">
        <f>Table2[[#This Row],[TOTAL Tax Revenues Net of Assistance Recapture and Penalty FY 12 and After]]+Table2[[#This Row],[TOTAL Tax Revenues Net of Assistance Recapture and Penalty Through FY 11]]</f>
        <v>12193.947099999999</v>
      </c>
      <c r="DS145" s="7">
        <v>0</v>
      </c>
      <c r="DT145" s="7">
        <v>0</v>
      </c>
      <c r="DU145" s="7">
        <v>0</v>
      </c>
      <c r="DV145" s="7">
        <v>0</v>
      </c>
    </row>
    <row r="146" spans="1:126" x14ac:dyDescent="0.25">
      <c r="A146" s="5">
        <v>92554</v>
      </c>
      <c r="B146" s="5" t="s">
        <v>265</v>
      </c>
      <c r="C146" s="5" t="s">
        <v>805</v>
      </c>
      <c r="D146" s="5" t="s">
        <v>32</v>
      </c>
      <c r="E146" s="5">
        <v>26</v>
      </c>
      <c r="F146" s="5">
        <v>350</v>
      </c>
      <c r="G146" s="5">
        <v>15</v>
      </c>
      <c r="H146" s="23"/>
      <c r="I146" s="23"/>
      <c r="J146" s="5">
        <v>441310</v>
      </c>
      <c r="K146" s="6" t="s">
        <v>28</v>
      </c>
      <c r="L146" s="6">
        <v>36878</v>
      </c>
      <c r="M146" s="9">
        <v>46203</v>
      </c>
      <c r="N146" s="7">
        <v>630</v>
      </c>
      <c r="O146" s="5" t="s">
        <v>51</v>
      </c>
      <c r="P146" s="23">
        <v>0</v>
      </c>
      <c r="Q146" s="23">
        <v>0</v>
      </c>
      <c r="R146" s="23">
        <v>28</v>
      </c>
      <c r="S146" s="23">
        <v>0</v>
      </c>
      <c r="T146" s="23">
        <v>0</v>
      </c>
      <c r="U146" s="23">
        <v>28</v>
      </c>
      <c r="V146" s="23">
        <v>28</v>
      </c>
      <c r="W146" s="23">
        <v>0</v>
      </c>
      <c r="X146" s="23">
        <v>0</v>
      </c>
      <c r="Y146" s="23">
        <v>0</v>
      </c>
      <c r="Z146" s="23">
        <v>3</v>
      </c>
      <c r="AA146" s="24">
        <v>0</v>
      </c>
      <c r="AB146" s="24">
        <v>0</v>
      </c>
      <c r="AC146" s="24">
        <v>0</v>
      </c>
      <c r="AD146" s="24">
        <v>0</v>
      </c>
      <c r="AE146" s="24">
        <v>0</v>
      </c>
      <c r="AF146" s="24">
        <v>96.428571428571402</v>
      </c>
      <c r="AG146" s="5" t="s">
        <v>39</v>
      </c>
      <c r="AH146" s="7" t="s">
        <v>33</v>
      </c>
      <c r="AI146" s="7">
        <v>13.925000000000001</v>
      </c>
      <c r="AJ146" s="7">
        <v>62.845799999999997</v>
      </c>
      <c r="AK146" s="7">
        <v>72.852400000000003</v>
      </c>
      <c r="AL146" s="7">
        <f>Table2[[#This Row],[Company Direct Land Through FY 11]]+Table2[[#This Row],[Company Direct Land FY 12 and After ]]</f>
        <v>135.69819999999999</v>
      </c>
      <c r="AM146" s="7">
        <v>6.2640000000000002</v>
      </c>
      <c r="AN146" s="7">
        <v>62.385300000000001</v>
      </c>
      <c r="AO146" s="7">
        <v>32.771900000000002</v>
      </c>
      <c r="AP146" s="7">
        <f>Table2[[#This Row],[Company Direct Building Through FY 11]]+Table2[[#This Row],[Company Direct Building FY 12 and After  ]]</f>
        <v>95.157200000000003</v>
      </c>
      <c r="AQ146" s="7">
        <v>0</v>
      </c>
      <c r="AR146" s="7">
        <v>6.5793999999999997</v>
      </c>
      <c r="AS146" s="7">
        <v>0</v>
      </c>
      <c r="AT146" s="7">
        <f>Table2[[#This Row],[Mortgage Recording Tax Through FY 11]]+Table2[[#This Row],[Mortgage Recording Tax FY 12 and After ]]</f>
        <v>6.5793999999999997</v>
      </c>
      <c r="AU146" s="7">
        <v>11.385999999999999</v>
      </c>
      <c r="AV146" s="7">
        <v>77.171899999999994</v>
      </c>
      <c r="AW146" s="7">
        <v>59.569000000000003</v>
      </c>
      <c r="AX146" s="7">
        <f>Table2[[#This Row],[Pilot Savings  Through FY 11]]+Table2[[#This Row],[Pilot Savings FY 12 and After ]]</f>
        <v>136.74090000000001</v>
      </c>
      <c r="AY146" s="7">
        <v>0</v>
      </c>
      <c r="AZ146" s="7">
        <v>6.5793999999999997</v>
      </c>
      <c r="BA146" s="7">
        <v>0</v>
      </c>
      <c r="BB146" s="7">
        <f>Table2[[#This Row],[Mortgage Recording Tax Exemption Through FY 11]]+Table2[[#This Row],[Mortgage Recording Tax Exemption FY 12 and After ]]</f>
        <v>6.5793999999999997</v>
      </c>
      <c r="BC146" s="7">
        <v>14.7865</v>
      </c>
      <c r="BD146" s="7">
        <v>84.036600000000007</v>
      </c>
      <c r="BE146" s="7">
        <v>77.359200000000001</v>
      </c>
      <c r="BF146" s="7">
        <f>Table2[[#This Row],[Indirect and Induced Land Through FY 11]]+Table2[[#This Row],[Indirect and Induced Land FY 12 and After ]]</f>
        <v>161.39580000000001</v>
      </c>
      <c r="BG146" s="7">
        <v>27.460699999999999</v>
      </c>
      <c r="BH146" s="7">
        <v>156.06829999999999</v>
      </c>
      <c r="BI146" s="7">
        <v>143.66759999999999</v>
      </c>
      <c r="BJ146" s="7">
        <f>Table2[[#This Row],[Indirect and Induced Building Through FY 11]]+Table2[[#This Row],[Indirect and Induced Building FY 12 and After]]</f>
        <v>299.73590000000002</v>
      </c>
      <c r="BK146" s="7">
        <v>51.050199999999997</v>
      </c>
      <c r="BL146" s="7">
        <v>288.16410000000002</v>
      </c>
      <c r="BM146" s="7">
        <v>267.08210000000003</v>
      </c>
      <c r="BN146" s="7">
        <f>Table2[[#This Row],[TOTAL Real Property Related Taxes Through FY 11]]+Table2[[#This Row],[TOTAL Real Property Related Taxes FY 12 and After]]</f>
        <v>555.24620000000004</v>
      </c>
      <c r="BO146" s="7">
        <v>86.832700000000003</v>
      </c>
      <c r="BP146" s="7">
        <v>470.11369999999999</v>
      </c>
      <c r="BQ146" s="7">
        <v>454.28739999999999</v>
      </c>
      <c r="BR146" s="7">
        <f>Table2[[#This Row],[Company Direct Through FY 11]]+Table2[[#This Row],[Company Direct FY 12 and After ]]</f>
        <v>924.40110000000004</v>
      </c>
      <c r="BS146" s="7">
        <v>0</v>
      </c>
      <c r="BT146" s="7">
        <v>0</v>
      </c>
      <c r="BU146" s="7">
        <v>0</v>
      </c>
      <c r="BV146" s="7">
        <f>Table2[[#This Row],[Sales Tax Exemption Through FY 11]]+Table2[[#This Row],[Sales Tax Exemption FY 12 and After ]]</f>
        <v>0</v>
      </c>
      <c r="BW146" s="7">
        <v>0</v>
      </c>
      <c r="BX146" s="7">
        <v>0</v>
      </c>
      <c r="BY146" s="7">
        <v>0</v>
      </c>
      <c r="BZ146" s="7">
        <f>Table2[[#This Row],[Energy Tax Savings Through FY 11]]+Table2[[#This Row],[Energy Tax Savings FY 12 and After ]]</f>
        <v>0</v>
      </c>
      <c r="CA146" s="7">
        <v>0</v>
      </c>
      <c r="CB146" s="7">
        <v>0</v>
      </c>
      <c r="CC146" s="7">
        <v>0</v>
      </c>
      <c r="CD146" s="7">
        <f>Table2[[#This Row],[Tax Exempt Bond Savings Through FY 11]]+Table2[[#This Row],[Tax Exempt Bond Savings FY12 and After ]]</f>
        <v>0</v>
      </c>
      <c r="CE146" s="7">
        <v>52.404800000000002</v>
      </c>
      <c r="CF146" s="7">
        <v>318.84519999999998</v>
      </c>
      <c r="CG146" s="7">
        <v>274.16969999999998</v>
      </c>
      <c r="CH146" s="7">
        <f>Table2[[#This Row],[Indirect and Induced Through FY 11]]+Table2[[#This Row],[Indirect and Induced FY 12 and After  ]]</f>
        <v>593.0148999999999</v>
      </c>
      <c r="CI146" s="7">
        <v>139.23750000000001</v>
      </c>
      <c r="CJ146" s="7">
        <v>788.95889999999997</v>
      </c>
      <c r="CK146" s="7">
        <v>728.45709999999997</v>
      </c>
      <c r="CL146" s="7">
        <f>Table2[[#This Row],[TOTAL Income Consumption Use Taxes Through FY 11]]+Table2[[#This Row],[TOTAL Income Consumption Use Taxes FY 12 and After  ]]</f>
        <v>1517.4159999999999</v>
      </c>
      <c r="CM146" s="7">
        <v>11.385999999999999</v>
      </c>
      <c r="CN146" s="7">
        <v>83.751300000000001</v>
      </c>
      <c r="CO146" s="7">
        <v>59.569000000000003</v>
      </c>
      <c r="CP146" s="7">
        <f>Table2[[#This Row],[Assistance Provided Through FY 11]]+Table2[[#This Row],[Assistance Provided FY 12 and After ]]</f>
        <v>143.3203</v>
      </c>
      <c r="CQ146" s="7">
        <v>0</v>
      </c>
      <c r="CR146" s="7">
        <v>0</v>
      </c>
      <c r="CS146" s="7">
        <v>0</v>
      </c>
      <c r="CT146" s="7">
        <f>Table2[[#This Row],[Recapture Cancellation Reduction Amount Through FY 11]]+Table2[[#This Row],[Recapture Cancellation Reduction Amount FY 12 and After ]]</f>
        <v>0</v>
      </c>
      <c r="CU146" s="7">
        <v>0</v>
      </c>
      <c r="CV146" s="7">
        <v>0</v>
      </c>
      <c r="CW146" s="7">
        <v>0</v>
      </c>
      <c r="CX146" s="7">
        <f>Table2[[#This Row],[Penalty Paid Through FY 11]]+Table2[[#This Row],[Penalty Paid FY 12 and After]]</f>
        <v>0</v>
      </c>
      <c r="CY146" s="7">
        <v>11.385999999999999</v>
      </c>
      <c r="CZ146" s="7">
        <v>83.751300000000001</v>
      </c>
      <c r="DA146" s="7">
        <v>59.569000000000003</v>
      </c>
      <c r="DB146" s="7">
        <f>Table2[[#This Row],[TOTAL Assistance Net of recapture penalties Through FY 11]]+Table2[[#This Row],[TOTAL Assistance Net of recapture penalties FY 12 and After ]]</f>
        <v>143.3203</v>
      </c>
      <c r="DC146" s="7">
        <v>107.0217</v>
      </c>
      <c r="DD146" s="7">
        <v>601.92420000000004</v>
      </c>
      <c r="DE146" s="7">
        <v>559.9117</v>
      </c>
      <c r="DF146" s="7">
        <f>Table2[[#This Row],[Company Direct Tax Revenue Before Assistance FY 12 and After]]+Table2[[#This Row],[Company Direct Tax Revenue Before Assistance Through FY 11]]</f>
        <v>1161.8359</v>
      </c>
      <c r="DG146" s="7">
        <v>94.652000000000001</v>
      </c>
      <c r="DH146" s="7">
        <v>558.95010000000002</v>
      </c>
      <c r="DI146" s="7">
        <v>495.19650000000001</v>
      </c>
      <c r="DJ146" s="7">
        <f>Table2[[#This Row],[Indirect and Induced Tax Revenues FY 12 and After]]+Table2[[#This Row],[Indirect and Induced Tax Revenues Through FY 11]]</f>
        <v>1054.1466</v>
      </c>
      <c r="DK146" s="7">
        <v>201.6737</v>
      </c>
      <c r="DL146" s="7">
        <v>1160.8742999999999</v>
      </c>
      <c r="DM146" s="7">
        <v>1055.1081999999999</v>
      </c>
      <c r="DN146" s="7">
        <f>Table2[[#This Row],[TOTAL Tax Revenues Before Assistance Through FY 11]]+Table2[[#This Row],[TOTAL Tax Revenues Before Assistance FY 12 and After]]</f>
        <v>2215.9825000000001</v>
      </c>
      <c r="DO146" s="7">
        <v>190.2877</v>
      </c>
      <c r="DP146" s="7">
        <v>1077.123</v>
      </c>
      <c r="DQ146" s="7">
        <v>995.53920000000005</v>
      </c>
      <c r="DR146" s="7">
        <f>Table2[[#This Row],[TOTAL Tax Revenues Net of Assistance Recapture and Penalty FY 12 and After]]+Table2[[#This Row],[TOTAL Tax Revenues Net of Assistance Recapture and Penalty Through FY 11]]</f>
        <v>2072.6622000000002</v>
      </c>
      <c r="DS146" s="7">
        <v>0</v>
      </c>
      <c r="DT146" s="7">
        <v>0</v>
      </c>
      <c r="DU146" s="7">
        <v>0</v>
      </c>
      <c r="DV146" s="7">
        <v>0</v>
      </c>
    </row>
    <row r="147" spans="1:126" x14ac:dyDescent="0.25">
      <c r="A147" s="5">
        <v>92556</v>
      </c>
      <c r="B147" s="5" t="s">
        <v>315</v>
      </c>
      <c r="C147" s="5" t="s">
        <v>316</v>
      </c>
      <c r="D147" s="5" t="s">
        <v>42</v>
      </c>
      <c r="E147" s="5">
        <v>38</v>
      </c>
      <c r="F147" s="5">
        <v>735</v>
      </c>
      <c r="G147" s="5">
        <v>110</v>
      </c>
      <c r="H147" s="23">
        <v>0</v>
      </c>
      <c r="I147" s="23">
        <v>0</v>
      </c>
      <c r="J147" s="5">
        <v>423610</v>
      </c>
      <c r="K147" s="6" t="s">
        <v>28</v>
      </c>
      <c r="L147" s="6">
        <v>36986</v>
      </c>
      <c r="M147" s="9">
        <v>46568</v>
      </c>
      <c r="N147" s="7">
        <v>4865</v>
      </c>
      <c r="O147" s="5" t="s">
        <v>810</v>
      </c>
      <c r="P147" s="23">
        <v>0</v>
      </c>
      <c r="Q147" s="23">
        <v>0</v>
      </c>
      <c r="R147" s="23">
        <v>189</v>
      </c>
      <c r="S147" s="23">
        <v>0</v>
      </c>
      <c r="T147" s="23">
        <v>0</v>
      </c>
      <c r="U147" s="23">
        <v>189</v>
      </c>
      <c r="V147" s="23">
        <v>189</v>
      </c>
      <c r="W147" s="23">
        <v>0</v>
      </c>
      <c r="X147" s="23">
        <v>0</v>
      </c>
      <c r="Y147" s="23">
        <v>0</v>
      </c>
      <c r="Z147" s="23">
        <v>14</v>
      </c>
      <c r="AA147" s="24">
        <v>0</v>
      </c>
      <c r="AB147" s="24">
        <v>0</v>
      </c>
      <c r="AC147" s="24">
        <v>0</v>
      </c>
      <c r="AD147" s="24">
        <v>0</v>
      </c>
      <c r="AE147" s="24">
        <v>0</v>
      </c>
      <c r="AF147" s="24">
        <v>91.6666666666667</v>
      </c>
      <c r="AG147" s="5" t="s">
        <v>33</v>
      </c>
      <c r="AH147" s="7" t="s">
        <v>33</v>
      </c>
      <c r="AI147" s="7">
        <v>109.123</v>
      </c>
      <c r="AJ147" s="7">
        <v>326.77789999999999</v>
      </c>
      <c r="AK147" s="7">
        <v>598.07550000000003</v>
      </c>
      <c r="AL147" s="7">
        <f>Table2[[#This Row],[Company Direct Land Through FY 11]]+Table2[[#This Row],[Company Direct Land FY 12 and After ]]</f>
        <v>924.85339999999997</v>
      </c>
      <c r="AM147" s="7">
        <v>125.586</v>
      </c>
      <c r="AN147" s="7">
        <v>500.53559999999999</v>
      </c>
      <c r="AO147" s="7">
        <v>688.30619999999999</v>
      </c>
      <c r="AP147" s="7">
        <f>Table2[[#This Row],[Company Direct Building Through FY 11]]+Table2[[#This Row],[Company Direct Building FY 12 and After  ]]</f>
        <v>1188.8417999999999</v>
      </c>
      <c r="AQ147" s="7">
        <v>0</v>
      </c>
      <c r="AR147" s="7">
        <v>47.371499999999997</v>
      </c>
      <c r="AS147" s="7">
        <v>0</v>
      </c>
      <c r="AT147" s="7">
        <f>Table2[[#This Row],[Mortgage Recording Tax Through FY 11]]+Table2[[#This Row],[Mortgage Recording Tax FY 12 and After ]]</f>
        <v>47.371499999999997</v>
      </c>
      <c r="AU147" s="7">
        <v>171.40199999999999</v>
      </c>
      <c r="AV147" s="7">
        <v>511.36090000000002</v>
      </c>
      <c r="AW147" s="7">
        <v>939.41219999999998</v>
      </c>
      <c r="AX147" s="7">
        <f>Table2[[#This Row],[Pilot Savings  Through FY 11]]+Table2[[#This Row],[Pilot Savings FY 12 and After ]]</f>
        <v>1450.7730999999999</v>
      </c>
      <c r="AY147" s="7">
        <v>0</v>
      </c>
      <c r="AZ147" s="7">
        <v>47.371499999999997</v>
      </c>
      <c r="BA147" s="7">
        <v>0</v>
      </c>
      <c r="BB147" s="7">
        <f>Table2[[#This Row],[Mortgage Recording Tax Exemption Through FY 11]]+Table2[[#This Row],[Mortgage Recording Tax Exemption FY 12 and After ]]</f>
        <v>47.371499999999997</v>
      </c>
      <c r="BC147" s="7">
        <v>295.53890000000001</v>
      </c>
      <c r="BD147" s="7">
        <v>846.45090000000005</v>
      </c>
      <c r="BE147" s="7">
        <v>1619.7755999999999</v>
      </c>
      <c r="BF147" s="7">
        <f>Table2[[#This Row],[Indirect and Induced Land Through FY 11]]+Table2[[#This Row],[Indirect and Induced Land FY 12 and After ]]</f>
        <v>2466.2264999999998</v>
      </c>
      <c r="BG147" s="7">
        <v>548.85789999999997</v>
      </c>
      <c r="BH147" s="7">
        <v>1571.9801</v>
      </c>
      <c r="BI147" s="7">
        <v>3008.1543000000001</v>
      </c>
      <c r="BJ147" s="7">
        <f>Table2[[#This Row],[Indirect and Induced Building Through FY 11]]+Table2[[#This Row],[Indirect and Induced Building FY 12 and After]]</f>
        <v>4580.1343999999999</v>
      </c>
      <c r="BK147" s="7">
        <v>907.7038</v>
      </c>
      <c r="BL147" s="7">
        <v>2734.3836000000001</v>
      </c>
      <c r="BM147" s="7">
        <v>4974.8994000000002</v>
      </c>
      <c r="BN147" s="7">
        <f>Table2[[#This Row],[TOTAL Real Property Related Taxes Through FY 11]]+Table2[[#This Row],[TOTAL Real Property Related Taxes FY 12 and After]]</f>
        <v>7709.2830000000004</v>
      </c>
      <c r="BO147" s="7">
        <v>2200.6106</v>
      </c>
      <c r="BP147" s="7">
        <v>6568.8069999999998</v>
      </c>
      <c r="BQ147" s="7">
        <v>12061.0023</v>
      </c>
      <c r="BR147" s="7">
        <f>Table2[[#This Row],[Company Direct Through FY 11]]+Table2[[#This Row],[Company Direct FY 12 and After ]]</f>
        <v>18629.809300000001</v>
      </c>
      <c r="BS147" s="7">
        <v>0</v>
      </c>
      <c r="BT147" s="7">
        <v>4.2455999999999996</v>
      </c>
      <c r="BU147" s="7">
        <v>0</v>
      </c>
      <c r="BV147" s="7">
        <f>Table2[[#This Row],[Sales Tax Exemption Through FY 11]]+Table2[[#This Row],[Sales Tax Exemption FY 12 and After ]]</f>
        <v>4.2455999999999996</v>
      </c>
      <c r="BW147" s="7">
        <v>0</v>
      </c>
      <c r="BX147" s="7">
        <v>0</v>
      </c>
      <c r="BY147" s="7">
        <v>0</v>
      </c>
      <c r="BZ147" s="7">
        <f>Table2[[#This Row],[Energy Tax Savings Through FY 11]]+Table2[[#This Row],[Energy Tax Savings FY 12 and After ]]</f>
        <v>0</v>
      </c>
      <c r="CA147" s="7">
        <v>0</v>
      </c>
      <c r="CB147" s="7">
        <v>0</v>
      </c>
      <c r="CC147" s="7">
        <v>0</v>
      </c>
      <c r="CD147" s="7">
        <f>Table2[[#This Row],[Tax Exempt Bond Savings Through FY 11]]+Table2[[#This Row],[Tax Exempt Bond Savings FY12 and After ]]</f>
        <v>0</v>
      </c>
      <c r="CE147" s="7">
        <v>1163.2129</v>
      </c>
      <c r="CF147" s="7">
        <v>3602.6696999999999</v>
      </c>
      <c r="CG147" s="7">
        <v>6375.2822999999999</v>
      </c>
      <c r="CH147" s="7">
        <f>Table2[[#This Row],[Indirect and Induced Through FY 11]]+Table2[[#This Row],[Indirect and Induced FY 12 and After  ]]</f>
        <v>9977.9519999999993</v>
      </c>
      <c r="CI147" s="7">
        <v>3363.8235</v>
      </c>
      <c r="CJ147" s="7">
        <v>10167.231100000001</v>
      </c>
      <c r="CK147" s="7">
        <v>18436.284599999999</v>
      </c>
      <c r="CL147" s="7">
        <f>Table2[[#This Row],[TOTAL Income Consumption Use Taxes Through FY 11]]+Table2[[#This Row],[TOTAL Income Consumption Use Taxes FY 12 and After  ]]</f>
        <v>28603.5157</v>
      </c>
      <c r="CM147" s="7">
        <v>171.40199999999999</v>
      </c>
      <c r="CN147" s="7">
        <v>562.97799999999995</v>
      </c>
      <c r="CO147" s="7">
        <v>939.41219999999998</v>
      </c>
      <c r="CP147" s="7">
        <f>Table2[[#This Row],[Assistance Provided Through FY 11]]+Table2[[#This Row],[Assistance Provided FY 12 and After ]]</f>
        <v>1502.3901999999998</v>
      </c>
      <c r="CQ147" s="7">
        <v>0</v>
      </c>
      <c r="CR147" s="7">
        <v>0</v>
      </c>
      <c r="CS147" s="7">
        <v>0</v>
      </c>
      <c r="CT147" s="7">
        <f>Table2[[#This Row],[Recapture Cancellation Reduction Amount Through FY 11]]+Table2[[#This Row],[Recapture Cancellation Reduction Amount FY 12 and After ]]</f>
        <v>0</v>
      </c>
      <c r="CU147" s="7">
        <v>0</v>
      </c>
      <c r="CV147" s="7">
        <v>0</v>
      </c>
      <c r="CW147" s="7">
        <v>0</v>
      </c>
      <c r="CX147" s="7">
        <f>Table2[[#This Row],[Penalty Paid Through FY 11]]+Table2[[#This Row],[Penalty Paid FY 12 and After]]</f>
        <v>0</v>
      </c>
      <c r="CY147" s="7">
        <v>171.40199999999999</v>
      </c>
      <c r="CZ147" s="7">
        <v>562.97799999999995</v>
      </c>
      <c r="DA147" s="7">
        <v>939.41219999999998</v>
      </c>
      <c r="DB147" s="7">
        <f>Table2[[#This Row],[TOTAL Assistance Net of recapture penalties Through FY 11]]+Table2[[#This Row],[TOTAL Assistance Net of recapture penalties FY 12 and After ]]</f>
        <v>1502.3901999999998</v>
      </c>
      <c r="DC147" s="7">
        <v>2435.3195999999998</v>
      </c>
      <c r="DD147" s="7">
        <v>7443.4920000000002</v>
      </c>
      <c r="DE147" s="7">
        <v>13347.384</v>
      </c>
      <c r="DF147" s="7">
        <f>Table2[[#This Row],[Company Direct Tax Revenue Before Assistance FY 12 and After]]+Table2[[#This Row],[Company Direct Tax Revenue Before Assistance Through FY 11]]</f>
        <v>20790.876</v>
      </c>
      <c r="DG147" s="7">
        <v>2007.6097</v>
      </c>
      <c r="DH147" s="7">
        <v>6021.1007</v>
      </c>
      <c r="DI147" s="7">
        <v>11003.2122</v>
      </c>
      <c r="DJ147" s="7">
        <f>Table2[[#This Row],[Indirect and Induced Tax Revenues FY 12 and After]]+Table2[[#This Row],[Indirect and Induced Tax Revenues Through FY 11]]</f>
        <v>17024.312900000001</v>
      </c>
      <c r="DK147" s="7">
        <v>4442.9292999999998</v>
      </c>
      <c r="DL147" s="7">
        <v>13464.592699999999</v>
      </c>
      <c r="DM147" s="7">
        <v>24350.5962</v>
      </c>
      <c r="DN147" s="7">
        <f>Table2[[#This Row],[TOTAL Tax Revenues Before Assistance Through FY 11]]+Table2[[#This Row],[TOTAL Tax Revenues Before Assistance FY 12 and After]]</f>
        <v>37815.188900000001</v>
      </c>
      <c r="DO147" s="7">
        <v>4271.5272999999997</v>
      </c>
      <c r="DP147" s="7">
        <v>12901.6147</v>
      </c>
      <c r="DQ147" s="7">
        <v>23411.184000000001</v>
      </c>
      <c r="DR147" s="7">
        <f>Table2[[#This Row],[TOTAL Tax Revenues Net of Assistance Recapture and Penalty FY 12 and After]]+Table2[[#This Row],[TOTAL Tax Revenues Net of Assistance Recapture and Penalty Through FY 11]]</f>
        <v>36312.798699999999</v>
      </c>
      <c r="DS147" s="7">
        <v>0</v>
      </c>
      <c r="DT147" s="7">
        <v>0</v>
      </c>
      <c r="DU147" s="7">
        <v>0</v>
      </c>
      <c r="DV147" s="7">
        <v>0</v>
      </c>
    </row>
    <row r="148" spans="1:126" x14ac:dyDescent="0.25">
      <c r="A148" s="5">
        <v>92559</v>
      </c>
      <c r="B148" s="5" t="s">
        <v>230</v>
      </c>
      <c r="C148" s="5" t="s">
        <v>231</v>
      </c>
      <c r="D148" s="5" t="s">
        <v>27</v>
      </c>
      <c r="E148" s="5">
        <v>1</v>
      </c>
      <c r="F148" s="5">
        <v>22</v>
      </c>
      <c r="G148" s="5">
        <v>13</v>
      </c>
      <c r="H148" s="23">
        <v>108646</v>
      </c>
      <c r="I148" s="23">
        <v>225000</v>
      </c>
      <c r="J148" s="5">
        <v>523110</v>
      </c>
      <c r="K148" s="6" t="s">
        <v>793</v>
      </c>
      <c r="L148" s="6">
        <v>36824</v>
      </c>
      <c r="M148" s="9">
        <v>41090</v>
      </c>
      <c r="N148" s="7">
        <v>103500</v>
      </c>
      <c r="O148" s="5" t="s">
        <v>55</v>
      </c>
      <c r="P148" s="23">
        <v>0</v>
      </c>
      <c r="Q148" s="23">
        <v>0</v>
      </c>
      <c r="R148" s="23">
        <v>0</v>
      </c>
      <c r="S148" s="23">
        <v>0</v>
      </c>
      <c r="T148" s="23">
        <v>0</v>
      </c>
      <c r="U148" s="23">
        <v>0</v>
      </c>
      <c r="V148" s="23">
        <v>251</v>
      </c>
      <c r="W148" s="23">
        <v>0</v>
      </c>
      <c r="X148" s="23">
        <v>1085</v>
      </c>
      <c r="Y148" s="23">
        <v>1085</v>
      </c>
      <c r="Z148" s="23">
        <v>901</v>
      </c>
      <c r="AA148" s="24">
        <v>0</v>
      </c>
      <c r="AB148" s="24">
        <v>0</v>
      </c>
      <c r="AC148" s="24">
        <v>0</v>
      </c>
      <c r="AD148" s="24">
        <v>0</v>
      </c>
      <c r="AE148" s="24">
        <v>0</v>
      </c>
      <c r="AF148" s="24">
        <v>0</v>
      </c>
      <c r="AG148" s="5"/>
      <c r="AH148" s="7"/>
      <c r="AI148" s="7">
        <v>269.20780000000002</v>
      </c>
      <c r="AJ148" s="7">
        <v>2060.3588</v>
      </c>
      <c r="AK148" s="7">
        <v>0</v>
      </c>
      <c r="AL148" s="7">
        <f>Table2[[#This Row],[Company Direct Land Through FY 11]]+Table2[[#This Row],[Company Direct Land FY 12 and After ]]</f>
        <v>2060.3588</v>
      </c>
      <c r="AM148" s="7">
        <v>499.95740000000001</v>
      </c>
      <c r="AN148" s="7">
        <v>3826.3804</v>
      </c>
      <c r="AO148" s="7">
        <v>0</v>
      </c>
      <c r="AP148" s="7">
        <f>Table2[[#This Row],[Company Direct Building Through FY 11]]+Table2[[#This Row],[Company Direct Building FY 12 and After  ]]</f>
        <v>3826.3804</v>
      </c>
      <c r="AQ148" s="7">
        <v>0</v>
      </c>
      <c r="AR148" s="7">
        <v>0</v>
      </c>
      <c r="AS148" s="7">
        <v>0</v>
      </c>
      <c r="AT148" s="7">
        <f>Table2[[#This Row],[Mortgage Recording Tax Through FY 11]]+Table2[[#This Row],[Mortgage Recording Tax FY 12 and After ]]</f>
        <v>0</v>
      </c>
      <c r="AU148" s="7">
        <v>0</v>
      </c>
      <c r="AV148" s="7">
        <v>0</v>
      </c>
      <c r="AW148" s="7">
        <v>0</v>
      </c>
      <c r="AX148" s="7">
        <f>Table2[[#This Row],[Pilot Savings  Through FY 11]]+Table2[[#This Row],[Pilot Savings FY 12 and After ]]</f>
        <v>0</v>
      </c>
      <c r="AY148" s="7">
        <v>0</v>
      </c>
      <c r="AZ148" s="7">
        <v>0</v>
      </c>
      <c r="BA148" s="7">
        <v>0</v>
      </c>
      <c r="BB148" s="7">
        <f>Table2[[#This Row],[Mortgage Recording Tax Exemption Through FY 11]]+Table2[[#This Row],[Mortgage Recording Tax Exemption FY 12 and After ]]</f>
        <v>0</v>
      </c>
      <c r="BC148" s="7">
        <v>586.8904</v>
      </c>
      <c r="BD148" s="7">
        <v>14513.596600000001</v>
      </c>
      <c r="BE148" s="7">
        <v>0</v>
      </c>
      <c r="BF148" s="7">
        <f>Table2[[#This Row],[Indirect and Induced Land Through FY 11]]+Table2[[#This Row],[Indirect and Induced Land FY 12 and After ]]</f>
        <v>14513.596600000001</v>
      </c>
      <c r="BG148" s="7">
        <v>1089.9392</v>
      </c>
      <c r="BH148" s="7">
        <v>26953.822100000001</v>
      </c>
      <c r="BI148" s="7">
        <v>0</v>
      </c>
      <c r="BJ148" s="7">
        <f>Table2[[#This Row],[Indirect and Induced Building Through FY 11]]+Table2[[#This Row],[Indirect and Induced Building FY 12 and After]]</f>
        <v>26953.822100000001</v>
      </c>
      <c r="BK148" s="7">
        <v>2445.9947999999999</v>
      </c>
      <c r="BL148" s="7">
        <v>47354.157899999998</v>
      </c>
      <c r="BM148" s="7">
        <v>0</v>
      </c>
      <c r="BN148" s="7">
        <f>Table2[[#This Row],[TOTAL Real Property Related Taxes Through FY 11]]+Table2[[#This Row],[TOTAL Real Property Related Taxes FY 12 and After]]</f>
        <v>47354.157899999998</v>
      </c>
      <c r="BO148" s="7">
        <v>2241.9870999999998</v>
      </c>
      <c r="BP148" s="7">
        <v>57331.246599999999</v>
      </c>
      <c r="BQ148" s="7">
        <v>0</v>
      </c>
      <c r="BR148" s="7">
        <f>Table2[[#This Row],[Company Direct Through FY 11]]+Table2[[#This Row],[Company Direct FY 12 and After ]]</f>
        <v>57331.246599999999</v>
      </c>
      <c r="BS148" s="7">
        <v>0</v>
      </c>
      <c r="BT148" s="7">
        <v>706.14869999999996</v>
      </c>
      <c r="BU148" s="7">
        <v>0</v>
      </c>
      <c r="BV148" s="7">
        <f>Table2[[#This Row],[Sales Tax Exemption Through FY 11]]+Table2[[#This Row],[Sales Tax Exemption FY 12 and After ]]</f>
        <v>706.14869999999996</v>
      </c>
      <c r="BW148" s="7">
        <v>0</v>
      </c>
      <c r="BX148" s="7">
        <v>0</v>
      </c>
      <c r="BY148" s="7">
        <v>0</v>
      </c>
      <c r="BZ148" s="7">
        <f>Table2[[#This Row],[Energy Tax Savings Through FY 11]]+Table2[[#This Row],[Energy Tax Savings FY 12 and After ]]</f>
        <v>0</v>
      </c>
      <c r="CA148" s="7">
        <v>0</v>
      </c>
      <c r="CB148" s="7">
        <v>0</v>
      </c>
      <c r="CC148" s="7">
        <v>0</v>
      </c>
      <c r="CD148" s="7">
        <f>Table2[[#This Row],[Tax Exempt Bond Savings Through FY 11]]+Table2[[#This Row],[Tax Exempt Bond Savings FY12 and After ]]</f>
        <v>0</v>
      </c>
      <c r="CE148" s="7">
        <v>1923.2118</v>
      </c>
      <c r="CF148" s="7">
        <v>51531.485399999998</v>
      </c>
      <c r="CG148" s="7">
        <v>0</v>
      </c>
      <c r="CH148" s="7">
        <f>Table2[[#This Row],[Indirect and Induced Through FY 11]]+Table2[[#This Row],[Indirect and Induced FY 12 and After  ]]</f>
        <v>51531.485399999998</v>
      </c>
      <c r="CI148" s="7">
        <v>4165.1989000000003</v>
      </c>
      <c r="CJ148" s="7">
        <v>108156.5833</v>
      </c>
      <c r="CK148" s="7">
        <v>0</v>
      </c>
      <c r="CL148" s="7">
        <f>Table2[[#This Row],[TOTAL Income Consumption Use Taxes Through FY 11]]+Table2[[#This Row],[TOTAL Income Consumption Use Taxes FY 12 and After  ]]</f>
        <v>108156.5833</v>
      </c>
      <c r="CM148" s="7">
        <v>0</v>
      </c>
      <c r="CN148" s="7">
        <v>706.14869999999996</v>
      </c>
      <c r="CO148" s="7">
        <v>0</v>
      </c>
      <c r="CP148" s="7">
        <f>Table2[[#This Row],[Assistance Provided Through FY 11]]+Table2[[#This Row],[Assistance Provided FY 12 and After ]]</f>
        <v>706.14869999999996</v>
      </c>
      <c r="CQ148" s="7">
        <v>0</v>
      </c>
      <c r="CR148" s="7">
        <v>0</v>
      </c>
      <c r="CS148" s="7">
        <v>0</v>
      </c>
      <c r="CT148" s="7">
        <f>Table2[[#This Row],[Recapture Cancellation Reduction Amount Through FY 11]]+Table2[[#This Row],[Recapture Cancellation Reduction Amount FY 12 and After ]]</f>
        <v>0</v>
      </c>
      <c r="CU148" s="7">
        <v>0</v>
      </c>
      <c r="CV148" s="7">
        <v>0</v>
      </c>
      <c r="CW148" s="7">
        <v>0</v>
      </c>
      <c r="CX148" s="7">
        <f>Table2[[#This Row],[Penalty Paid Through FY 11]]+Table2[[#This Row],[Penalty Paid FY 12 and After]]</f>
        <v>0</v>
      </c>
      <c r="CY148" s="7">
        <v>0</v>
      </c>
      <c r="CZ148" s="7">
        <v>706.14869999999996</v>
      </c>
      <c r="DA148" s="7">
        <v>0</v>
      </c>
      <c r="DB148" s="7">
        <f>Table2[[#This Row],[TOTAL Assistance Net of recapture penalties Through FY 11]]+Table2[[#This Row],[TOTAL Assistance Net of recapture penalties FY 12 and After ]]</f>
        <v>706.14869999999996</v>
      </c>
      <c r="DC148" s="7">
        <v>3011.1523000000002</v>
      </c>
      <c r="DD148" s="7">
        <v>63217.985800000002</v>
      </c>
      <c r="DE148" s="7">
        <v>0</v>
      </c>
      <c r="DF148" s="7">
        <f>Table2[[#This Row],[Company Direct Tax Revenue Before Assistance FY 12 and After]]+Table2[[#This Row],[Company Direct Tax Revenue Before Assistance Through FY 11]]</f>
        <v>63217.985800000002</v>
      </c>
      <c r="DG148" s="7">
        <v>3600.0414000000001</v>
      </c>
      <c r="DH148" s="7">
        <v>92998.9041</v>
      </c>
      <c r="DI148" s="7">
        <v>0</v>
      </c>
      <c r="DJ148" s="7">
        <f>Table2[[#This Row],[Indirect and Induced Tax Revenues FY 12 and After]]+Table2[[#This Row],[Indirect and Induced Tax Revenues Through FY 11]]</f>
        <v>92998.9041</v>
      </c>
      <c r="DK148" s="7">
        <v>6611.1936999999998</v>
      </c>
      <c r="DL148" s="7">
        <v>156216.88990000001</v>
      </c>
      <c r="DM148" s="7">
        <v>0</v>
      </c>
      <c r="DN148" s="7">
        <f>Table2[[#This Row],[TOTAL Tax Revenues Before Assistance Through FY 11]]+Table2[[#This Row],[TOTAL Tax Revenues Before Assistance FY 12 and After]]</f>
        <v>156216.88990000001</v>
      </c>
      <c r="DO148" s="7">
        <v>6611.1936999999998</v>
      </c>
      <c r="DP148" s="7">
        <v>155510.74119999999</v>
      </c>
      <c r="DQ148" s="7">
        <v>0</v>
      </c>
      <c r="DR148" s="7">
        <f>Table2[[#This Row],[TOTAL Tax Revenues Net of Assistance Recapture and Penalty FY 12 and After]]+Table2[[#This Row],[TOTAL Tax Revenues Net of Assistance Recapture and Penalty Through FY 11]]</f>
        <v>155510.74119999999</v>
      </c>
      <c r="DS148" s="7">
        <v>0</v>
      </c>
      <c r="DT148" s="7">
        <v>0</v>
      </c>
      <c r="DU148" s="7">
        <v>0</v>
      </c>
      <c r="DV148" s="7">
        <v>0</v>
      </c>
    </row>
    <row r="149" spans="1:126" x14ac:dyDescent="0.25">
      <c r="A149" s="5">
        <v>92560</v>
      </c>
      <c r="B149" s="5" t="s">
        <v>1219</v>
      </c>
      <c r="C149" s="5" t="s">
        <v>279</v>
      </c>
      <c r="D149" s="5" t="s">
        <v>42</v>
      </c>
      <c r="E149" s="5">
        <v>41</v>
      </c>
      <c r="F149" s="5">
        <v>4602</v>
      </c>
      <c r="G149" s="5">
        <v>39</v>
      </c>
      <c r="H149" s="23">
        <v>191277</v>
      </c>
      <c r="I149" s="23">
        <v>182543</v>
      </c>
      <c r="J149" s="5">
        <v>623990</v>
      </c>
      <c r="K149" s="6" t="s">
        <v>47</v>
      </c>
      <c r="L149" s="6">
        <v>36768</v>
      </c>
      <c r="M149" s="9">
        <v>45839</v>
      </c>
      <c r="N149" s="7">
        <v>15820</v>
      </c>
      <c r="O149" s="5" t="s">
        <v>79</v>
      </c>
      <c r="P149" s="23">
        <v>358</v>
      </c>
      <c r="Q149" s="23">
        <v>9</v>
      </c>
      <c r="R149" s="23">
        <v>1385</v>
      </c>
      <c r="S149" s="23">
        <v>6</v>
      </c>
      <c r="T149" s="23">
        <v>54</v>
      </c>
      <c r="U149" s="23">
        <v>1812</v>
      </c>
      <c r="V149" s="23">
        <v>1628</v>
      </c>
      <c r="W149" s="23">
        <v>0</v>
      </c>
      <c r="X149" s="23">
        <v>0</v>
      </c>
      <c r="Y149" s="23">
        <v>1881</v>
      </c>
      <c r="Z149" s="23">
        <v>0</v>
      </c>
      <c r="AA149" s="24">
        <v>37.997724687144498</v>
      </c>
      <c r="AB149" s="24">
        <v>9.6131968145620004</v>
      </c>
      <c r="AC149" s="24">
        <v>37.144482366325398</v>
      </c>
      <c r="AD149" s="24">
        <v>10.9215017064846</v>
      </c>
      <c r="AE149" s="24">
        <v>4.3230944254835002</v>
      </c>
      <c r="AF149" s="24">
        <v>73.720136518771298</v>
      </c>
      <c r="AG149" s="5" t="s">
        <v>39</v>
      </c>
      <c r="AH149" s="7" t="s">
        <v>33</v>
      </c>
      <c r="AI149" s="7">
        <v>0</v>
      </c>
      <c r="AJ149" s="7">
        <v>0</v>
      </c>
      <c r="AK149" s="7">
        <v>0</v>
      </c>
      <c r="AL149" s="7">
        <f>Table2[[#This Row],[Company Direct Land Through FY 11]]+Table2[[#This Row],[Company Direct Land FY 12 and After ]]</f>
        <v>0</v>
      </c>
      <c r="AM149" s="7">
        <v>0</v>
      </c>
      <c r="AN149" s="7">
        <v>0</v>
      </c>
      <c r="AO149" s="7">
        <v>0</v>
      </c>
      <c r="AP149" s="7">
        <f>Table2[[#This Row],[Company Direct Building Through FY 11]]+Table2[[#This Row],[Company Direct Building FY 12 and After  ]]</f>
        <v>0</v>
      </c>
      <c r="AQ149" s="7">
        <v>0</v>
      </c>
      <c r="AR149" s="7">
        <v>277.56189999999998</v>
      </c>
      <c r="AS149" s="7">
        <v>0</v>
      </c>
      <c r="AT149" s="7">
        <f>Table2[[#This Row],[Mortgage Recording Tax Through FY 11]]+Table2[[#This Row],[Mortgage Recording Tax FY 12 and After ]]</f>
        <v>277.56189999999998</v>
      </c>
      <c r="AU149" s="7">
        <v>0</v>
      </c>
      <c r="AV149" s="7">
        <v>0</v>
      </c>
      <c r="AW149" s="7">
        <v>0</v>
      </c>
      <c r="AX149" s="7">
        <f>Table2[[#This Row],[Pilot Savings  Through FY 11]]+Table2[[#This Row],[Pilot Savings FY 12 and After ]]</f>
        <v>0</v>
      </c>
      <c r="AY149" s="7">
        <v>0</v>
      </c>
      <c r="AZ149" s="7">
        <v>277.56189999999998</v>
      </c>
      <c r="BA149" s="7">
        <v>0</v>
      </c>
      <c r="BB149" s="7">
        <f>Table2[[#This Row],[Mortgage Recording Tax Exemption Through FY 11]]+Table2[[#This Row],[Mortgage Recording Tax Exemption FY 12 and After ]]</f>
        <v>277.56189999999998</v>
      </c>
      <c r="BC149" s="7">
        <v>727.84490000000005</v>
      </c>
      <c r="BD149" s="7">
        <v>7263.0944</v>
      </c>
      <c r="BE149" s="7">
        <v>3807.9063000000001</v>
      </c>
      <c r="BF149" s="7">
        <f>Table2[[#This Row],[Indirect and Induced Land Through FY 11]]+Table2[[#This Row],[Indirect and Induced Land FY 12 and After ]]</f>
        <v>11071.000700000001</v>
      </c>
      <c r="BG149" s="7">
        <v>1351.7119</v>
      </c>
      <c r="BH149" s="7">
        <v>13488.6041</v>
      </c>
      <c r="BI149" s="7">
        <v>7071.8248999999996</v>
      </c>
      <c r="BJ149" s="7">
        <f>Table2[[#This Row],[Indirect and Induced Building Through FY 11]]+Table2[[#This Row],[Indirect and Induced Building FY 12 and After]]</f>
        <v>20560.429</v>
      </c>
      <c r="BK149" s="7">
        <v>2079.5567999999998</v>
      </c>
      <c r="BL149" s="7">
        <v>20751.698499999999</v>
      </c>
      <c r="BM149" s="7">
        <v>10879.7312</v>
      </c>
      <c r="BN149" s="7">
        <f>Table2[[#This Row],[TOTAL Real Property Related Taxes Through FY 11]]+Table2[[#This Row],[TOTAL Real Property Related Taxes FY 12 and After]]</f>
        <v>31631.429700000001</v>
      </c>
      <c r="BO149" s="7">
        <v>2689.0065</v>
      </c>
      <c r="BP149" s="7">
        <v>28035.576799999999</v>
      </c>
      <c r="BQ149" s="7">
        <v>14068.2215</v>
      </c>
      <c r="BR149" s="7">
        <f>Table2[[#This Row],[Company Direct Through FY 11]]+Table2[[#This Row],[Company Direct FY 12 and After ]]</f>
        <v>42103.798299999995</v>
      </c>
      <c r="BS149" s="7">
        <v>0</v>
      </c>
      <c r="BT149" s="7">
        <v>0</v>
      </c>
      <c r="BU149" s="7">
        <v>0</v>
      </c>
      <c r="BV149" s="7">
        <f>Table2[[#This Row],[Sales Tax Exemption Through FY 11]]+Table2[[#This Row],[Sales Tax Exemption FY 12 and After ]]</f>
        <v>0</v>
      </c>
      <c r="BW149" s="7">
        <v>0</v>
      </c>
      <c r="BX149" s="7">
        <v>0</v>
      </c>
      <c r="BY149" s="7">
        <v>0</v>
      </c>
      <c r="BZ149" s="7">
        <f>Table2[[#This Row],[Energy Tax Savings Through FY 11]]+Table2[[#This Row],[Energy Tax Savings FY 12 and After ]]</f>
        <v>0</v>
      </c>
      <c r="CA149" s="7">
        <v>0.4153</v>
      </c>
      <c r="CB149" s="7">
        <v>17.981400000000001</v>
      </c>
      <c r="CC149" s="7">
        <v>1.2430000000000001</v>
      </c>
      <c r="CD149" s="7">
        <f>Table2[[#This Row],[Tax Exempt Bond Savings Through FY 11]]+Table2[[#This Row],[Tax Exempt Bond Savings FY12 and After ]]</f>
        <v>19.224399999999999</v>
      </c>
      <c r="CE149" s="7">
        <v>2864.7280999999998</v>
      </c>
      <c r="CF149" s="7">
        <v>30712.435099999999</v>
      </c>
      <c r="CG149" s="7">
        <v>14987.554099999999</v>
      </c>
      <c r="CH149" s="7">
        <f>Table2[[#This Row],[Indirect and Induced Through FY 11]]+Table2[[#This Row],[Indirect and Induced FY 12 and After  ]]</f>
        <v>45699.989199999996</v>
      </c>
      <c r="CI149" s="7">
        <v>5553.3193000000001</v>
      </c>
      <c r="CJ149" s="7">
        <v>58730.030500000001</v>
      </c>
      <c r="CK149" s="7">
        <v>29054.532599999999</v>
      </c>
      <c r="CL149" s="7">
        <f>Table2[[#This Row],[TOTAL Income Consumption Use Taxes Through FY 11]]+Table2[[#This Row],[TOTAL Income Consumption Use Taxes FY 12 and After  ]]</f>
        <v>87784.563099999999</v>
      </c>
      <c r="CM149" s="7">
        <v>0.4153</v>
      </c>
      <c r="CN149" s="7">
        <v>295.54329999999999</v>
      </c>
      <c r="CO149" s="7">
        <v>1.2430000000000001</v>
      </c>
      <c r="CP149" s="7">
        <f>Table2[[#This Row],[Assistance Provided Through FY 11]]+Table2[[#This Row],[Assistance Provided FY 12 and After ]]</f>
        <v>296.78629999999998</v>
      </c>
      <c r="CQ149" s="7">
        <v>0</v>
      </c>
      <c r="CR149" s="7">
        <v>0</v>
      </c>
      <c r="CS149" s="7">
        <v>0</v>
      </c>
      <c r="CT149" s="7">
        <f>Table2[[#This Row],[Recapture Cancellation Reduction Amount Through FY 11]]+Table2[[#This Row],[Recapture Cancellation Reduction Amount FY 12 and After ]]</f>
        <v>0</v>
      </c>
      <c r="CU149" s="7">
        <v>0</v>
      </c>
      <c r="CV149" s="7">
        <v>0</v>
      </c>
      <c r="CW149" s="7">
        <v>0</v>
      </c>
      <c r="CX149" s="7">
        <f>Table2[[#This Row],[Penalty Paid Through FY 11]]+Table2[[#This Row],[Penalty Paid FY 12 and After]]</f>
        <v>0</v>
      </c>
      <c r="CY149" s="7">
        <v>0.4153</v>
      </c>
      <c r="CZ149" s="7">
        <v>295.54329999999999</v>
      </c>
      <c r="DA149" s="7">
        <v>1.2430000000000001</v>
      </c>
      <c r="DB149" s="7">
        <f>Table2[[#This Row],[TOTAL Assistance Net of recapture penalties Through FY 11]]+Table2[[#This Row],[TOTAL Assistance Net of recapture penalties FY 12 and After ]]</f>
        <v>296.78629999999998</v>
      </c>
      <c r="DC149" s="7">
        <v>2689.0065</v>
      </c>
      <c r="DD149" s="7">
        <v>28313.1387</v>
      </c>
      <c r="DE149" s="7">
        <v>14068.2215</v>
      </c>
      <c r="DF149" s="7">
        <f>Table2[[#This Row],[Company Direct Tax Revenue Before Assistance FY 12 and After]]+Table2[[#This Row],[Company Direct Tax Revenue Before Assistance Through FY 11]]</f>
        <v>42381.360199999996</v>
      </c>
      <c r="DG149" s="7">
        <v>4944.2848999999997</v>
      </c>
      <c r="DH149" s="7">
        <v>51464.133600000001</v>
      </c>
      <c r="DI149" s="7">
        <v>25867.2853</v>
      </c>
      <c r="DJ149" s="7">
        <f>Table2[[#This Row],[Indirect and Induced Tax Revenues FY 12 and After]]+Table2[[#This Row],[Indirect and Induced Tax Revenues Through FY 11]]</f>
        <v>77331.418900000004</v>
      </c>
      <c r="DK149" s="7">
        <v>7633.2914000000001</v>
      </c>
      <c r="DL149" s="7">
        <v>79777.272299999997</v>
      </c>
      <c r="DM149" s="7">
        <v>39935.506800000003</v>
      </c>
      <c r="DN149" s="7">
        <f>Table2[[#This Row],[TOTAL Tax Revenues Before Assistance Through FY 11]]+Table2[[#This Row],[TOTAL Tax Revenues Before Assistance FY 12 and After]]</f>
        <v>119712.7791</v>
      </c>
      <c r="DO149" s="7">
        <v>7632.8761000000004</v>
      </c>
      <c r="DP149" s="7">
        <v>79481.729000000007</v>
      </c>
      <c r="DQ149" s="7">
        <v>39934.263800000001</v>
      </c>
      <c r="DR149" s="7">
        <f>Table2[[#This Row],[TOTAL Tax Revenues Net of Assistance Recapture and Penalty FY 12 and After]]+Table2[[#This Row],[TOTAL Tax Revenues Net of Assistance Recapture and Penalty Through FY 11]]</f>
        <v>119415.99280000001</v>
      </c>
      <c r="DS149" s="7">
        <v>0</v>
      </c>
      <c r="DT149" s="7">
        <v>0</v>
      </c>
      <c r="DU149" s="7">
        <v>0</v>
      </c>
      <c r="DV149" s="7">
        <v>0</v>
      </c>
    </row>
    <row r="150" spans="1:126" x14ac:dyDescent="0.25">
      <c r="A150" s="5">
        <v>92561</v>
      </c>
      <c r="B150" s="5" t="s">
        <v>284</v>
      </c>
      <c r="C150" s="5" t="s">
        <v>285</v>
      </c>
      <c r="D150" s="5" t="s">
        <v>32</v>
      </c>
      <c r="E150" s="5">
        <v>26</v>
      </c>
      <c r="F150" s="5">
        <v>331</v>
      </c>
      <c r="G150" s="5">
        <v>8</v>
      </c>
      <c r="H150" s="23"/>
      <c r="I150" s="23"/>
      <c r="J150" s="5">
        <v>335313</v>
      </c>
      <c r="K150" s="6" t="s">
        <v>37</v>
      </c>
      <c r="L150" s="6">
        <v>36880</v>
      </c>
      <c r="M150" s="9">
        <v>46203</v>
      </c>
      <c r="N150" s="7">
        <v>3000</v>
      </c>
      <c r="O150" s="5" t="s">
        <v>62</v>
      </c>
      <c r="P150" s="23">
        <v>0</v>
      </c>
      <c r="Q150" s="23">
        <v>1</v>
      </c>
      <c r="R150" s="23">
        <v>25</v>
      </c>
      <c r="S150" s="23">
        <v>0</v>
      </c>
      <c r="T150" s="23">
        <v>0</v>
      </c>
      <c r="U150" s="23">
        <v>26</v>
      </c>
      <c r="V150" s="23">
        <v>25</v>
      </c>
      <c r="W150" s="23">
        <v>0</v>
      </c>
      <c r="X150" s="23">
        <v>0</v>
      </c>
      <c r="Y150" s="23">
        <v>0</v>
      </c>
      <c r="Z150" s="23">
        <v>9</v>
      </c>
      <c r="AA150" s="24">
        <v>0</v>
      </c>
      <c r="AB150" s="24">
        <v>0</v>
      </c>
      <c r="AC150" s="24">
        <v>0</v>
      </c>
      <c r="AD150" s="24">
        <v>0</v>
      </c>
      <c r="AE150" s="24">
        <v>0</v>
      </c>
      <c r="AF150" s="24">
        <v>73.076923076923094</v>
      </c>
      <c r="AG150" s="5" t="s">
        <v>39</v>
      </c>
      <c r="AH150" s="7" t="s">
        <v>33</v>
      </c>
      <c r="AI150" s="7">
        <v>77.03</v>
      </c>
      <c r="AJ150" s="7">
        <v>347.33859999999999</v>
      </c>
      <c r="AK150" s="7">
        <v>403.00240000000002</v>
      </c>
      <c r="AL150" s="7">
        <f>Table2[[#This Row],[Company Direct Land Through FY 11]]+Table2[[#This Row],[Company Direct Land FY 12 and After ]]</f>
        <v>750.34100000000001</v>
      </c>
      <c r="AM150" s="7">
        <v>35.731000000000002</v>
      </c>
      <c r="AN150" s="7">
        <v>243.32470000000001</v>
      </c>
      <c r="AO150" s="7">
        <v>186.93600000000001</v>
      </c>
      <c r="AP150" s="7">
        <f>Table2[[#This Row],[Company Direct Building Through FY 11]]+Table2[[#This Row],[Company Direct Building FY 12 and After  ]]</f>
        <v>430.26070000000004</v>
      </c>
      <c r="AQ150" s="7">
        <v>0</v>
      </c>
      <c r="AR150" s="7">
        <v>52.634999999999998</v>
      </c>
      <c r="AS150" s="7">
        <v>0</v>
      </c>
      <c r="AT150" s="7">
        <f>Table2[[#This Row],[Mortgage Recording Tax Through FY 11]]+Table2[[#This Row],[Mortgage Recording Tax FY 12 and After ]]</f>
        <v>52.634999999999998</v>
      </c>
      <c r="AU150" s="7">
        <v>29.452000000000002</v>
      </c>
      <c r="AV150" s="7">
        <v>169.05680000000001</v>
      </c>
      <c r="AW150" s="7">
        <v>154.08519999999999</v>
      </c>
      <c r="AX150" s="7">
        <f>Table2[[#This Row],[Pilot Savings  Through FY 11]]+Table2[[#This Row],[Pilot Savings FY 12 and After ]]</f>
        <v>323.142</v>
      </c>
      <c r="AY150" s="7">
        <v>0</v>
      </c>
      <c r="AZ150" s="7">
        <v>52.634999999999998</v>
      </c>
      <c r="BA150" s="7">
        <v>0</v>
      </c>
      <c r="BB150" s="7">
        <f>Table2[[#This Row],[Mortgage Recording Tax Exemption Through FY 11]]+Table2[[#This Row],[Mortgage Recording Tax Exemption FY 12 and After ]]</f>
        <v>52.634999999999998</v>
      </c>
      <c r="BC150" s="7">
        <v>32.310600000000001</v>
      </c>
      <c r="BD150" s="7">
        <v>252.26339999999999</v>
      </c>
      <c r="BE150" s="7">
        <v>169.0412</v>
      </c>
      <c r="BF150" s="7">
        <f>Table2[[#This Row],[Indirect and Induced Land Through FY 11]]+Table2[[#This Row],[Indirect and Induced Land FY 12 and After ]]</f>
        <v>421.30459999999999</v>
      </c>
      <c r="BG150" s="7">
        <v>60.005400000000002</v>
      </c>
      <c r="BH150" s="7">
        <v>468.48930000000001</v>
      </c>
      <c r="BI150" s="7">
        <v>313.93349999999998</v>
      </c>
      <c r="BJ150" s="7">
        <f>Table2[[#This Row],[Indirect and Induced Building Through FY 11]]+Table2[[#This Row],[Indirect and Induced Building FY 12 and After]]</f>
        <v>782.42280000000005</v>
      </c>
      <c r="BK150" s="7">
        <v>175.625</v>
      </c>
      <c r="BL150" s="7">
        <v>1142.3592000000001</v>
      </c>
      <c r="BM150" s="7">
        <v>918.8279</v>
      </c>
      <c r="BN150" s="7">
        <f>Table2[[#This Row],[TOTAL Real Property Related Taxes Through FY 11]]+Table2[[#This Row],[TOTAL Real Property Related Taxes FY 12 and After]]</f>
        <v>2061.1871000000001</v>
      </c>
      <c r="BO150" s="7">
        <v>270.23059999999998</v>
      </c>
      <c r="BP150" s="7">
        <v>2160.3843000000002</v>
      </c>
      <c r="BQ150" s="7">
        <v>1413.7801999999999</v>
      </c>
      <c r="BR150" s="7">
        <f>Table2[[#This Row],[Company Direct Through FY 11]]+Table2[[#This Row],[Company Direct FY 12 and After ]]</f>
        <v>3574.1644999999999</v>
      </c>
      <c r="BS150" s="7">
        <v>0</v>
      </c>
      <c r="BT150" s="7">
        <v>0</v>
      </c>
      <c r="BU150" s="7">
        <v>0</v>
      </c>
      <c r="BV150" s="7">
        <f>Table2[[#This Row],[Sales Tax Exemption Through FY 11]]+Table2[[#This Row],[Sales Tax Exemption FY 12 and After ]]</f>
        <v>0</v>
      </c>
      <c r="BW150" s="7">
        <v>0</v>
      </c>
      <c r="BX150" s="7">
        <v>0</v>
      </c>
      <c r="BY150" s="7">
        <v>0</v>
      </c>
      <c r="BZ150" s="7">
        <f>Table2[[#This Row],[Energy Tax Savings Through FY 11]]+Table2[[#This Row],[Energy Tax Savings FY 12 and After ]]</f>
        <v>0</v>
      </c>
      <c r="CA150" s="7">
        <v>1.3208</v>
      </c>
      <c r="CB150" s="7">
        <v>13.262</v>
      </c>
      <c r="CC150" s="7">
        <v>3.9523000000000001</v>
      </c>
      <c r="CD150" s="7">
        <f>Table2[[#This Row],[Tax Exempt Bond Savings Through FY 11]]+Table2[[#This Row],[Tax Exempt Bond Savings FY12 and After ]]</f>
        <v>17.214300000000001</v>
      </c>
      <c r="CE150" s="7">
        <v>114.51179999999999</v>
      </c>
      <c r="CF150" s="7">
        <v>957.77110000000005</v>
      </c>
      <c r="CG150" s="7">
        <v>599.09749999999997</v>
      </c>
      <c r="CH150" s="7">
        <f>Table2[[#This Row],[Indirect and Induced Through FY 11]]+Table2[[#This Row],[Indirect and Induced FY 12 and After  ]]</f>
        <v>1556.8686</v>
      </c>
      <c r="CI150" s="7">
        <v>383.42160000000001</v>
      </c>
      <c r="CJ150" s="7">
        <v>3104.8933999999999</v>
      </c>
      <c r="CK150" s="7">
        <v>2008.9254000000001</v>
      </c>
      <c r="CL150" s="7">
        <f>Table2[[#This Row],[TOTAL Income Consumption Use Taxes Through FY 11]]+Table2[[#This Row],[TOTAL Income Consumption Use Taxes FY 12 and After  ]]</f>
        <v>5113.8188</v>
      </c>
      <c r="CM150" s="7">
        <v>30.7728</v>
      </c>
      <c r="CN150" s="7">
        <v>234.9538</v>
      </c>
      <c r="CO150" s="7">
        <v>158.03749999999999</v>
      </c>
      <c r="CP150" s="7">
        <f>Table2[[#This Row],[Assistance Provided Through FY 11]]+Table2[[#This Row],[Assistance Provided FY 12 and After ]]</f>
        <v>392.99130000000002</v>
      </c>
      <c r="CQ150" s="7">
        <v>0</v>
      </c>
      <c r="CR150" s="7">
        <v>0</v>
      </c>
      <c r="CS150" s="7">
        <v>0</v>
      </c>
      <c r="CT150" s="7">
        <f>Table2[[#This Row],[Recapture Cancellation Reduction Amount Through FY 11]]+Table2[[#This Row],[Recapture Cancellation Reduction Amount FY 12 and After ]]</f>
        <v>0</v>
      </c>
      <c r="CU150" s="7">
        <v>0</v>
      </c>
      <c r="CV150" s="7">
        <v>0</v>
      </c>
      <c r="CW150" s="7">
        <v>0</v>
      </c>
      <c r="CX150" s="7">
        <f>Table2[[#This Row],[Penalty Paid Through FY 11]]+Table2[[#This Row],[Penalty Paid FY 12 and After]]</f>
        <v>0</v>
      </c>
      <c r="CY150" s="7">
        <v>30.7728</v>
      </c>
      <c r="CZ150" s="7">
        <v>234.9538</v>
      </c>
      <c r="DA150" s="7">
        <v>158.03749999999999</v>
      </c>
      <c r="DB150" s="7">
        <f>Table2[[#This Row],[TOTAL Assistance Net of recapture penalties Through FY 11]]+Table2[[#This Row],[TOTAL Assistance Net of recapture penalties FY 12 and After ]]</f>
        <v>392.99130000000002</v>
      </c>
      <c r="DC150" s="7">
        <v>382.99160000000001</v>
      </c>
      <c r="DD150" s="7">
        <v>2803.6826000000001</v>
      </c>
      <c r="DE150" s="7">
        <v>2003.7185999999999</v>
      </c>
      <c r="DF150" s="7">
        <f>Table2[[#This Row],[Company Direct Tax Revenue Before Assistance FY 12 and After]]+Table2[[#This Row],[Company Direct Tax Revenue Before Assistance Through FY 11]]</f>
        <v>4807.4012000000002</v>
      </c>
      <c r="DG150" s="7">
        <v>206.8278</v>
      </c>
      <c r="DH150" s="7">
        <v>1678.5237999999999</v>
      </c>
      <c r="DI150" s="7">
        <v>1082.0722000000001</v>
      </c>
      <c r="DJ150" s="7">
        <f>Table2[[#This Row],[Indirect and Induced Tax Revenues FY 12 and After]]+Table2[[#This Row],[Indirect and Induced Tax Revenues Through FY 11]]</f>
        <v>2760.596</v>
      </c>
      <c r="DK150" s="7">
        <v>589.81939999999997</v>
      </c>
      <c r="DL150" s="7">
        <v>4482.2064</v>
      </c>
      <c r="DM150" s="7">
        <v>3085.7908000000002</v>
      </c>
      <c r="DN150" s="7">
        <f>Table2[[#This Row],[TOTAL Tax Revenues Before Assistance Through FY 11]]+Table2[[#This Row],[TOTAL Tax Revenues Before Assistance FY 12 and After]]</f>
        <v>7567.9971999999998</v>
      </c>
      <c r="DO150" s="7">
        <v>559.04660000000001</v>
      </c>
      <c r="DP150" s="7">
        <v>4247.2525999999998</v>
      </c>
      <c r="DQ150" s="7">
        <v>2927.7532999999999</v>
      </c>
      <c r="DR150" s="7">
        <f>Table2[[#This Row],[TOTAL Tax Revenues Net of Assistance Recapture and Penalty FY 12 and After]]+Table2[[#This Row],[TOTAL Tax Revenues Net of Assistance Recapture and Penalty Through FY 11]]</f>
        <v>7175.0059000000001</v>
      </c>
      <c r="DS150" s="7">
        <v>0</v>
      </c>
      <c r="DT150" s="7">
        <v>0</v>
      </c>
      <c r="DU150" s="7">
        <v>0</v>
      </c>
      <c r="DV150" s="7">
        <v>0</v>
      </c>
    </row>
    <row r="151" spans="1:126" x14ac:dyDescent="0.25">
      <c r="A151" s="5">
        <v>92562</v>
      </c>
      <c r="B151" s="5" t="s">
        <v>1222</v>
      </c>
      <c r="C151" s="5" t="s">
        <v>302</v>
      </c>
      <c r="D151" s="5" t="s">
        <v>32</v>
      </c>
      <c r="E151" s="5">
        <v>31</v>
      </c>
      <c r="F151" s="5">
        <v>13740</v>
      </c>
      <c r="G151" s="5">
        <v>28</v>
      </c>
      <c r="H151" s="23">
        <v>7421</v>
      </c>
      <c r="I151" s="23">
        <v>2650</v>
      </c>
      <c r="J151" s="5">
        <v>623210</v>
      </c>
      <c r="K151" s="6" t="s">
        <v>166</v>
      </c>
      <c r="L151" s="6">
        <v>36754</v>
      </c>
      <c r="M151" s="9">
        <v>43647</v>
      </c>
      <c r="N151" s="7">
        <v>533</v>
      </c>
      <c r="O151" s="5" t="s">
        <v>79</v>
      </c>
      <c r="P151" s="23">
        <v>5</v>
      </c>
      <c r="Q151" s="23">
        <v>0</v>
      </c>
      <c r="R151" s="23">
        <v>8</v>
      </c>
      <c r="S151" s="23">
        <v>0</v>
      </c>
      <c r="T151" s="23">
        <v>0</v>
      </c>
      <c r="U151" s="23">
        <v>13</v>
      </c>
      <c r="V151" s="23">
        <v>10</v>
      </c>
      <c r="W151" s="23">
        <v>0</v>
      </c>
      <c r="X151" s="23">
        <v>0</v>
      </c>
      <c r="Y151" s="23">
        <v>11</v>
      </c>
      <c r="Z151" s="23">
        <v>0</v>
      </c>
      <c r="AA151" s="24">
        <v>0</v>
      </c>
      <c r="AB151" s="24">
        <v>0</v>
      </c>
      <c r="AC151" s="24">
        <v>0</v>
      </c>
      <c r="AD151" s="24">
        <v>0</v>
      </c>
      <c r="AE151" s="24">
        <v>0</v>
      </c>
      <c r="AF151" s="24">
        <v>84.615384615384599</v>
      </c>
      <c r="AG151" s="5" t="s">
        <v>39</v>
      </c>
      <c r="AH151" s="7" t="s">
        <v>33</v>
      </c>
      <c r="AI151" s="7">
        <v>0</v>
      </c>
      <c r="AJ151" s="7">
        <v>0</v>
      </c>
      <c r="AK151" s="7">
        <v>0</v>
      </c>
      <c r="AL151" s="7">
        <f>Table2[[#This Row],[Company Direct Land Through FY 11]]+Table2[[#This Row],[Company Direct Land FY 12 and After ]]</f>
        <v>0</v>
      </c>
      <c r="AM151" s="7">
        <v>0</v>
      </c>
      <c r="AN151" s="7">
        <v>0</v>
      </c>
      <c r="AO151" s="7">
        <v>0</v>
      </c>
      <c r="AP151" s="7">
        <f>Table2[[#This Row],[Company Direct Building Through FY 11]]+Table2[[#This Row],[Company Direct Building FY 12 and After  ]]</f>
        <v>0</v>
      </c>
      <c r="AQ151" s="7">
        <v>0</v>
      </c>
      <c r="AR151" s="7">
        <v>9.3514999999999997</v>
      </c>
      <c r="AS151" s="7">
        <v>0</v>
      </c>
      <c r="AT151" s="7">
        <f>Table2[[#This Row],[Mortgage Recording Tax Through FY 11]]+Table2[[#This Row],[Mortgage Recording Tax FY 12 and After ]]</f>
        <v>9.3514999999999997</v>
      </c>
      <c r="AU151" s="7">
        <v>0</v>
      </c>
      <c r="AV151" s="7">
        <v>0</v>
      </c>
      <c r="AW151" s="7">
        <v>0</v>
      </c>
      <c r="AX151" s="7">
        <f>Table2[[#This Row],[Pilot Savings  Through FY 11]]+Table2[[#This Row],[Pilot Savings FY 12 and After ]]</f>
        <v>0</v>
      </c>
      <c r="AY151" s="7">
        <v>0</v>
      </c>
      <c r="AZ151" s="7">
        <v>9.3514999999999997</v>
      </c>
      <c r="BA151" s="7">
        <v>0</v>
      </c>
      <c r="BB151" s="7">
        <f>Table2[[#This Row],[Mortgage Recording Tax Exemption Through FY 11]]+Table2[[#This Row],[Mortgage Recording Tax Exemption FY 12 and After ]]</f>
        <v>9.3514999999999997</v>
      </c>
      <c r="BC151" s="7">
        <v>4.4705000000000004</v>
      </c>
      <c r="BD151" s="7">
        <v>40.331099999999999</v>
      </c>
      <c r="BE151" s="7">
        <v>15.6813</v>
      </c>
      <c r="BF151" s="7">
        <f>Table2[[#This Row],[Indirect and Induced Land Through FY 11]]+Table2[[#This Row],[Indirect and Induced Land FY 12 and After ]]</f>
        <v>56.0124</v>
      </c>
      <c r="BG151" s="7">
        <v>8.3023000000000007</v>
      </c>
      <c r="BH151" s="7">
        <v>74.900599999999997</v>
      </c>
      <c r="BI151" s="7">
        <v>29.122599999999998</v>
      </c>
      <c r="BJ151" s="7">
        <f>Table2[[#This Row],[Indirect and Induced Building Through FY 11]]+Table2[[#This Row],[Indirect and Induced Building FY 12 and After]]</f>
        <v>104.0232</v>
      </c>
      <c r="BK151" s="7">
        <v>12.7728</v>
      </c>
      <c r="BL151" s="7">
        <v>115.2317</v>
      </c>
      <c r="BM151" s="7">
        <v>44.803899999999999</v>
      </c>
      <c r="BN151" s="7">
        <f>Table2[[#This Row],[TOTAL Real Property Related Taxes Through FY 11]]+Table2[[#This Row],[TOTAL Real Property Related Taxes FY 12 and After]]</f>
        <v>160.03559999999999</v>
      </c>
      <c r="BO151" s="7">
        <v>14.872999999999999</v>
      </c>
      <c r="BP151" s="7">
        <v>139.53280000000001</v>
      </c>
      <c r="BQ151" s="7">
        <v>52.170900000000003</v>
      </c>
      <c r="BR151" s="7">
        <f>Table2[[#This Row],[Company Direct Through FY 11]]+Table2[[#This Row],[Company Direct FY 12 and After ]]</f>
        <v>191.70370000000003</v>
      </c>
      <c r="BS151" s="7">
        <v>0</v>
      </c>
      <c r="BT151" s="7">
        <v>0</v>
      </c>
      <c r="BU151" s="7">
        <v>0</v>
      </c>
      <c r="BV151" s="7">
        <f>Table2[[#This Row],[Sales Tax Exemption Through FY 11]]+Table2[[#This Row],[Sales Tax Exemption FY 12 and After ]]</f>
        <v>0</v>
      </c>
      <c r="BW151" s="7">
        <v>0</v>
      </c>
      <c r="BX151" s="7">
        <v>0</v>
      </c>
      <c r="BY151" s="7">
        <v>0</v>
      </c>
      <c r="BZ151" s="7">
        <f>Table2[[#This Row],[Energy Tax Savings Through FY 11]]+Table2[[#This Row],[Energy Tax Savings FY 12 and After ]]</f>
        <v>0</v>
      </c>
      <c r="CA151" s="7">
        <v>0.30099999999999999</v>
      </c>
      <c r="CB151" s="7">
        <v>2.4228000000000001</v>
      </c>
      <c r="CC151" s="7">
        <v>0.90069999999999995</v>
      </c>
      <c r="CD151" s="7">
        <f>Table2[[#This Row],[Tax Exempt Bond Savings Through FY 11]]+Table2[[#This Row],[Tax Exempt Bond Savings FY12 and After ]]</f>
        <v>3.3235000000000001</v>
      </c>
      <c r="CE151" s="7">
        <v>15.8438</v>
      </c>
      <c r="CF151" s="7">
        <v>153.119</v>
      </c>
      <c r="CG151" s="7">
        <v>55.575499999999998</v>
      </c>
      <c r="CH151" s="7">
        <f>Table2[[#This Row],[Indirect and Induced Through FY 11]]+Table2[[#This Row],[Indirect and Induced FY 12 and After  ]]</f>
        <v>208.69450000000001</v>
      </c>
      <c r="CI151" s="7">
        <v>30.415800000000001</v>
      </c>
      <c r="CJ151" s="7">
        <v>290.22899999999998</v>
      </c>
      <c r="CK151" s="7">
        <v>106.84569999999999</v>
      </c>
      <c r="CL151" s="7">
        <f>Table2[[#This Row],[TOTAL Income Consumption Use Taxes Through FY 11]]+Table2[[#This Row],[TOTAL Income Consumption Use Taxes FY 12 and After  ]]</f>
        <v>397.07470000000001</v>
      </c>
      <c r="CM151" s="7">
        <v>0.30099999999999999</v>
      </c>
      <c r="CN151" s="7">
        <v>11.7743</v>
      </c>
      <c r="CO151" s="7">
        <v>0.90069999999999995</v>
      </c>
      <c r="CP151" s="7">
        <f>Table2[[#This Row],[Assistance Provided Through FY 11]]+Table2[[#This Row],[Assistance Provided FY 12 and After ]]</f>
        <v>12.675000000000001</v>
      </c>
      <c r="CQ151" s="7">
        <v>0</v>
      </c>
      <c r="CR151" s="7">
        <v>0</v>
      </c>
      <c r="CS151" s="7">
        <v>0</v>
      </c>
      <c r="CT151" s="7">
        <f>Table2[[#This Row],[Recapture Cancellation Reduction Amount Through FY 11]]+Table2[[#This Row],[Recapture Cancellation Reduction Amount FY 12 and After ]]</f>
        <v>0</v>
      </c>
      <c r="CU151" s="7">
        <v>0</v>
      </c>
      <c r="CV151" s="7">
        <v>0</v>
      </c>
      <c r="CW151" s="7">
        <v>0</v>
      </c>
      <c r="CX151" s="7">
        <f>Table2[[#This Row],[Penalty Paid Through FY 11]]+Table2[[#This Row],[Penalty Paid FY 12 and After]]</f>
        <v>0</v>
      </c>
      <c r="CY151" s="7">
        <v>0.30099999999999999</v>
      </c>
      <c r="CZ151" s="7">
        <v>11.7743</v>
      </c>
      <c r="DA151" s="7">
        <v>0.90069999999999995</v>
      </c>
      <c r="DB151" s="7">
        <f>Table2[[#This Row],[TOTAL Assistance Net of recapture penalties Through FY 11]]+Table2[[#This Row],[TOTAL Assistance Net of recapture penalties FY 12 and After ]]</f>
        <v>12.675000000000001</v>
      </c>
      <c r="DC151" s="7">
        <v>14.872999999999999</v>
      </c>
      <c r="DD151" s="7">
        <v>148.8843</v>
      </c>
      <c r="DE151" s="7">
        <v>52.170900000000003</v>
      </c>
      <c r="DF151" s="7">
        <f>Table2[[#This Row],[Company Direct Tax Revenue Before Assistance FY 12 and After]]+Table2[[#This Row],[Company Direct Tax Revenue Before Assistance Through FY 11]]</f>
        <v>201.05520000000001</v>
      </c>
      <c r="DG151" s="7">
        <v>28.616599999999998</v>
      </c>
      <c r="DH151" s="7">
        <v>268.35070000000002</v>
      </c>
      <c r="DI151" s="7">
        <v>100.3794</v>
      </c>
      <c r="DJ151" s="7">
        <f>Table2[[#This Row],[Indirect and Induced Tax Revenues FY 12 and After]]+Table2[[#This Row],[Indirect and Induced Tax Revenues Through FY 11]]</f>
        <v>368.73009999999999</v>
      </c>
      <c r="DK151" s="7">
        <v>43.489600000000003</v>
      </c>
      <c r="DL151" s="7">
        <v>417.23500000000001</v>
      </c>
      <c r="DM151" s="7">
        <v>152.55029999999999</v>
      </c>
      <c r="DN151" s="7">
        <f>Table2[[#This Row],[TOTAL Tax Revenues Before Assistance Through FY 11]]+Table2[[#This Row],[TOTAL Tax Revenues Before Assistance FY 12 and After]]</f>
        <v>569.78530000000001</v>
      </c>
      <c r="DO151" s="7">
        <v>43.188600000000001</v>
      </c>
      <c r="DP151" s="7">
        <v>405.46069999999997</v>
      </c>
      <c r="DQ151" s="7">
        <v>151.64959999999999</v>
      </c>
      <c r="DR151" s="7">
        <f>Table2[[#This Row],[TOTAL Tax Revenues Net of Assistance Recapture and Penalty FY 12 and After]]+Table2[[#This Row],[TOTAL Tax Revenues Net of Assistance Recapture and Penalty Through FY 11]]</f>
        <v>557.11029999999994</v>
      </c>
      <c r="DS151" s="7">
        <v>0</v>
      </c>
      <c r="DT151" s="7">
        <v>0</v>
      </c>
      <c r="DU151" s="7">
        <v>0</v>
      </c>
      <c r="DV151" s="7">
        <v>0</v>
      </c>
    </row>
    <row r="152" spans="1:126" x14ac:dyDescent="0.25">
      <c r="A152" s="5">
        <v>92564</v>
      </c>
      <c r="B152" s="5" t="s">
        <v>332</v>
      </c>
      <c r="C152" s="5" t="s">
        <v>333</v>
      </c>
      <c r="D152" s="5" t="s">
        <v>36</v>
      </c>
      <c r="E152" s="5">
        <v>17</v>
      </c>
      <c r="F152" s="5">
        <v>2765</v>
      </c>
      <c r="G152" s="5">
        <v>56</v>
      </c>
      <c r="H152" s="23"/>
      <c r="I152" s="23"/>
      <c r="J152" s="5">
        <v>423990</v>
      </c>
      <c r="K152" s="6" t="s">
        <v>37</v>
      </c>
      <c r="L152" s="6">
        <v>37071</v>
      </c>
      <c r="M152" s="9">
        <v>46569</v>
      </c>
      <c r="N152" s="7">
        <v>2470</v>
      </c>
      <c r="O152" s="5" t="s">
        <v>62</v>
      </c>
      <c r="P152" s="23">
        <v>0</v>
      </c>
      <c r="Q152" s="23">
        <v>0</v>
      </c>
      <c r="R152" s="23">
        <v>63</v>
      </c>
      <c r="S152" s="23">
        <v>0</v>
      </c>
      <c r="T152" s="23">
        <v>0</v>
      </c>
      <c r="U152" s="23">
        <v>63</v>
      </c>
      <c r="V152" s="23">
        <v>63</v>
      </c>
      <c r="W152" s="23">
        <v>0</v>
      </c>
      <c r="X152" s="23">
        <v>0</v>
      </c>
      <c r="Y152" s="23">
        <v>0</v>
      </c>
      <c r="Z152" s="23">
        <v>3</v>
      </c>
      <c r="AA152" s="24">
        <v>0</v>
      </c>
      <c r="AB152" s="24">
        <v>0</v>
      </c>
      <c r="AC152" s="24">
        <v>0</v>
      </c>
      <c r="AD152" s="24">
        <v>0</v>
      </c>
      <c r="AE152" s="24">
        <v>0</v>
      </c>
      <c r="AF152" s="24">
        <v>79.365079365079396</v>
      </c>
      <c r="AG152" s="5" t="s">
        <v>39</v>
      </c>
      <c r="AH152" s="7" t="s">
        <v>33</v>
      </c>
      <c r="AI152" s="7">
        <v>31.460999999999999</v>
      </c>
      <c r="AJ152" s="7">
        <v>137.57980000000001</v>
      </c>
      <c r="AK152" s="7">
        <v>179.95480000000001</v>
      </c>
      <c r="AL152" s="7">
        <f>Table2[[#This Row],[Company Direct Land Through FY 11]]+Table2[[#This Row],[Company Direct Land FY 12 and After ]]</f>
        <v>317.53460000000001</v>
      </c>
      <c r="AM152" s="7">
        <v>22.83</v>
      </c>
      <c r="AN152" s="7">
        <v>228.37950000000001</v>
      </c>
      <c r="AO152" s="7">
        <v>130.58580000000001</v>
      </c>
      <c r="AP152" s="7">
        <f>Table2[[#This Row],[Company Direct Building Through FY 11]]+Table2[[#This Row],[Company Direct Building FY 12 and After  ]]</f>
        <v>358.96530000000001</v>
      </c>
      <c r="AQ152" s="7">
        <v>0</v>
      </c>
      <c r="AR152" s="7">
        <v>43.336100000000002</v>
      </c>
      <c r="AS152" s="7">
        <v>0</v>
      </c>
      <c r="AT152" s="7">
        <f>Table2[[#This Row],[Mortgage Recording Tax Through FY 11]]+Table2[[#This Row],[Mortgage Recording Tax FY 12 and After ]]</f>
        <v>43.336100000000002</v>
      </c>
      <c r="AU152" s="7">
        <v>33.326000000000001</v>
      </c>
      <c r="AV152" s="7">
        <v>185.74930000000001</v>
      </c>
      <c r="AW152" s="7">
        <v>190.62219999999999</v>
      </c>
      <c r="AX152" s="7">
        <f>Table2[[#This Row],[Pilot Savings  Through FY 11]]+Table2[[#This Row],[Pilot Savings FY 12 and After ]]</f>
        <v>376.37149999999997</v>
      </c>
      <c r="AY152" s="7">
        <v>0</v>
      </c>
      <c r="AZ152" s="7">
        <v>43.336100000000002</v>
      </c>
      <c r="BA152" s="7">
        <v>0</v>
      </c>
      <c r="BB152" s="7">
        <f>Table2[[#This Row],[Mortgage Recording Tax Exemption Through FY 11]]+Table2[[#This Row],[Mortgage Recording Tax Exemption FY 12 and After ]]</f>
        <v>43.336100000000002</v>
      </c>
      <c r="BC152" s="7">
        <v>98.512699999999995</v>
      </c>
      <c r="BD152" s="7">
        <v>493.20960000000002</v>
      </c>
      <c r="BE152" s="7">
        <v>563.48530000000005</v>
      </c>
      <c r="BF152" s="7">
        <f>Table2[[#This Row],[Indirect and Induced Land Through FY 11]]+Table2[[#This Row],[Indirect and Induced Land FY 12 and After ]]</f>
        <v>1056.6949</v>
      </c>
      <c r="BG152" s="7">
        <v>182.9521</v>
      </c>
      <c r="BH152" s="7">
        <v>915.96069999999997</v>
      </c>
      <c r="BI152" s="7">
        <v>1046.473</v>
      </c>
      <c r="BJ152" s="7">
        <f>Table2[[#This Row],[Indirect and Induced Building Through FY 11]]+Table2[[#This Row],[Indirect and Induced Building FY 12 and After]]</f>
        <v>1962.4337</v>
      </c>
      <c r="BK152" s="7">
        <v>302.4298</v>
      </c>
      <c r="BL152" s="7">
        <v>1589.3803</v>
      </c>
      <c r="BM152" s="7">
        <v>1729.8767</v>
      </c>
      <c r="BN152" s="7">
        <f>Table2[[#This Row],[TOTAL Real Property Related Taxes Through FY 11]]+Table2[[#This Row],[TOTAL Real Property Related Taxes FY 12 and After]]</f>
        <v>3319.2570000000001</v>
      </c>
      <c r="BO152" s="7">
        <v>672.96199999999999</v>
      </c>
      <c r="BP152" s="7">
        <v>3334.7190999999998</v>
      </c>
      <c r="BQ152" s="7">
        <v>3849.2957999999999</v>
      </c>
      <c r="BR152" s="7">
        <f>Table2[[#This Row],[Company Direct Through FY 11]]+Table2[[#This Row],[Company Direct FY 12 and After ]]</f>
        <v>7184.0149000000001</v>
      </c>
      <c r="BS152" s="7">
        <v>0</v>
      </c>
      <c r="BT152" s="7">
        <v>17.657499999999999</v>
      </c>
      <c r="BU152" s="7">
        <v>0</v>
      </c>
      <c r="BV152" s="7">
        <f>Table2[[#This Row],[Sales Tax Exemption Through FY 11]]+Table2[[#This Row],[Sales Tax Exemption FY 12 and After ]]</f>
        <v>17.657499999999999</v>
      </c>
      <c r="BW152" s="7">
        <v>0</v>
      </c>
      <c r="BX152" s="7">
        <v>0</v>
      </c>
      <c r="BY152" s="7">
        <v>0</v>
      </c>
      <c r="BZ152" s="7">
        <f>Table2[[#This Row],[Energy Tax Savings Through FY 11]]+Table2[[#This Row],[Energy Tax Savings FY 12 and After ]]</f>
        <v>0</v>
      </c>
      <c r="CA152" s="7">
        <v>2.6076000000000001</v>
      </c>
      <c r="CB152" s="7">
        <v>18.811499999999999</v>
      </c>
      <c r="CC152" s="7">
        <v>7.8029000000000002</v>
      </c>
      <c r="CD152" s="7">
        <f>Table2[[#This Row],[Tax Exempt Bond Savings Through FY 11]]+Table2[[#This Row],[Tax Exempt Bond Savings FY12 and After ]]</f>
        <v>26.6144</v>
      </c>
      <c r="CE152" s="7">
        <v>355.7176</v>
      </c>
      <c r="CF152" s="7">
        <v>1855.8326</v>
      </c>
      <c r="CG152" s="7">
        <v>2034.6795</v>
      </c>
      <c r="CH152" s="7">
        <f>Table2[[#This Row],[Indirect and Induced Through FY 11]]+Table2[[#This Row],[Indirect and Induced FY 12 and After  ]]</f>
        <v>3890.5120999999999</v>
      </c>
      <c r="CI152" s="7">
        <v>1026.0719999999999</v>
      </c>
      <c r="CJ152" s="7">
        <v>5154.0826999999999</v>
      </c>
      <c r="CK152" s="7">
        <v>5876.1724000000004</v>
      </c>
      <c r="CL152" s="7">
        <f>Table2[[#This Row],[TOTAL Income Consumption Use Taxes Through FY 11]]+Table2[[#This Row],[TOTAL Income Consumption Use Taxes FY 12 and After  ]]</f>
        <v>11030.2551</v>
      </c>
      <c r="CM152" s="7">
        <v>35.933599999999998</v>
      </c>
      <c r="CN152" s="7">
        <v>265.55439999999999</v>
      </c>
      <c r="CO152" s="7">
        <v>198.42509999999999</v>
      </c>
      <c r="CP152" s="7">
        <f>Table2[[#This Row],[Assistance Provided Through FY 11]]+Table2[[#This Row],[Assistance Provided FY 12 and After ]]</f>
        <v>463.97949999999997</v>
      </c>
      <c r="CQ152" s="7">
        <v>0</v>
      </c>
      <c r="CR152" s="7">
        <v>0</v>
      </c>
      <c r="CS152" s="7">
        <v>0</v>
      </c>
      <c r="CT152" s="7">
        <f>Table2[[#This Row],[Recapture Cancellation Reduction Amount Through FY 11]]+Table2[[#This Row],[Recapture Cancellation Reduction Amount FY 12 and After ]]</f>
        <v>0</v>
      </c>
      <c r="CU152" s="7">
        <v>0</v>
      </c>
      <c r="CV152" s="7">
        <v>0</v>
      </c>
      <c r="CW152" s="7">
        <v>0</v>
      </c>
      <c r="CX152" s="7">
        <f>Table2[[#This Row],[Penalty Paid Through FY 11]]+Table2[[#This Row],[Penalty Paid FY 12 and After]]</f>
        <v>0</v>
      </c>
      <c r="CY152" s="7">
        <v>35.933599999999998</v>
      </c>
      <c r="CZ152" s="7">
        <v>265.55439999999999</v>
      </c>
      <c r="DA152" s="7">
        <v>198.42509999999999</v>
      </c>
      <c r="DB152" s="7">
        <f>Table2[[#This Row],[TOTAL Assistance Net of recapture penalties Through FY 11]]+Table2[[#This Row],[TOTAL Assistance Net of recapture penalties FY 12 and After ]]</f>
        <v>463.97949999999997</v>
      </c>
      <c r="DC152" s="7">
        <v>727.25300000000004</v>
      </c>
      <c r="DD152" s="7">
        <v>3744.0145000000002</v>
      </c>
      <c r="DE152" s="7">
        <v>4159.8364000000001</v>
      </c>
      <c r="DF152" s="7">
        <f>Table2[[#This Row],[Company Direct Tax Revenue Before Assistance FY 12 and After]]+Table2[[#This Row],[Company Direct Tax Revenue Before Assistance Through FY 11]]</f>
        <v>7903.8509000000004</v>
      </c>
      <c r="DG152" s="7">
        <v>637.18240000000003</v>
      </c>
      <c r="DH152" s="7">
        <v>3265.0029</v>
      </c>
      <c r="DI152" s="7">
        <v>3644.6378</v>
      </c>
      <c r="DJ152" s="7">
        <f>Table2[[#This Row],[Indirect and Induced Tax Revenues FY 12 and After]]+Table2[[#This Row],[Indirect and Induced Tax Revenues Through FY 11]]</f>
        <v>6909.6406999999999</v>
      </c>
      <c r="DK152" s="7">
        <v>1364.4354000000001</v>
      </c>
      <c r="DL152" s="7">
        <v>7009.0173999999997</v>
      </c>
      <c r="DM152" s="7">
        <v>7804.4741999999997</v>
      </c>
      <c r="DN152" s="7">
        <f>Table2[[#This Row],[TOTAL Tax Revenues Before Assistance Through FY 11]]+Table2[[#This Row],[TOTAL Tax Revenues Before Assistance FY 12 and After]]</f>
        <v>14813.491599999999</v>
      </c>
      <c r="DO152" s="7">
        <v>1328.5018</v>
      </c>
      <c r="DP152" s="7">
        <v>6743.4629999999997</v>
      </c>
      <c r="DQ152" s="7">
        <v>7606.0491000000002</v>
      </c>
      <c r="DR152" s="7">
        <f>Table2[[#This Row],[TOTAL Tax Revenues Net of Assistance Recapture and Penalty FY 12 and After]]+Table2[[#This Row],[TOTAL Tax Revenues Net of Assistance Recapture and Penalty Through FY 11]]</f>
        <v>14349.5121</v>
      </c>
      <c r="DS152" s="7">
        <v>0</v>
      </c>
      <c r="DT152" s="7">
        <v>0</v>
      </c>
      <c r="DU152" s="7">
        <v>0</v>
      </c>
      <c r="DV152" s="7">
        <v>0</v>
      </c>
    </row>
    <row r="153" spans="1:126" x14ac:dyDescent="0.25">
      <c r="A153" s="5">
        <v>92565</v>
      </c>
      <c r="B153" s="5" t="s">
        <v>317</v>
      </c>
      <c r="C153" s="5" t="s">
        <v>318</v>
      </c>
      <c r="D153" s="5" t="s">
        <v>36</v>
      </c>
      <c r="E153" s="5">
        <v>13</v>
      </c>
      <c r="F153" s="5">
        <v>3994</v>
      </c>
      <c r="G153" s="5">
        <v>1</v>
      </c>
      <c r="H153" s="23">
        <v>26028</v>
      </c>
      <c r="I153" s="23">
        <v>156000</v>
      </c>
      <c r="J153" s="5">
        <v>622110</v>
      </c>
      <c r="K153" s="6" t="s">
        <v>47</v>
      </c>
      <c r="L153" s="6">
        <v>36895</v>
      </c>
      <c r="M153" s="9">
        <v>42309</v>
      </c>
      <c r="N153" s="7">
        <v>11760</v>
      </c>
      <c r="O153" s="5" t="s">
        <v>79</v>
      </c>
      <c r="P153" s="23">
        <v>0</v>
      </c>
      <c r="Q153" s="23">
        <v>0</v>
      </c>
      <c r="R153" s="23">
        <v>0</v>
      </c>
      <c r="S153" s="23">
        <v>0</v>
      </c>
      <c r="T153" s="23">
        <v>0</v>
      </c>
      <c r="U153" s="23">
        <v>0</v>
      </c>
      <c r="V153" s="23">
        <v>593</v>
      </c>
      <c r="W153" s="23">
        <v>0</v>
      </c>
      <c r="X153" s="23">
        <v>0</v>
      </c>
      <c r="Y153" s="23">
        <v>575</v>
      </c>
      <c r="Z153" s="23">
        <v>4</v>
      </c>
      <c r="AA153" s="24">
        <v>0</v>
      </c>
      <c r="AB153" s="24">
        <v>0</v>
      </c>
      <c r="AC153" s="24">
        <v>0</v>
      </c>
      <c r="AD153" s="24">
        <v>0</v>
      </c>
      <c r="AE153" s="24">
        <v>0</v>
      </c>
      <c r="AF153" s="24">
        <v>0</v>
      </c>
      <c r="AG153" s="5"/>
      <c r="AH153" s="7"/>
      <c r="AI153" s="7">
        <v>0</v>
      </c>
      <c r="AJ153" s="7">
        <v>0</v>
      </c>
      <c r="AK153" s="7">
        <v>0</v>
      </c>
      <c r="AL153" s="7">
        <f>Table2[[#This Row],[Company Direct Land Through FY 11]]+Table2[[#This Row],[Company Direct Land FY 12 and After ]]</f>
        <v>0</v>
      </c>
      <c r="AM153" s="7">
        <v>0</v>
      </c>
      <c r="AN153" s="7">
        <v>0</v>
      </c>
      <c r="AO153" s="7">
        <v>0</v>
      </c>
      <c r="AP153" s="7">
        <f>Table2[[#This Row],[Company Direct Building Through FY 11]]+Table2[[#This Row],[Company Direct Building FY 12 and After  ]]</f>
        <v>0</v>
      </c>
      <c r="AQ153" s="7">
        <v>0</v>
      </c>
      <c r="AR153" s="7">
        <v>206.32919999999999</v>
      </c>
      <c r="AS153" s="7">
        <v>0</v>
      </c>
      <c r="AT153" s="7">
        <f>Table2[[#This Row],[Mortgage Recording Tax Through FY 11]]+Table2[[#This Row],[Mortgage Recording Tax FY 12 and After ]]</f>
        <v>206.32919999999999</v>
      </c>
      <c r="AU153" s="7">
        <v>0</v>
      </c>
      <c r="AV153" s="7">
        <v>0</v>
      </c>
      <c r="AW153" s="7">
        <v>0</v>
      </c>
      <c r="AX153" s="7">
        <f>Table2[[#This Row],[Pilot Savings  Through FY 11]]+Table2[[#This Row],[Pilot Savings FY 12 and After ]]</f>
        <v>0</v>
      </c>
      <c r="AY153" s="7">
        <v>0</v>
      </c>
      <c r="AZ153" s="7">
        <v>206.32919999999999</v>
      </c>
      <c r="BA153" s="7">
        <v>0</v>
      </c>
      <c r="BB153" s="7">
        <f>Table2[[#This Row],[Mortgage Recording Tax Exemption Through FY 11]]+Table2[[#This Row],[Mortgage Recording Tax Exemption FY 12 and After ]]</f>
        <v>206.32919999999999</v>
      </c>
      <c r="BC153" s="7">
        <v>630.37130000000002</v>
      </c>
      <c r="BD153" s="7">
        <v>3129.0268999999998</v>
      </c>
      <c r="BE153" s="7">
        <v>1326.3737000000001</v>
      </c>
      <c r="BF153" s="7">
        <f>Table2[[#This Row],[Indirect and Induced Land Through FY 11]]+Table2[[#This Row],[Indirect and Induced Land FY 12 and After ]]</f>
        <v>4455.4005999999999</v>
      </c>
      <c r="BG153" s="7">
        <v>1170.6895</v>
      </c>
      <c r="BH153" s="7">
        <v>5811.0497999999998</v>
      </c>
      <c r="BI153" s="7">
        <v>2463.2654000000002</v>
      </c>
      <c r="BJ153" s="7">
        <f>Table2[[#This Row],[Indirect and Induced Building Through FY 11]]+Table2[[#This Row],[Indirect and Induced Building FY 12 and After]]</f>
        <v>8274.3152000000009</v>
      </c>
      <c r="BK153" s="7">
        <v>1801.0608</v>
      </c>
      <c r="BL153" s="7">
        <v>8940.0766999999996</v>
      </c>
      <c r="BM153" s="7">
        <v>3789.6390999999999</v>
      </c>
      <c r="BN153" s="7">
        <f>Table2[[#This Row],[TOTAL Real Property Related Taxes Through FY 11]]+Table2[[#This Row],[TOTAL Real Property Related Taxes FY 12 and After]]</f>
        <v>12729.7158</v>
      </c>
      <c r="BO153" s="7">
        <v>2136.2582000000002</v>
      </c>
      <c r="BP153" s="7">
        <v>10888.770699999999</v>
      </c>
      <c r="BQ153" s="7">
        <v>4494.9332000000004</v>
      </c>
      <c r="BR153" s="7">
        <f>Table2[[#This Row],[Company Direct Through FY 11]]+Table2[[#This Row],[Company Direct FY 12 and After ]]</f>
        <v>15383.7039</v>
      </c>
      <c r="BS153" s="7">
        <v>0</v>
      </c>
      <c r="BT153" s="7">
        <v>0</v>
      </c>
      <c r="BU153" s="7">
        <v>0</v>
      </c>
      <c r="BV153" s="7">
        <f>Table2[[#This Row],[Sales Tax Exemption Through FY 11]]+Table2[[#This Row],[Sales Tax Exemption FY 12 and After ]]</f>
        <v>0</v>
      </c>
      <c r="BW153" s="7">
        <v>0</v>
      </c>
      <c r="BX153" s="7">
        <v>0</v>
      </c>
      <c r="BY153" s="7">
        <v>0</v>
      </c>
      <c r="BZ153" s="7">
        <f>Table2[[#This Row],[Energy Tax Savings Through FY 11]]+Table2[[#This Row],[Energy Tax Savings FY 12 and After ]]</f>
        <v>0</v>
      </c>
      <c r="CA153" s="7">
        <v>12.4527</v>
      </c>
      <c r="CB153" s="7">
        <v>104.4796</v>
      </c>
      <c r="CC153" s="7">
        <v>23.726099999999999</v>
      </c>
      <c r="CD153" s="7">
        <f>Table2[[#This Row],[Tax Exempt Bond Savings Through FY 11]]+Table2[[#This Row],[Tax Exempt Bond Savings FY12 and After ]]</f>
        <v>128.20570000000001</v>
      </c>
      <c r="CE153" s="7">
        <v>2276.1956</v>
      </c>
      <c r="CF153" s="7">
        <v>11919.032499999999</v>
      </c>
      <c r="CG153" s="7">
        <v>4789.3774999999996</v>
      </c>
      <c r="CH153" s="7">
        <f>Table2[[#This Row],[Indirect and Induced Through FY 11]]+Table2[[#This Row],[Indirect and Induced FY 12 and After  ]]</f>
        <v>16708.41</v>
      </c>
      <c r="CI153" s="7">
        <v>4400.0011000000004</v>
      </c>
      <c r="CJ153" s="7">
        <v>22703.3236</v>
      </c>
      <c r="CK153" s="7">
        <v>9260.5846000000001</v>
      </c>
      <c r="CL153" s="7">
        <f>Table2[[#This Row],[TOTAL Income Consumption Use Taxes Through FY 11]]+Table2[[#This Row],[TOTAL Income Consumption Use Taxes FY 12 and After  ]]</f>
        <v>31963.908199999998</v>
      </c>
      <c r="CM153" s="7">
        <v>12.4527</v>
      </c>
      <c r="CN153" s="7">
        <v>310.80880000000002</v>
      </c>
      <c r="CO153" s="7">
        <v>23.726099999999999</v>
      </c>
      <c r="CP153" s="7">
        <f>Table2[[#This Row],[Assistance Provided Through FY 11]]+Table2[[#This Row],[Assistance Provided FY 12 and After ]]</f>
        <v>334.53489999999999</v>
      </c>
      <c r="CQ153" s="7">
        <v>0</v>
      </c>
      <c r="CR153" s="7">
        <v>0</v>
      </c>
      <c r="CS153" s="7">
        <v>0</v>
      </c>
      <c r="CT153" s="7">
        <f>Table2[[#This Row],[Recapture Cancellation Reduction Amount Through FY 11]]+Table2[[#This Row],[Recapture Cancellation Reduction Amount FY 12 and After ]]</f>
        <v>0</v>
      </c>
      <c r="CU153" s="7">
        <v>0</v>
      </c>
      <c r="CV153" s="7">
        <v>0</v>
      </c>
      <c r="CW153" s="7">
        <v>0</v>
      </c>
      <c r="CX153" s="7">
        <f>Table2[[#This Row],[Penalty Paid Through FY 11]]+Table2[[#This Row],[Penalty Paid FY 12 and After]]</f>
        <v>0</v>
      </c>
      <c r="CY153" s="7">
        <v>12.4527</v>
      </c>
      <c r="CZ153" s="7">
        <v>310.80880000000002</v>
      </c>
      <c r="DA153" s="7">
        <v>23.726099999999999</v>
      </c>
      <c r="DB153" s="7">
        <f>Table2[[#This Row],[TOTAL Assistance Net of recapture penalties Through FY 11]]+Table2[[#This Row],[TOTAL Assistance Net of recapture penalties FY 12 and After ]]</f>
        <v>334.53489999999999</v>
      </c>
      <c r="DC153" s="7">
        <v>2136.2582000000002</v>
      </c>
      <c r="DD153" s="7">
        <v>11095.099899999999</v>
      </c>
      <c r="DE153" s="7">
        <v>4494.9332000000004</v>
      </c>
      <c r="DF153" s="7">
        <f>Table2[[#This Row],[Company Direct Tax Revenue Before Assistance FY 12 and After]]+Table2[[#This Row],[Company Direct Tax Revenue Before Assistance Through FY 11]]</f>
        <v>15590.033100000001</v>
      </c>
      <c r="DG153" s="7">
        <v>4077.2564000000002</v>
      </c>
      <c r="DH153" s="7">
        <v>20859.109199999999</v>
      </c>
      <c r="DI153" s="7">
        <v>8579.0166000000008</v>
      </c>
      <c r="DJ153" s="7">
        <f>Table2[[#This Row],[Indirect and Induced Tax Revenues FY 12 and After]]+Table2[[#This Row],[Indirect and Induced Tax Revenues Through FY 11]]</f>
        <v>29438.125800000002</v>
      </c>
      <c r="DK153" s="7">
        <v>6213.5146000000004</v>
      </c>
      <c r="DL153" s="7">
        <v>31954.2091</v>
      </c>
      <c r="DM153" s="7">
        <v>13073.9498</v>
      </c>
      <c r="DN153" s="7">
        <f>Table2[[#This Row],[TOTAL Tax Revenues Before Assistance Through FY 11]]+Table2[[#This Row],[TOTAL Tax Revenues Before Assistance FY 12 and After]]</f>
        <v>45028.158900000002</v>
      </c>
      <c r="DO153" s="7">
        <v>6201.0618999999997</v>
      </c>
      <c r="DP153" s="7">
        <v>31643.400300000001</v>
      </c>
      <c r="DQ153" s="7">
        <v>13050.2237</v>
      </c>
      <c r="DR153" s="7">
        <f>Table2[[#This Row],[TOTAL Tax Revenues Net of Assistance Recapture and Penalty FY 12 and After]]+Table2[[#This Row],[TOTAL Tax Revenues Net of Assistance Recapture and Penalty Through FY 11]]</f>
        <v>44693.624000000003</v>
      </c>
      <c r="DS153" s="7">
        <v>0</v>
      </c>
      <c r="DT153" s="7">
        <v>0</v>
      </c>
      <c r="DU153" s="7">
        <v>0</v>
      </c>
      <c r="DV153" s="7">
        <v>0</v>
      </c>
    </row>
    <row r="154" spans="1:126" x14ac:dyDescent="0.25">
      <c r="A154" s="5">
        <v>92566</v>
      </c>
      <c r="B154" s="5" t="s">
        <v>263</v>
      </c>
      <c r="C154" s="5" t="s">
        <v>264</v>
      </c>
      <c r="D154" s="5" t="s">
        <v>42</v>
      </c>
      <c r="E154" s="5">
        <v>42</v>
      </c>
      <c r="F154" s="5">
        <v>4341</v>
      </c>
      <c r="G154" s="5">
        <v>1</v>
      </c>
      <c r="H154" s="23"/>
      <c r="I154" s="23"/>
      <c r="J154" s="5">
        <v>444190</v>
      </c>
      <c r="K154" s="6" t="s">
        <v>28</v>
      </c>
      <c r="L154" s="6">
        <v>36864</v>
      </c>
      <c r="M154" s="9">
        <v>46203</v>
      </c>
      <c r="N154" s="7">
        <v>1650</v>
      </c>
      <c r="O154" s="5" t="s">
        <v>51</v>
      </c>
      <c r="P154" s="23">
        <v>0</v>
      </c>
      <c r="Q154" s="23">
        <v>0</v>
      </c>
      <c r="R154" s="23">
        <v>37</v>
      </c>
      <c r="S154" s="23">
        <v>0</v>
      </c>
      <c r="T154" s="23">
        <v>3</v>
      </c>
      <c r="U154" s="23">
        <v>40</v>
      </c>
      <c r="V154" s="23">
        <v>40</v>
      </c>
      <c r="W154" s="23">
        <v>0</v>
      </c>
      <c r="X154" s="23">
        <v>0</v>
      </c>
      <c r="Y154" s="23">
        <v>0</v>
      </c>
      <c r="Z154" s="23">
        <v>5</v>
      </c>
      <c r="AA154" s="24">
        <v>0</v>
      </c>
      <c r="AB154" s="24">
        <v>0</v>
      </c>
      <c r="AC154" s="24">
        <v>0</v>
      </c>
      <c r="AD154" s="24">
        <v>0</v>
      </c>
      <c r="AE154" s="24">
        <v>0</v>
      </c>
      <c r="AF154" s="24">
        <v>83.783783783783804</v>
      </c>
      <c r="AG154" s="5" t="s">
        <v>39</v>
      </c>
      <c r="AH154" s="7" t="s">
        <v>33</v>
      </c>
      <c r="AI154" s="7">
        <v>22.83</v>
      </c>
      <c r="AJ154" s="7">
        <v>141.7629</v>
      </c>
      <c r="AK154" s="7">
        <v>119.4408</v>
      </c>
      <c r="AL154" s="7">
        <f>Table2[[#This Row],[Company Direct Land Through FY 11]]+Table2[[#This Row],[Company Direct Land FY 12 and After ]]</f>
        <v>261.20370000000003</v>
      </c>
      <c r="AM154" s="7">
        <v>56.52</v>
      </c>
      <c r="AN154" s="7">
        <v>150.11590000000001</v>
      </c>
      <c r="AO154" s="7">
        <v>295.69869999999997</v>
      </c>
      <c r="AP154" s="7">
        <f>Table2[[#This Row],[Company Direct Building Through FY 11]]+Table2[[#This Row],[Company Direct Building FY 12 and After  ]]</f>
        <v>445.81459999999998</v>
      </c>
      <c r="AQ154" s="7">
        <v>0</v>
      </c>
      <c r="AR154" s="7">
        <v>22.369900000000001</v>
      </c>
      <c r="AS154" s="7">
        <v>0</v>
      </c>
      <c r="AT154" s="7">
        <f>Table2[[#This Row],[Mortgage Recording Tax Through FY 11]]+Table2[[#This Row],[Mortgage Recording Tax FY 12 and After ]]</f>
        <v>22.369900000000001</v>
      </c>
      <c r="AU154" s="7">
        <v>67.921999999999997</v>
      </c>
      <c r="AV154" s="7">
        <v>211.81110000000001</v>
      </c>
      <c r="AW154" s="7">
        <v>355.35169999999999</v>
      </c>
      <c r="AX154" s="7">
        <f>Table2[[#This Row],[Pilot Savings  Through FY 11]]+Table2[[#This Row],[Pilot Savings FY 12 and After ]]</f>
        <v>567.16280000000006</v>
      </c>
      <c r="AY154" s="7">
        <v>0</v>
      </c>
      <c r="AZ154" s="7">
        <v>22.369900000000001</v>
      </c>
      <c r="BA154" s="7">
        <v>0</v>
      </c>
      <c r="BB154" s="7">
        <f>Table2[[#This Row],[Mortgage Recording Tax Exemption Through FY 11]]+Table2[[#This Row],[Mortgage Recording Tax Exemption FY 12 and After ]]</f>
        <v>22.369900000000001</v>
      </c>
      <c r="BC154" s="7">
        <v>21.1235</v>
      </c>
      <c r="BD154" s="7">
        <v>168.434</v>
      </c>
      <c r="BE154" s="7">
        <v>110.5129</v>
      </c>
      <c r="BF154" s="7">
        <f>Table2[[#This Row],[Indirect and Induced Land Through FY 11]]+Table2[[#This Row],[Indirect and Induced Land FY 12 and After ]]</f>
        <v>278.94690000000003</v>
      </c>
      <c r="BG154" s="7">
        <v>39.229300000000002</v>
      </c>
      <c r="BH154" s="7">
        <v>312.80579999999998</v>
      </c>
      <c r="BI154" s="7">
        <v>205.238</v>
      </c>
      <c r="BJ154" s="7">
        <f>Table2[[#This Row],[Indirect and Induced Building Through FY 11]]+Table2[[#This Row],[Indirect and Induced Building FY 12 and After]]</f>
        <v>518.04379999999992</v>
      </c>
      <c r="BK154" s="7">
        <v>71.780799999999999</v>
      </c>
      <c r="BL154" s="7">
        <v>561.3075</v>
      </c>
      <c r="BM154" s="7">
        <v>375.53870000000001</v>
      </c>
      <c r="BN154" s="7">
        <f>Table2[[#This Row],[TOTAL Real Property Related Taxes Through FY 11]]+Table2[[#This Row],[TOTAL Real Property Related Taxes FY 12 and After]]</f>
        <v>936.84619999999995</v>
      </c>
      <c r="BO154" s="7">
        <v>137.7603</v>
      </c>
      <c r="BP154" s="7">
        <v>1029.8424</v>
      </c>
      <c r="BQ154" s="7">
        <v>720.72799999999995</v>
      </c>
      <c r="BR154" s="7">
        <f>Table2[[#This Row],[Company Direct Through FY 11]]+Table2[[#This Row],[Company Direct FY 12 and After ]]</f>
        <v>1750.5704000000001</v>
      </c>
      <c r="BS154" s="7">
        <v>0</v>
      </c>
      <c r="BT154" s="7">
        <v>1.3625</v>
      </c>
      <c r="BU154" s="7">
        <v>0</v>
      </c>
      <c r="BV154" s="7">
        <f>Table2[[#This Row],[Sales Tax Exemption Through FY 11]]+Table2[[#This Row],[Sales Tax Exemption FY 12 and After ]]</f>
        <v>1.3625</v>
      </c>
      <c r="BW154" s="7">
        <v>0</v>
      </c>
      <c r="BX154" s="7">
        <v>0</v>
      </c>
      <c r="BY154" s="7">
        <v>0</v>
      </c>
      <c r="BZ154" s="7">
        <f>Table2[[#This Row],[Energy Tax Savings Through FY 11]]+Table2[[#This Row],[Energy Tax Savings FY 12 and After ]]</f>
        <v>0</v>
      </c>
      <c r="CA154" s="7">
        <v>0</v>
      </c>
      <c r="CB154" s="7">
        <v>0</v>
      </c>
      <c r="CC154" s="7">
        <v>0</v>
      </c>
      <c r="CD154" s="7">
        <f>Table2[[#This Row],[Tax Exempt Bond Savings Through FY 11]]+Table2[[#This Row],[Tax Exempt Bond Savings FY12 and After ]]</f>
        <v>0</v>
      </c>
      <c r="CE154" s="7">
        <v>83.14</v>
      </c>
      <c r="CF154" s="7">
        <v>706.43790000000001</v>
      </c>
      <c r="CG154" s="7">
        <v>434.96820000000002</v>
      </c>
      <c r="CH154" s="7">
        <f>Table2[[#This Row],[Indirect and Induced Through FY 11]]+Table2[[#This Row],[Indirect and Induced FY 12 and After  ]]</f>
        <v>1141.4061000000002</v>
      </c>
      <c r="CI154" s="7">
        <v>220.90029999999999</v>
      </c>
      <c r="CJ154" s="7">
        <v>1734.9177999999999</v>
      </c>
      <c r="CK154" s="7">
        <v>1155.6962000000001</v>
      </c>
      <c r="CL154" s="7">
        <f>Table2[[#This Row],[TOTAL Income Consumption Use Taxes Through FY 11]]+Table2[[#This Row],[TOTAL Income Consumption Use Taxes FY 12 and After  ]]</f>
        <v>2890.614</v>
      </c>
      <c r="CM154" s="7">
        <v>67.921999999999997</v>
      </c>
      <c r="CN154" s="7">
        <v>235.54349999999999</v>
      </c>
      <c r="CO154" s="7">
        <v>355.35169999999999</v>
      </c>
      <c r="CP154" s="7">
        <f>Table2[[#This Row],[Assistance Provided Through FY 11]]+Table2[[#This Row],[Assistance Provided FY 12 and After ]]</f>
        <v>590.89519999999993</v>
      </c>
      <c r="CQ154" s="7">
        <v>0</v>
      </c>
      <c r="CR154" s="7">
        <v>0</v>
      </c>
      <c r="CS154" s="7">
        <v>0</v>
      </c>
      <c r="CT154" s="7">
        <f>Table2[[#This Row],[Recapture Cancellation Reduction Amount Through FY 11]]+Table2[[#This Row],[Recapture Cancellation Reduction Amount FY 12 and After ]]</f>
        <v>0</v>
      </c>
      <c r="CU154" s="7">
        <v>0</v>
      </c>
      <c r="CV154" s="7">
        <v>0</v>
      </c>
      <c r="CW154" s="7">
        <v>0</v>
      </c>
      <c r="CX154" s="7">
        <f>Table2[[#This Row],[Penalty Paid Through FY 11]]+Table2[[#This Row],[Penalty Paid FY 12 and After]]</f>
        <v>0</v>
      </c>
      <c r="CY154" s="7">
        <v>67.921999999999997</v>
      </c>
      <c r="CZ154" s="7">
        <v>235.54349999999999</v>
      </c>
      <c r="DA154" s="7">
        <v>355.35169999999999</v>
      </c>
      <c r="DB154" s="7">
        <f>Table2[[#This Row],[TOTAL Assistance Net of recapture penalties Through FY 11]]+Table2[[#This Row],[TOTAL Assistance Net of recapture penalties FY 12 and After ]]</f>
        <v>590.89519999999993</v>
      </c>
      <c r="DC154" s="7">
        <v>217.1103</v>
      </c>
      <c r="DD154" s="7">
        <v>1344.0911000000001</v>
      </c>
      <c r="DE154" s="7">
        <v>1135.8675000000001</v>
      </c>
      <c r="DF154" s="7">
        <f>Table2[[#This Row],[Company Direct Tax Revenue Before Assistance FY 12 and After]]+Table2[[#This Row],[Company Direct Tax Revenue Before Assistance Through FY 11]]</f>
        <v>2479.9585999999999</v>
      </c>
      <c r="DG154" s="7">
        <v>143.49279999999999</v>
      </c>
      <c r="DH154" s="7">
        <v>1187.6777</v>
      </c>
      <c r="DI154" s="7">
        <v>750.71910000000003</v>
      </c>
      <c r="DJ154" s="7">
        <f>Table2[[#This Row],[Indirect and Induced Tax Revenues FY 12 and After]]+Table2[[#This Row],[Indirect and Induced Tax Revenues Through FY 11]]</f>
        <v>1938.3968</v>
      </c>
      <c r="DK154" s="7">
        <v>360.60309999999998</v>
      </c>
      <c r="DL154" s="7">
        <v>2531.7687999999998</v>
      </c>
      <c r="DM154" s="7">
        <v>1886.5866000000001</v>
      </c>
      <c r="DN154" s="7">
        <f>Table2[[#This Row],[TOTAL Tax Revenues Before Assistance Through FY 11]]+Table2[[#This Row],[TOTAL Tax Revenues Before Assistance FY 12 and After]]</f>
        <v>4418.3554000000004</v>
      </c>
      <c r="DO154" s="7">
        <v>292.68110000000001</v>
      </c>
      <c r="DP154" s="7">
        <v>2296.2253000000001</v>
      </c>
      <c r="DQ154" s="7">
        <v>1531.2348999999999</v>
      </c>
      <c r="DR154" s="7">
        <f>Table2[[#This Row],[TOTAL Tax Revenues Net of Assistance Recapture and Penalty FY 12 and After]]+Table2[[#This Row],[TOTAL Tax Revenues Net of Assistance Recapture and Penalty Through FY 11]]</f>
        <v>3827.4602</v>
      </c>
      <c r="DS154" s="7">
        <v>0</v>
      </c>
      <c r="DT154" s="7">
        <v>0</v>
      </c>
      <c r="DU154" s="7">
        <v>0</v>
      </c>
      <c r="DV154" s="7">
        <v>0</v>
      </c>
    </row>
    <row r="155" spans="1:126" x14ac:dyDescent="0.25">
      <c r="A155" s="5">
        <v>92567</v>
      </c>
      <c r="B155" s="5" t="s">
        <v>286</v>
      </c>
      <c r="C155" s="5" t="s">
        <v>287</v>
      </c>
      <c r="D155" s="5" t="s">
        <v>36</v>
      </c>
      <c r="E155" s="5">
        <v>13</v>
      </c>
      <c r="F155" s="5">
        <v>3842</v>
      </c>
      <c r="G155" s="5">
        <v>55</v>
      </c>
      <c r="H155" s="23"/>
      <c r="I155" s="23"/>
      <c r="J155" s="5">
        <v>332212</v>
      </c>
      <c r="K155" s="6" t="s">
        <v>37</v>
      </c>
      <c r="L155" s="6">
        <v>36873</v>
      </c>
      <c r="M155" s="9">
        <v>46203</v>
      </c>
      <c r="N155" s="7">
        <v>4570</v>
      </c>
      <c r="O155" s="5" t="s">
        <v>198</v>
      </c>
      <c r="P155" s="23">
        <v>0</v>
      </c>
      <c r="Q155" s="23">
        <v>0</v>
      </c>
      <c r="R155" s="23">
        <v>99</v>
      </c>
      <c r="S155" s="23">
        <v>0</v>
      </c>
      <c r="T155" s="23">
        <v>0</v>
      </c>
      <c r="U155" s="23">
        <v>99</v>
      </c>
      <c r="V155" s="23">
        <v>99</v>
      </c>
      <c r="W155" s="23">
        <v>0</v>
      </c>
      <c r="X155" s="23">
        <v>0</v>
      </c>
      <c r="Y155" s="23">
        <v>147</v>
      </c>
      <c r="Z155" s="23">
        <v>14</v>
      </c>
      <c r="AA155" s="24">
        <v>0</v>
      </c>
      <c r="AB155" s="24">
        <v>0</v>
      </c>
      <c r="AC155" s="24">
        <v>0</v>
      </c>
      <c r="AD155" s="24">
        <v>0</v>
      </c>
      <c r="AE155" s="24">
        <v>0</v>
      </c>
      <c r="AF155" s="24">
        <v>82.828282828282795</v>
      </c>
      <c r="AG155" s="5" t="s">
        <v>39</v>
      </c>
      <c r="AH155" s="7" t="s">
        <v>33</v>
      </c>
      <c r="AI155" s="7">
        <v>40.139000000000003</v>
      </c>
      <c r="AJ155" s="7">
        <v>236.1574</v>
      </c>
      <c r="AK155" s="7">
        <v>209.99719999999999</v>
      </c>
      <c r="AL155" s="7">
        <f>Table2[[#This Row],[Company Direct Land Through FY 11]]+Table2[[#This Row],[Company Direct Land FY 12 and After ]]</f>
        <v>446.15459999999996</v>
      </c>
      <c r="AM155" s="7">
        <v>48.027999999999999</v>
      </c>
      <c r="AN155" s="7">
        <v>677.10230000000001</v>
      </c>
      <c r="AO155" s="7">
        <v>251.27080000000001</v>
      </c>
      <c r="AP155" s="7">
        <f>Table2[[#This Row],[Company Direct Building Through FY 11]]+Table2[[#This Row],[Company Direct Building FY 12 and After  ]]</f>
        <v>928.37310000000002</v>
      </c>
      <c r="AQ155" s="7">
        <v>0</v>
      </c>
      <c r="AR155" s="7">
        <v>42.107999999999997</v>
      </c>
      <c r="AS155" s="7">
        <v>0</v>
      </c>
      <c r="AT155" s="7">
        <f>Table2[[#This Row],[Mortgage Recording Tax Through FY 11]]+Table2[[#This Row],[Mortgage Recording Tax FY 12 and After ]]</f>
        <v>42.107999999999997</v>
      </c>
      <c r="AU155" s="7">
        <v>41.573999999999998</v>
      </c>
      <c r="AV155" s="7">
        <v>541.36350000000004</v>
      </c>
      <c r="AW155" s="7">
        <v>217.50470000000001</v>
      </c>
      <c r="AX155" s="7">
        <f>Table2[[#This Row],[Pilot Savings  Through FY 11]]+Table2[[#This Row],[Pilot Savings FY 12 and After ]]</f>
        <v>758.86820000000012</v>
      </c>
      <c r="AY155" s="7">
        <v>0</v>
      </c>
      <c r="AZ155" s="7">
        <v>42.107999999999997</v>
      </c>
      <c r="BA155" s="7">
        <v>0</v>
      </c>
      <c r="BB155" s="7">
        <f>Table2[[#This Row],[Mortgage Recording Tax Exemption Through FY 11]]+Table2[[#This Row],[Mortgage Recording Tax Exemption FY 12 and After ]]</f>
        <v>42.107999999999997</v>
      </c>
      <c r="BC155" s="7">
        <v>105.3108</v>
      </c>
      <c r="BD155" s="7">
        <v>815.33669999999995</v>
      </c>
      <c r="BE155" s="7">
        <v>550.96069999999997</v>
      </c>
      <c r="BF155" s="7">
        <f>Table2[[#This Row],[Indirect and Induced Land Through FY 11]]+Table2[[#This Row],[Indirect and Induced Land FY 12 and After ]]</f>
        <v>1366.2973999999999</v>
      </c>
      <c r="BG155" s="7">
        <v>195.5772</v>
      </c>
      <c r="BH155" s="7">
        <v>1514.1969999999999</v>
      </c>
      <c r="BI155" s="7">
        <v>1023.2121</v>
      </c>
      <c r="BJ155" s="7">
        <f>Table2[[#This Row],[Indirect and Induced Building Through FY 11]]+Table2[[#This Row],[Indirect and Induced Building FY 12 and After]]</f>
        <v>2537.4090999999999</v>
      </c>
      <c r="BK155" s="7">
        <v>347.48099999999999</v>
      </c>
      <c r="BL155" s="7">
        <v>2701.4299000000001</v>
      </c>
      <c r="BM155" s="7">
        <v>1817.9360999999999</v>
      </c>
      <c r="BN155" s="7">
        <f>Table2[[#This Row],[TOTAL Real Property Related Taxes Through FY 11]]+Table2[[#This Row],[TOTAL Real Property Related Taxes FY 12 and After]]</f>
        <v>4519.366</v>
      </c>
      <c r="BO155" s="7">
        <v>771.28210000000001</v>
      </c>
      <c r="BP155" s="7">
        <v>6991.3055999999997</v>
      </c>
      <c r="BQ155" s="7">
        <v>4035.1585</v>
      </c>
      <c r="BR155" s="7">
        <f>Table2[[#This Row],[Company Direct Through FY 11]]+Table2[[#This Row],[Company Direct FY 12 and After ]]</f>
        <v>11026.464099999999</v>
      </c>
      <c r="BS155" s="7">
        <v>0</v>
      </c>
      <c r="BT155" s="7">
        <v>9.4469999999999992</v>
      </c>
      <c r="BU155" s="7">
        <v>0</v>
      </c>
      <c r="BV155" s="7">
        <f>Table2[[#This Row],[Sales Tax Exemption Through FY 11]]+Table2[[#This Row],[Sales Tax Exemption FY 12 and After ]]</f>
        <v>9.4469999999999992</v>
      </c>
      <c r="BW155" s="7">
        <v>2.0945999999999998</v>
      </c>
      <c r="BX155" s="7">
        <v>8.1815999999999995</v>
      </c>
      <c r="BY155" s="7">
        <v>3.5952999999999999</v>
      </c>
      <c r="BZ155" s="7">
        <f>Table2[[#This Row],[Energy Tax Savings Through FY 11]]+Table2[[#This Row],[Energy Tax Savings FY 12 and After ]]</f>
        <v>11.776899999999999</v>
      </c>
      <c r="CA155" s="7">
        <v>0.31940000000000002</v>
      </c>
      <c r="CB155" s="7">
        <v>6.3202999999999996</v>
      </c>
      <c r="CC155" s="7">
        <v>0.9556</v>
      </c>
      <c r="CD155" s="7">
        <f>Table2[[#This Row],[Tax Exempt Bond Savings Through FY 11]]+Table2[[#This Row],[Tax Exempt Bond Savings FY12 and After ]]</f>
        <v>7.2759</v>
      </c>
      <c r="CE155" s="7">
        <v>380.26479999999998</v>
      </c>
      <c r="CF155" s="7">
        <v>3089.8915000000002</v>
      </c>
      <c r="CG155" s="7">
        <v>1989.452</v>
      </c>
      <c r="CH155" s="7">
        <f>Table2[[#This Row],[Indirect and Induced Through FY 11]]+Table2[[#This Row],[Indirect and Induced FY 12 and After  ]]</f>
        <v>5079.3434999999999</v>
      </c>
      <c r="CI155" s="7">
        <v>1149.1329000000001</v>
      </c>
      <c r="CJ155" s="7">
        <v>10057.2482</v>
      </c>
      <c r="CK155" s="7">
        <v>6020.0595999999996</v>
      </c>
      <c r="CL155" s="7">
        <f>Table2[[#This Row],[TOTAL Income Consumption Use Taxes Through FY 11]]+Table2[[#This Row],[TOTAL Income Consumption Use Taxes FY 12 and After  ]]</f>
        <v>16077.307799999999</v>
      </c>
      <c r="CM155" s="7">
        <v>43.988</v>
      </c>
      <c r="CN155" s="7">
        <v>607.42039999999997</v>
      </c>
      <c r="CO155" s="7">
        <v>222.0556</v>
      </c>
      <c r="CP155" s="7">
        <f>Table2[[#This Row],[Assistance Provided Through FY 11]]+Table2[[#This Row],[Assistance Provided FY 12 and After ]]</f>
        <v>829.476</v>
      </c>
      <c r="CQ155" s="7">
        <v>0</v>
      </c>
      <c r="CR155" s="7">
        <v>0</v>
      </c>
      <c r="CS155" s="7">
        <v>0</v>
      </c>
      <c r="CT155" s="7">
        <f>Table2[[#This Row],[Recapture Cancellation Reduction Amount Through FY 11]]+Table2[[#This Row],[Recapture Cancellation Reduction Amount FY 12 and After ]]</f>
        <v>0</v>
      </c>
      <c r="CU155" s="7">
        <v>0</v>
      </c>
      <c r="CV155" s="7">
        <v>0</v>
      </c>
      <c r="CW155" s="7">
        <v>0</v>
      </c>
      <c r="CX155" s="7">
        <f>Table2[[#This Row],[Penalty Paid Through FY 11]]+Table2[[#This Row],[Penalty Paid FY 12 and After]]</f>
        <v>0</v>
      </c>
      <c r="CY155" s="7">
        <v>43.988</v>
      </c>
      <c r="CZ155" s="7">
        <v>607.42039999999997</v>
      </c>
      <c r="DA155" s="7">
        <v>222.0556</v>
      </c>
      <c r="DB155" s="7">
        <f>Table2[[#This Row],[TOTAL Assistance Net of recapture penalties Through FY 11]]+Table2[[#This Row],[TOTAL Assistance Net of recapture penalties FY 12 and After ]]</f>
        <v>829.476</v>
      </c>
      <c r="DC155" s="7">
        <v>859.44910000000004</v>
      </c>
      <c r="DD155" s="7">
        <v>7946.6733000000004</v>
      </c>
      <c r="DE155" s="7">
        <v>4496.4264999999996</v>
      </c>
      <c r="DF155" s="7">
        <f>Table2[[#This Row],[Company Direct Tax Revenue Before Assistance FY 12 and After]]+Table2[[#This Row],[Company Direct Tax Revenue Before Assistance Through FY 11]]</f>
        <v>12443.0998</v>
      </c>
      <c r="DG155" s="7">
        <v>681.15279999999996</v>
      </c>
      <c r="DH155" s="7">
        <v>5419.4251999999997</v>
      </c>
      <c r="DI155" s="7">
        <v>3563.6248000000001</v>
      </c>
      <c r="DJ155" s="7">
        <f>Table2[[#This Row],[Indirect and Induced Tax Revenues FY 12 and After]]+Table2[[#This Row],[Indirect and Induced Tax Revenues Through FY 11]]</f>
        <v>8983.0499999999993</v>
      </c>
      <c r="DK155" s="7">
        <v>1540.6018999999999</v>
      </c>
      <c r="DL155" s="7">
        <v>13366.0985</v>
      </c>
      <c r="DM155" s="7">
        <v>8060.0513000000001</v>
      </c>
      <c r="DN155" s="7">
        <f>Table2[[#This Row],[TOTAL Tax Revenues Before Assistance Through FY 11]]+Table2[[#This Row],[TOTAL Tax Revenues Before Assistance FY 12 and After]]</f>
        <v>21426.149799999999</v>
      </c>
      <c r="DO155" s="7">
        <v>1496.6139000000001</v>
      </c>
      <c r="DP155" s="7">
        <v>12758.678099999999</v>
      </c>
      <c r="DQ155" s="7">
        <v>7837.9957000000004</v>
      </c>
      <c r="DR155" s="7">
        <f>Table2[[#This Row],[TOTAL Tax Revenues Net of Assistance Recapture and Penalty FY 12 and After]]+Table2[[#This Row],[TOTAL Tax Revenues Net of Assistance Recapture and Penalty Through FY 11]]</f>
        <v>20596.6738</v>
      </c>
      <c r="DS155" s="7">
        <v>0</v>
      </c>
      <c r="DT155" s="7">
        <v>26.6828</v>
      </c>
      <c r="DU155" s="7">
        <v>0</v>
      </c>
      <c r="DV155" s="7">
        <v>0</v>
      </c>
    </row>
    <row r="156" spans="1:126" x14ac:dyDescent="0.25">
      <c r="A156" s="5">
        <v>92572</v>
      </c>
      <c r="B156" s="5" t="s">
        <v>319</v>
      </c>
      <c r="C156" s="5" t="s">
        <v>320</v>
      </c>
      <c r="D156" s="5" t="s">
        <v>32</v>
      </c>
      <c r="E156" s="5">
        <v>28</v>
      </c>
      <c r="F156" s="5">
        <v>9417</v>
      </c>
      <c r="G156" s="5">
        <v>46</v>
      </c>
      <c r="H156" s="23">
        <v>330921</v>
      </c>
      <c r="I156" s="23">
        <v>52255</v>
      </c>
      <c r="J156" s="5">
        <v>624190</v>
      </c>
      <c r="K156" s="6" t="s">
        <v>47</v>
      </c>
      <c r="L156" s="6">
        <v>37070</v>
      </c>
      <c r="M156" s="9">
        <v>44378</v>
      </c>
      <c r="N156" s="7">
        <v>9680</v>
      </c>
      <c r="O156" s="5" t="s">
        <v>79</v>
      </c>
      <c r="P156" s="23">
        <v>65</v>
      </c>
      <c r="Q156" s="23">
        <v>0</v>
      </c>
      <c r="R156" s="23">
        <v>212</v>
      </c>
      <c r="S156" s="23">
        <v>0</v>
      </c>
      <c r="T156" s="23">
        <v>0</v>
      </c>
      <c r="U156" s="23">
        <v>277</v>
      </c>
      <c r="V156" s="23">
        <v>244</v>
      </c>
      <c r="W156" s="23">
        <v>0</v>
      </c>
      <c r="X156" s="23">
        <v>0</v>
      </c>
      <c r="Y156" s="23">
        <v>158</v>
      </c>
      <c r="Z156" s="23">
        <v>0</v>
      </c>
      <c r="AA156" s="24">
        <v>20.930232558139501</v>
      </c>
      <c r="AB156" s="24">
        <v>47.674418604651201</v>
      </c>
      <c r="AC156" s="24">
        <v>26.744186046511601</v>
      </c>
      <c r="AD156" s="24">
        <v>4.6511627906976702</v>
      </c>
      <c r="AE156" s="24">
        <v>0</v>
      </c>
      <c r="AF156" s="24">
        <v>94.945848375451305</v>
      </c>
      <c r="AG156" s="5" t="s">
        <v>39</v>
      </c>
      <c r="AH156" s="7" t="s">
        <v>33</v>
      </c>
      <c r="AI156" s="7">
        <v>0</v>
      </c>
      <c r="AJ156" s="7">
        <v>0</v>
      </c>
      <c r="AK156" s="7">
        <v>0</v>
      </c>
      <c r="AL156" s="7">
        <f>Table2[[#This Row],[Company Direct Land Through FY 11]]+Table2[[#This Row],[Company Direct Land FY 12 and After ]]</f>
        <v>0</v>
      </c>
      <c r="AM156" s="7">
        <v>0</v>
      </c>
      <c r="AN156" s="7">
        <v>0</v>
      </c>
      <c r="AO156" s="7">
        <v>0</v>
      </c>
      <c r="AP156" s="7">
        <f>Table2[[#This Row],[Company Direct Building Through FY 11]]+Table2[[#This Row],[Company Direct Building FY 12 and After  ]]</f>
        <v>0</v>
      </c>
      <c r="AQ156" s="7">
        <v>0</v>
      </c>
      <c r="AR156" s="7">
        <v>169.8356</v>
      </c>
      <c r="AS156" s="7">
        <v>0</v>
      </c>
      <c r="AT156" s="7">
        <f>Table2[[#This Row],[Mortgage Recording Tax Through FY 11]]+Table2[[#This Row],[Mortgage Recording Tax FY 12 and After ]]</f>
        <v>169.8356</v>
      </c>
      <c r="AU156" s="7">
        <v>0</v>
      </c>
      <c r="AV156" s="7">
        <v>0</v>
      </c>
      <c r="AW156" s="7">
        <v>0</v>
      </c>
      <c r="AX156" s="7">
        <f>Table2[[#This Row],[Pilot Savings  Through FY 11]]+Table2[[#This Row],[Pilot Savings FY 12 and After ]]</f>
        <v>0</v>
      </c>
      <c r="AY156" s="7">
        <v>0</v>
      </c>
      <c r="AZ156" s="7">
        <v>169.8356</v>
      </c>
      <c r="BA156" s="7">
        <v>0</v>
      </c>
      <c r="BB156" s="7">
        <f>Table2[[#This Row],[Mortgage Recording Tax Exemption Through FY 11]]+Table2[[#This Row],[Mortgage Recording Tax Exemption FY 12 and After ]]</f>
        <v>169.8356</v>
      </c>
      <c r="BC156" s="7">
        <v>102.27760000000001</v>
      </c>
      <c r="BD156" s="7">
        <v>695.13649999999996</v>
      </c>
      <c r="BE156" s="7">
        <v>422.32769999999999</v>
      </c>
      <c r="BF156" s="7">
        <f>Table2[[#This Row],[Indirect and Induced Land Through FY 11]]+Table2[[#This Row],[Indirect and Induced Land FY 12 and After ]]</f>
        <v>1117.4641999999999</v>
      </c>
      <c r="BG156" s="7">
        <v>189.94399999999999</v>
      </c>
      <c r="BH156" s="7">
        <v>1290.9679000000001</v>
      </c>
      <c r="BI156" s="7">
        <v>784.32219999999995</v>
      </c>
      <c r="BJ156" s="7">
        <f>Table2[[#This Row],[Indirect and Induced Building Through FY 11]]+Table2[[#This Row],[Indirect and Induced Building FY 12 and After]]</f>
        <v>2075.2901000000002</v>
      </c>
      <c r="BK156" s="7">
        <v>292.22160000000002</v>
      </c>
      <c r="BL156" s="7">
        <v>1986.1043999999999</v>
      </c>
      <c r="BM156" s="7">
        <v>1206.6498999999999</v>
      </c>
      <c r="BN156" s="7">
        <f>Table2[[#This Row],[TOTAL Real Property Related Taxes Through FY 11]]+Table2[[#This Row],[TOTAL Real Property Related Taxes FY 12 and After]]</f>
        <v>3192.7542999999996</v>
      </c>
      <c r="BO156" s="7">
        <v>300.06580000000002</v>
      </c>
      <c r="BP156" s="7">
        <v>2296.98</v>
      </c>
      <c r="BQ156" s="7">
        <v>1239.0405000000001</v>
      </c>
      <c r="BR156" s="7">
        <f>Table2[[#This Row],[Company Direct Through FY 11]]+Table2[[#This Row],[Company Direct FY 12 and After ]]</f>
        <v>3536.0205000000001</v>
      </c>
      <c r="BS156" s="7">
        <v>0</v>
      </c>
      <c r="BT156" s="7">
        <v>0</v>
      </c>
      <c r="BU156" s="7">
        <v>0</v>
      </c>
      <c r="BV156" s="7">
        <f>Table2[[#This Row],[Sales Tax Exemption Through FY 11]]+Table2[[#This Row],[Sales Tax Exemption FY 12 and After ]]</f>
        <v>0</v>
      </c>
      <c r="BW156" s="7">
        <v>0</v>
      </c>
      <c r="BX156" s="7">
        <v>0</v>
      </c>
      <c r="BY156" s="7">
        <v>0</v>
      </c>
      <c r="BZ156" s="7">
        <f>Table2[[#This Row],[Energy Tax Savings Through FY 11]]+Table2[[#This Row],[Energy Tax Savings FY 12 and After ]]</f>
        <v>0</v>
      </c>
      <c r="CA156" s="7">
        <v>0.15459999999999999</v>
      </c>
      <c r="CB156" s="7">
        <v>0.97860000000000003</v>
      </c>
      <c r="CC156" s="7">
        <v>0.46260000000000001</v>
      </c>
      <c r="CD156" s="7">
        <f>Table2[[#This Row],[Tax Exempt Bond Savings Through FY 11]]+Table2[[#This Row],[Tax Exempt Bond Savings FY12 and After ]]</f>
        <v>1.4412</v>
      </c>
      <c r="CE156" s="7">
        <v>362.48140000000001</v>
      </c>
      <c r="CF156" s="7">
        <v>2690.2923000000001</v>
      </c>
      <c r="CG156" s="7">
        <v>1496.7692</v>
      </c>
      <c r="CH156" s="7">
        <f>Table2[[#This Row],[Indirect and Induced Through FY 11]]+Table2[[#This Row],[Indirect and Induced FY 12 and After  ]]</f>
        <v>4187.0614999999998</v>
      </c>
      <c r="CI156" s="7">
        <v>662.39260000000002</v>
      </c>
      <c r="CJ156" s="7">
        <v>4986.2937000000002</v>
      </c>
      <c r="CK156" s="7">
        <v>2735.3471</v>
      </c>
      <c r="CL156" s="7">
        <f>Table2[[#This Row],[TOTAL Income Consumption Use Taxes Through FY 11]]+Table2[[#This Row],[TOTAL Income Consumption Use Taxes FY 12 and After  ]]</f>
        <v>7721.6408000000001</v>
      </c>
      <c r="CM156" s="7">
        <v>0.15459999999999999</v>
      </c>
      <c r="CN156" s="7">
        <v>170.8142</v>
      </c>
      <c r="CO156" s="7">
        <v>0.46260000000000001</v>
      </c>
      <c r="CP156" s="7">
        <f>Table2[[#This Row],[Assistance Provided Through FY 11]]+Table2[[#This Row],[Assistance Provided FY 12 and After ]]</f>
        <v>171.27680000000001</v>
      </c>
      <c r="CQ156" s="7">
        <v>0</v>
      </c>
      <c r="CR156" s="7">
        <v>0</v>
      </c>
      <c r="CS156" s="7">
        <v>0</v>
      </c>
      <c r="CT156" s="7">
        <f>Table2[[#This Row],[Recapture Cancellation Reduction Amount Through FY 11]]+Table2[[#This Row],[Recapture Cancellation Reduction Amount FY 12 and After ]]</f>
        <v>0</v>
      </c>
      <c r="CU156" s="7">
        <v>0</v>
      </c>
      <c r="CV156" s="7">
        <v>0</v>
      </c>
      <c r="CW156" s="7">
        <v>0</v>
      </c>
      <c r="CX156" s="7">
        <f>Table2[[#This Row],[Penalty Paid Through FY 11]]+Table2[[#This Row],[Penalty Paid FY 12 and After]]</f>
        <v>0</v>
      </c>
      <c r="CY156" s="7">
        <v>0.15459999999999999</v>
      </c>
      <c r="CZ156" s="7">
        <v>170.8142</v>
      </c>
      <c r="DA156" s="7">
        <v>0.46260000000000001</v>
      </c>
      <c r="DB156" s="7">
        <f>Table2[[#This Row],[TOTAL Assistance Net of recapture penalties Through FY 11]]+Table2[[#This Row],[TOTAL Assistance Net of recapture penalties FY 12 and After ]]</f>
        <v>171.27680000000001</v>
      </c>
      <c r="DC156" s="7">
        <v>300.06580000000002</v>
      </c>
      <c r="DD156" s="7">
        <v>2466.8155999999999</v>
      </c>
      <c r="DE156" s="7">
        <v>1239.0405000000001</v>
      </c>
      <c r="DF156" s="7">
        <f>Table2[[#This Row],[Company Direct Tax Revenue Before Assistance FY 12 and After]]+Table2[[#This Row],[Company Direct Tax Revenue Before Assistance Through FY 11]]</f>
        <v>3705.8561</v>
      </c>
      <c r="DG156" s="7">
        <v>654.70299999999997</v>
      </c>
      <c r="DH156" s="7">
        <v>4676.3967000000002</v>
      </c>
      <c r="DI156" s="7">
        <v>2703.4191000000001</v>
      </c>
      <c r="DJ156" s="7">
        <f>Table2[[#This Row],[Indirect and Induced Tax Revenues FY 12 and After]]+Table2[[#This Row],[Indirect and Induced Tax Revenues Through FY 11]]</f>
        <v>7379.8158000000003</v>
      </c>
      <c r="DK156" s="7">
        <v>954.76880000000006</v>
      </c>
      <c r="DL156" s="7">
        <v>7143.2123000000001</v>
      </c>
      <c r="DM156" s="7">
        <v>3942.4596000000001</v>
      </c>
      <c r="DN156" s="7">
        <f>Table2[[#This Row],[TOTAL Tax Revenues Before Assistance Through FY 11]]+Table2[[#This Row],[TOTAL Tax Revenues Before Assistance FY 12 and After]]</f>
        <v>11085.671900000001</v>
      </c>
      <c r="DO156" s="7">
        <v>954.61419999999998</v>
      </c>
      <c r="DP156" s="7">
        <v>6972.3981000000003</v>
      </c>
      <c r="DQ156" s="7">
        <v>3941.9969999999998</v>
      </c>
      <c r="DR156" s="7">
        <f>Table2[[#This Row],[TOTAL Tax Revenues Net of Assistance Recapture and Penalty FY 12 and After]]+Table2[[#This Row],[TOTAL Tax Revenues Net of Assistance Recapture and Penalty Through FY 11]]</f>
        <v>10914.3951</v>
      </c>
      <c r="DS156" s="7">
        <v>0</v>
      </c>
      <c r="DT156" s="7">
        <v>0</v>
      </c>
      <c r="DU156" s="7">
        <v>0</v>
      </c>
      <c r="DV156" s="7">
        <v>0</v>
      </c>
    </row>
    <row r="157" spans="1:126" x14ac:dyDescent="0.25">
      <c r="A157" s="5">
        <v>92573</v>
      </c>
      <c r="B157" s="5" t="s">
        <v>298</v>
      </c>
      <c r="C157" s="5" t="s">
        <v>299</v>
      </c>
      <c r="D157" s="5" t="s">
        <v>32</v>
      </c>
      <c r="E157" s="5">
        <v>20</v>
      </c>
      <c r="F157" s="5">
        <v>5485</v>
      </c>
      <c r="G157" s="5">
        <v>25</v>
      </c>
      <c r="H157" s="23">
        <v>9380</v>
      </c>
      <c r="I157" s="23">
        <v>3115</v>
      </c>
      <c r="J157" s="5">
        <v>623990</v>
      </c>
      <c r="K157" s="6" t="s">
        <v>166</v>
      </c>
      <c r="L157" s="6">
        <v>36754</v>
      </c>
      <c r="M157" s="9">
        <v>43647</v>
      </c>
      <c r="N157" s="7">
        <v>1233</v>
      </c>
      <c r="O157" s="5" t="s">
        <v>79</v>
      </c>
      <c r="P157" s="23">
        <v>13</v>
      </c>
      <c r="Q157" s="23">
        <v>0</v>
      </c>
      <c r="R157" s="23">
        <v>12</v>
      </c>
      <c r="S157" s="23">
        <v>0</v>
      </c>
      <c r="T157" s="23">
        <v>0</v>
      </c>
      <c r="U157" s="23">
        <v>25</v>
      </c>
      <c r="V157" s="23">
        <v>18</v>
      </c>
      <c r="W157" s="23">
        <v>0</v>
      </c>
      <c r="X157" s="23">
        <v>0</v>
      </c>
      <c r="Y157" s="23">
        <v>18</v>
      </c>
      <c r="Z157" s="23">
        <v>0</v>
      </c>
      <c r="AA157" s="24">
        <v>0</v>
      </c>
      <c r="AB157" s="24">
        <v>0</v>
      </c>
      <c r="AC157" s="24">
        <v>0</v>
      </c>
      <c r="AD157" s="24">
        <v>0</v>
      </c>
      <c r="AE157" s="24">
        <v>0</v>
      </c>
      <c r="AF157" s="24">
        <v>0</v>
      </c>
      <c r="AG157" s="5" t="s">
        <v>39</v>
      </c>
      <c r="AH157" s="7" t="s">
        <v>39</v>
      </c>
      <c r="AI157" s="7">
        <v>0</v>
      </c>
      <c r="AJ157" s="7">
        <v>0</v>
      </c>
      <c r="AK157" s="7">
        <v>0</v>
      </c>
      <c r="AL157" s="7">
        <f>Table2[[#This Row],[Company Direct Land Through FY 11]]+Table2[[#This Row],[Company Direct Land FY 12 and After ]]</f>
        <v>0</v>
      </c>
      <c r="AM157" s="7">
        <v>0</v>
      </c>
      <c r="AN157" s="7">
        <v>0</v>
      </c>
      <c r="AO157" s="7">
        <v>0</v>
      </c>
      <c r="AP157" s="7">
        <f>Table2[[#This Row],[Company Direct Building Through FY 11]]+Table2[[#This Row],[Company Direct Building FY 12 and After  ]]</f>
        <v>0</v>
      </c>
      <c r="AQ157" s="7">
        <v>0</v>
      </c>
      <c r="AR157" s="7">
        <v>21.632999999999999</v>
      </c>
      <c r="AS157" s="7">
        <v>0</v>
      </c>
      <c r="AT157" s="7">
        <f>Table2[[#This Row],[Mortgage Recording Tax Through FY 11]]+Table2[[#This Row],[Mortgage Recording Tax FY 12 and After ]]</f>
        <v>21.632999999999999</v>
      </c>
      <c r="AU157" s="7">
        <v>0</v>
      </c>
      <c r="AV157" s="7">
        <v>0</v>
      </c>
      <c r="AW157" s="7">
        <v>0</v>
      </c>
      <c r="AX157" s="7">
        <f>Table2[[#This Row],[Pilot Savings  Through FY 11]]+Table2[[#This Row],[Pilot Savings FY 12 and After ]]</f>
        <v>0</v>
      </c>
      <c r="AY157" s="7">
        <v>0</v>
      </c>
      <c r="AZ157" s="7">
        <v>21.632999999999999</v>
      </c>
      <c r="BA157" s="7">
        <v>0</v>
      </c>
      <c r="BB157" s="7">
        <f>Table2[[#This Row],[Mortgage Recording Tax Exemption Through FY 11]]+Table2[[#This Row],[Mortgage Recording Tax Exemption FY 12 and After ]]</f>
        <v>21.632999999999999</v>
      </c>
      <c r="BC157" s="7">
        <v>8.0472000000000001</v>
      </c>
      <c r="BD157" s="7">
        <v>62.6892</v>
      </c>
      <c r="BE157" s="7">
        <v>28.227499999999999</v>
      </c>
      <c r="BF157" s="7">
        <f>Table2[[#This Row],[Indirect and Induced Land Through FY 11]]+Table2[[#This Row],[Indirect and Induced Land FY 12 and After ]]</f>
        <v>90.916699999999992</v>
      </c>
      <c r="BG157" s="7">
        <v>14.944800000000001</v>
      </c>
      <c r="BH157" s="7">
        <v>116.4229</v>
      </c>
      <c r="BI157" s="7">
        <v>52.422499999999999</v>
      </c>
      <c r="BJ157" s="7">
        <f>Table2[[#This Row],[Indirect and Induced Building Through FY 11]]+Table2[[#This Row],[Indirect and Induced Building FY 12 and After]]</f>
        <v>168.84539999999998</v>
      </c>
      <c r="BK157" s="7">
        <v>22.992000000000001</v>
      </c>
      <c r="BL157" s="7">
        <v>179.1121</v>
      </c>
      <c r="BM157" s="7">
        <v>80.650000000000006</v>
      </c>
      <c r="BN157" s="7">
        <f>Table2[[#This Row],[TOTAL Real Property Related Taxes Through FY 11]]+Table2[[#This Row],[TOTAL Real Property Related Taxes FY 12 and After]]</f>
        <v>259.76210000000003</v>
      </c>
      <c r="BO157" s="7">
        <v>26.7714</v>
      </c>
      <c r="BP157" s="7">
        <v>216.2225</v>
      </c>
      <c r="BQ157" s="7">
        <v>93.907200000000003</v>
      </c>
      <c r="BR157" s="7">
        <f>Table2[[#This Row],[Company Direct Through FY 11]]+Table2[[#This Row],[Company Direct FY 12 and After ]]</f>
        <v>310.12970000000001</v>
      </c>
      <c r="BS157" s="7">
        <v>0</v>
      </c>
      <c r="BT157" s="7">
        <v>0</v>
      </c>
      <c r="BU157" s="7">
        <v>0</v>
      </c>
      <c r="BV157" s="7">
        <f>Table2[[#This Row],[Sales Tax Exemption Through FY 11]]+Table2[[#This Row],[Sales Tax Exemption FY 12 and After ]]</f>
        <v>0</v>
      </c>
      <c r="BW157" s="7">
        <v>0</v>
      </c>
      <c r="BX157" s="7">
        <v>0</v>
      </c>
      <c r="BY157" s="7">
        <v>0</v>
      </c>
      <c r="BZ157" s="7">
        <f>Table2[[#This Row],[Energy Tax Savings Through FY 11]]+Table2[[#This Row],[Energy Tax Savings FY 12 and After ]]</f>
        <v>0</v>
      </c>
      <c r="CA157" s="7">
        <v>0.62939999999999996</v>
      </c>
      <c r="CB157" s="7">
        <v>3.7968999999999999</v>
      </c>
      <c r="CC157" s="7">
        <v>1.8834</v>
      </c>
      <c r="CD157" s="7">
        <f>Table2[[#This Row],[Tax Exempt Bond Savings Through FY 11]]+Table2[[#This Row],[Tax Exempt Bond Savings FY12 and After ]]</f>
        <v>5.6802999999999999</v>
      </c>
      <c r="CE157" s="7">
        <v>28.52</v>
      </c>
      <c r="CF157" s="7">
        <v>237.2124</v>
      </c>
      <c r="CG157" s="7">
        <v>100.04040000000001</v>
      </c>
      <c r="CH157" s="7">
        <f>Table2[[#This Row],[Indirect and Induced Through FY 11]]+Table2[[#This Row],[Indirect and Induced FY 12 and After  ]]</f>
        <v>337.25279999999998</v>
      </c>
      <c r="CI157" s="7">
        <v>54.661999999999999</v>
      </c>
      <c r="CJ157" s="7">
        <v>449.63799999999998</v>
      </c>
      <c r="CK157" s="7">
        <v>192.0642</v>
      </c>
      <c r="CL157" s="7">
        <f>Table2[[#This Row],[TOTAL Income Consumption Use Taxes Through FY 11]]+Table2[[#This Row],[TOTAL Income Consumption Use Taxes FY 12 and After  ]]</f>
        <v>641.70219999999995</v>
      </c>
      <c r="CM157" s="7">
        <v>0.62939999999999996</v>
      </c>
      <c r="CN157" s="7">
        <v>25.4299</v>
      </c>
      <c r="CO157" s="7">
        <v>1.8834</v>
      </c>
      <c r="CP157" s="7">
        <f>Table2[[#This Row],[Assistance Provided Through FY 11]]+Table2[[#This Row],[Assistance Provided FY 12 and After ]]</f>
        <v>27.313299999999998</v>
      </c>
      <c r="CQ157" s="7">
        <v>0</v>
      </c>
      <c r="CR157" s="7">
        <v>0</v>
      </c>
      <c r="CS157" s="7">
        <v>0</v>
      </c>
      <c r="CT157" s="7">
        <f>Table2[[#This Row],[Recapture Cancellation Reduction Amount Through FY 11]]+Table2[[#This Row],[Recapture Cancellation Reduction Amount FY 12 and After ]]</f>
        <v>0</v>
      </c>
      <c r="CU157" s="7">
        <v>0</v>
      </c>
      <c r="CV157" s="7">
        <v>0</v>
      </c>
      <c r="CW157" s="7">
        <v>0</v>
      </c>
      <c r="CX157" s="7">
        <f>Table2[[#This Row],[Penalty Paid Through FY 11]]+Table2[[#This Row],[Penalty Paid FY 12 and After]]</f>
        <v>0</v>
      </c>
      <c r="CY157" s="7">
        <v>0.62939999999999996</v>
      </c>
      <c r="CZ157" s="7">
        <v>25.4299</v>
      </c>
      <c r="DA157" s="7">
        <v>1.8834</v>
      </c>
      <c r="DB157" s="7">
        <f>Table2[[#This Row],[TOTAL Assistance Net of recapture penalties Through FY 11]]+Table2[[#This Row],[TOTAL Assistance Net of recapture penalties FY 12 and After ]]</f>
        <v>27.313299999999998</v>
      </c>
      <c r="DC157" s="7">
        <v>26.7714</v>
      </c>
      <c r="DD157" s="7">
        <v>237.85550000000001</v>
      </c>
      <c r="DE157" s="7">
        <v>93.907200000000003</v>
      </c>
      <c r="DF157" s="7">
        <f>Table2[[#This Row],[Company Direct Tax Revenue Before Assistance FY 12 and After]]+Table2[[#This Row],[Company Direct Tax Revenue Before Assistance Through FY 11]]</f>
        <v>331.7627</v>
      </c>
      <c r="DG157" s="7">
        <v>51.512</v>
      </c>
      <c r="DH157" s="7">
        <v>416.3245</v>
      </c>
      <c r="DI157" s="7">
        <v>180.69040000000001</v>
      </c>
      <c r="DJ157" s="7">
        <f>Table2[[#This Row],[Indirect and Induced Tax Revenues FY 12 and After]]+Table2[[#This Row],[Indirect and Induced Tax Revenues Through FY 11]]</f>
        <v>597.01490000000001</v>
      </c>
      <c r="DK157" s="7">
        <v>78.2834</v>
      </c>
      <c r="DL157" s="7">
        <v>654.17999999999995</v>
      </c>
      <c r="DM157" s="7">
        <v>274.5976</v>
      </c>
      <c r="DN157" s="7">
        <f>Table2[[#This Row],[TOTAL Tax Revenues Before Assistance Through FY 11]]+Table2[[#This Row],[TOTAL Tax Revenues Before Assistance FY 12 and After]]</f>
        <v>928.77759999999989</v>
      </c>
      <c r="DO157" s="7">
        <v>77.653999999999996</v>
      </c>
      <c r="DP157" s="7">
        <v>628.75009999999997</v>
      </c>
      <c r="DQ157" s="7">
        <v>272.71420000000001</v>
      </c>
      <c r="DR157" s="7">
        <f>Table2[[#This Row],[TOTAL Tax Revenues Net of Assistance Recapture and Penalty FY 12 and After]]+Table2[[#This Row],[TOTAL Tax Revenues Net of Assistance Recapture and Penalty Through FY 11]]</f>
        <v>901.46429999999998</v>
      </c>
      <c r="DS157" s="7">
        <v>0</v>
      </c>
      <c r="DT157" s="7">
        <v>0</v>
      </c>
      <c r="DU157" s="7">
        <v>0</v>
      </c>
      <c r="DV157" s="7">
        <v>0</v>
      </c>
    </row>
    <row r="158" spans="1:126" x14ac:dyDescent="0.25">
      <c r="A158" s="5">
        <v>92574</v>
      </c>
      <c r="B158" s="5" t="s">
        <v>296</v>
      </c>
      <c r="C158" s="5" t="s">
        <v>297</v>
      </c>
      <c r="D158" s="5" t="s">
        <v>42</v>
      </c>
      <c r="E158" s="5">
        <v>48</v>
      </c>
      <c r="F158" s="5">
        <v>6771</v>
      </c>
      <c r="G158" s="5">
        <v>61</v>
      </c>
      <c r="H158" s="23">
        <v>24300</v>
      </c>
      <c r="I158" s="23">
        <v>3800</v>
      </c>
      <c r="J158" s="5">
        <v>624120</v>
      </c>
      <c r="K158" s="6" t="s">
        <v>166</v>
      </c>
      <c r="L158" s="6">
        <v>36754</v>
      </c>
      <c r="M158" s="9">
        <v>43647</v>
      </c>
      <c r="N158" s="7">
        <v>1547</v>
      </c>
      <c r="O158" s="5" t="s">
        <v>79</v>
      </c>
      <c r="P158" s="23">
        <v>166</v>
      </c>
      <c r="Q158" s="23">
        <v>0</v>
      </c>
      <c r="R158" s="23">
        <v>57</v>
      </c>
      <c r="S158" s="23">
        <v>0</v>
      </c>
      <c r="T158" s="23">
        <v>0</v>
      </c>
      <c r="U158" s="23">
        <v>223</v>
      </c>
      <c r="V158" s="23">
        <v>140</v>
      </c>
      <c r="W158" s="23">
        <v>0</v>
      </c>
      <c r="X158" s="23">
        <v>0</v>
      </c>
      <c r="Y158" s="23">
        <v>144</v>
      </c>
      <c r="Z158" s="23">
        <v>15</v>
      </c>
      <c r="AA158" s="24">
        <v>0</v>
      </c>
      <c r="AB158" s="24">
        <v>0</v>
      </c>
      <c r="AC158" s="24">
        <v>0</v>
      </c>
      <c r="AD158" s="24">
        <v>0</v>
      </c>
      <c r="AE158" s="24">
        <v>0</v>
      </c>
      <c r="AF158" s="24">
        <v>95.964125560538093</v>
      </c>
      <c r="AG158" s="5" t="s">
        <v>39</v>
      </c>
      <c r="AH158" s="7" t="s">
        <v>33</v>
      </c>
      <c r="AI158" s="7">
        <v>0</v>
      </c>
      <c r="AJ158" s="7">
        <v>0</v>
      </c>
      <c r="AK158" s="7">
        <v>0</v>
      </c>
      <c r="AL158" s="7">
        <f>Table2[[#This Row],[Company Direct Land Through FY 11]]+Table2[[#This Row],[Company Direct Land FY 12 and After ]]</f>
        <v>0</v>
      </c>
      <c r="AM158" s="7">
        <v>0</v>
      </c>
      <c r="AN158" s="7">
        <v>0</v>
      </c>
      <c r="AO158" s="7">
        <v>0</v>
      </c>
      <c r="AP158" s="7">
        <f>Table2[[#This Row],[Company Direct Building Through FY 11]]+Table2[[#This Row],[Company Direct Building FY 12 and After  ]]</f>
        <v>0</v>
      </c>
      <c r="AQ158" s="7">
        <v>0</v>
      </c>
      <c r="AR158" s="7">
        <v>16.871700000000001</v>
      </c>
      <c r="AS158" s="7">
        <v>0</v>
      </c>
      <c r="AT158" s="7">
        <f>Table2[[#This Row],[Mortgage Recording Tax Through FY 11]]+Table2[[#This Row],[Mortgage Recording Tax FY 12 and After ]]</f>
        <v>16.871700000000001</v>
      </c>
      <c r="AU158" s="7">
        <v>0</v>
      </c>
      <c r="AV158" s="7">
        <v>0</v>
      </c>
      <c r="AW158" s="7">
        <v>0</v>
      </c>
      <c r="AX158" s="7">
        <f>Table2[[#This Row],[Pilot Savings  Through FY 11]]+Table2[[#This Row],[Pilot Savings FY 12 and After ]]</f>
        <v>0</v>
      </c>
      <c r="AY158" s="7">
        <v>0</v>
      </c>
      <c r="AZ158" s="7">
        <v>16.871700000000001</v>
      </c>
      <c r="BA158" s="7">
        <v>0</v>
      </c>
      <c r="BB158" s="7">
        <f>Table2[[#This Row],[Mortgage Recording Tax Exemption Through FY 11]]+Table2[[#This Row],[Mortgage Recording Tax Exemption FY 12 and After ]]</f>
        <v>16.871700000000001</v>
      </c>
      <c r="BC158" s="7">
        <v>58.683199999999999</v>
      </c>
      <c r="BD158" s="7">
        <v>280.44170000000003</v>
      </c>
      <c r="BE158" s="7">
        <v>205.8451</v>
      </c>
      <c r="BF158" s="7">
        <f>Table2[[#This Row],[Indirect and Induced Land Through FY 11]]+Table2[[#This Row],[Indirect and Induced Land FY 12 and After ]]</f>
        <v>486.28680000000003</v>
      </c>
      <c r="BG158" s="7">
        <v>108.9832</v>
      </c>
      <c r="BH158" s="7">
        <v>520.82029999999997</v>
      </c>
      <c r="BI158" s="7">
        <v>382.28410000000002</v>
      </c>
      <c r="BJ158" s="7">
        <f>Table2[[#This Row],[Indirect and Induced Building Through FY 11]]+Table2[[#This Row],[Indirect and Induced Building FY 12 and After]]</f>
        <v>903.10439999999994</v>
      </c>
      <c r="BK158" s="7">
        <v>167.66640000000001</v>
      </c>
      <c r="BL158" s="7">
        <v>801.26199999999994</v>
      </c>
      <c r="BM158" s="7">
        <v>588.12919999999997</v>
      </c>
      <c r="BN158" s="7">
        <f>Table2[[#This Row],[TOTAL Real Property Related Taxes Through FY 11]]+Table2[[#This Row],[TOTAL Real Property Related Taxes FY 12 and After]]</f>
        <v>1389.3912</v>
      </c>
      <c r="BO158" s="7">
        <v>191.20259999999999</v>
      </c>
      <c r="BP158" s="7">
        <v>1003.9471</v>
      </c>
      <c r="BQ158" s="7">
        <v>670.68799999999999</v>
      </c>
      <c r="BR158" s="7">
        <f>Table2[[#This Row],[Company Direct Through FY 11]]+Table2[[#This Row],[Company Direct FY 12 and After ]]</f>
        <v>1674.6351</v>
      </c>
      <c r="BS158" s="7">
        <v>0</v>
      </c>
      <c r="BT158" s="7">
        <v>0</v>
      </c>
      <c r="BU158" s="7">
        <v>0</v>
      </c>
      <c r="BV158" s="7">
        <f>Table2[[#This Row],[Sales Tax Exemption Through FY 11]]+Table2[[#This Row],[Sales Tax Exemption FY 12 and After ]]</f>
        <v>0</v>
      </c>
      <c r="BW158" s="7">
        <v>0</v>
      </c>
      <c r="BX158" s="7">
        <v>0</v>
      </c>
      <c r="BY158" s="7">
        <v>0</v>
      </c>
      <c r="BZ158" s="7">
        <f>Table2[[#This Row],[Energy Tax Savings Through FY 11]]+Table2[[#This Row],[Energy Tax Savings FY 12 and After ]]</f>
        <v>0</v>
      </c>
      <c r="CA158" s="7">
        <v>1.0261</v>
      </c>
      <c r="CB158" s="7">
        <v>11.748900000000001</v>
      </c>
      <c r="CC158" s="7">
        <v>3.0705</v>
      </c>
      <c r="CD158" s="7">
        <f>Table2[[#This Row],[Tax Exempt Bond Savings Through FY 11]]+Table2[[#This Row],[Tax Exempt Bond Savings FY12 and After ]]</f>
        <v>14.819400000000002</v>
      </c>
      <c r="CE158" s="7">
        <v>230.9716</v>
      </c>
      <c r="CF158" s="7">
        <v>1208.1257000000001</v>
      </c>
      <c r="CG158" s="7">
        <v>810.18719999999996</v>
      </c>
      <c r="CH158" s="7">
        <f>Table2[[#This Row],[Indirect and Induced Through FY 11]]+Table2[[#This Row],[Indirect and Induced FY 12 and After  ]]</f>
        <v>2018.3128999999999</v>
      </c>
      <c r="CI158" s="7">
        <v>421.1481</v>
      </c>
      <c r="CJ158" s="7">
        <v>2200.3238999999999</v>
      </c>
      <c r="CK158" s="7">
        <v>1477.8046999999999</v>
      </c>
      <c r="CL158" s="7">
        <f>Table2[[#This Row],[TOTAL Income Consumption Use Taxes Through FY 11]]+Table2[[#This Row],[TOTAL Income Consumption Use Taxes FY 12 and After  ]]</f>
        <v>3678.1286</v>
      </c>
      <c r="CM158" s="7">
        <v>1.0261</v>
      </c>
      <c r="CN158" s="7">
        <v>28.6206</v>
      </c>
      <c r="CO158" s="7">
        <v>3.0705</v>
      </c>
      <c r="CP158" s="7">
        <f>Table2[[#This Row],[Assistance Provided Through FY 11]]+Table2[[#This Row],[Assistance Provided FY 12 and After ]]</f>
        <v>31.691099999999999</v>
      </c>
      <c r="CQ158" s="7">
        <v>0</v>
      </c>
      <c r="CR158" s="7">
        <v>0</v>
      </c>
      <c r="CS158" s="7">
        <v>0</v>
      </c>
      <c r="CT158" s="7">
        <f>Table2[[#This Row],[Recapture Cancellation Reduction Amount Through FY 11]]+Table2[[#This Row],[Recapture Cancellation Reduction Amount FY 12 and After ]]</f>
        <v>0</v>
      </c>
      <c r="CU158" s="7">
        <v>0</v>
      </c>
      <c r="CV158" s="7">
        <v>0</v>
      </c>
      <c r="CW158" s="7">
        <v>0</v>
      </c>
      <c r="CX158" s="7">
        <f>Table2[[#This Row],[Penalty Paid Through FY 11]]+Table2[[#This Row],[Penalty Paid FY 12 and After]]</f>
        <v>0</v>
      </c>
      <c r="CY158" s="7">
        <v>1.0261</v>
      </c>
      <c r="CZ158" s="7">
        <v>28.6206</v>
      </c>
      <c r="DA158" s="7">
        <v>3.0705</v>
      </c>
      <c r="DB158" s="7">
        <f>Table2[[#This Row],[TOTAL Assistance Net of recapture penalties Through FY 11]]+Table2[[#This Row],[TOTAL Assistance Net of recapture penalties FY 12 and After ]]</f>
        <v>31.691099999999999</v>
      </c>
      <c r="DC158" s="7">
        <v>191.20259999999999</v>
      </c>
      <c r="DD158" s="7">
        <v>1020.8188</v>
      </c>
      <c r="DE158" s="7">
        <v>670.68799999999999</v>
      </c>
      <c r="DF158" s="7">
        <f>Table2[[#This Row],[Company Direct Tax Revenue Before Assistance FY 12 and After]]+Table2[[#This Row],[Company Direct Tax Revenue Before Assistance Through FY 11]]</f>
        <v>1691.5068000000001</v>
      </c>
      <c r="DG158" s="7">
        <v>398.63799999999998</v>
      </c>
      <c r="DH158" s="7">
        <v>2009.3877</v>
      </c>
      <c r="DI158" s="7">
        <v>1398.3163999999999</v>
      </c>
      <c r="DJ158" s="7">
        <f>Table2[[#This Row],[Indirect and Induced Tax Revenues FY 12 and After]]+Table2[[#This Row],[Indirect and Induced Tax Revenues Through FY 11]]</f>
        <v>3407.7040999999999</v>
      </c>
      <c r="DK158" s="7">
        <v>589.84059999999999</v>
      </c>
      <c r="DL158" s="7">
        <v>3030.2064999999998</v>
      </c>
      <c r="DM158" s="7">
        <v>2069.0043999999998</v>
      </c>
      <c r="DN158" s="7">
        <f>Table2[[#This Row],[TOTAL Tax Revenues Before Assistance Through FY 11]]+Table2[[#This Row],[TOTAL Tax Revenues Before Assistance FY 12 and After]]</f>
        <v>5099.2109</v>
      </c>
      <c r="DO158" s="7">
        <v>588.81449999999995</v>
      </c>
      <c r="DP158" s="7">
        <v>3001.5859</v>
      </c>
      <c r="DQ158" s="7">
        <v>2065.9339</v>
      </c>
      <c r="DR158" s="7">
        <f>Table2[[#This Row],[TOTAL Tax Revenues Net of Assistance Recapture and Penalty FY 12 and After]]+Table2[[#This Row],[TOTAL Tax Revenues Net of Assistance Recapture and Penalty Through FY 11]]</f>
        <v>5067.5198</v>
      </c>
      <c r="DS158" s="7">
        <v>0</v>
      </c>
      <c r="DT158" s="7">
        <v>0</v>
      </c>
      <c r="DU158" s="7">
        <v>0</v>
      </c>
      <c r="DV158" s="7">
        <v>0</v>
      </c>
    </row>
    <row r="159" spans="1:126" x14ac:dyDescent="0.25">
      <c r="A159" s="5">
        <v>92575</v>
      </c>
      <c r="B159" s="5" t="s">
        <v>1186</v>
      </c>
      <c r="C159" s="5" t="s">
        <v>927</v>
      </c>
      <c r="D159" s="5" t="s">
        <v>27</v>
      </c>
      <c r="E159" s="5">
        <v>3</v>
      </c>
      <c r="F159" s="5">
        <v>1014</v>
      </c>
      <c r="G159" s="5">
        <v>33</v>
      </c>
      <c r="H159" s="23">
        <v>84110</v>
      </c>
      <c r="I159" s="23">
        <v>500000</v>
      </c>
      <c r="J159" s="5">
        <v>519190</v>
      </c>
      <c r="K159" s="6" t="s">
        <v>793</v>
      </c>
      <c r="L159" s="6">
        <v>35923</v>
      </c>
      <c r="M159" s="9">
        <v>44316</v>
      </c>
      <c r="N159" s="7">
        <v>512000</v>
      </c>
      <c r="O159" s="5" t="s">
        <v>154</v>
      </c>
      <c r="P159" s="23">
        <v>14</v>
      </c>
      <c r="Q159" s="23">
        <v>3</v>
      </c>
      <c r="R159" s="23">
        <v>3618</v>
      </c>
      <c r="S159" s="23">
        <v>109</v>
      </c>
      <c r="T159" s="23">
        <v>0</v>
      </c>
      <c r="U159" s="23">
        <v>3744</v>
      </c>
      <c r="V159" s="23">
        <v>3666</v>
      </c>
      <c r="W159" s="23">
        <v>0</v>
      </c>
      <c r="X159" s="23">
        <v>3744</v>
      </c>
      <c r="Y159" s="23">
        <v>1800</v>
      </c>
      <c r="Z159" s="23">
        <v>2348</v>
      </c>
      <c r="AA159" s="24">
        <v>82.264957264957303</v>
      </c>
      <c r="AB159" s="24">
        <v>0.16025641025640999</v>
      </c>
      <c r="AC159" s="24">
        <v>2.53739316239316</v>
      </c>
      <c r="AD159" s="24">
        <v>4.1399572649572596</v>
      </c>
      <c r="AE159" s="24">
        <v>10.8974358974359</v>
      </c>
      <c r="AF159" s="24">
        <v>48.2638888888889</v>
      </c>
      <c r="AG159" s="5" t="s">
        <v>39</v>
      </c>
      <c r="AH159" s="7" t="s">
        <v>33</v>
      </c>
      <c r="AI159" s="7">
        <v>5058.6228000000001</v>
      </c>
      <c r="AJ159" s="7">
        <v>17967.627799999998</v>
      </c>
      <c r="AK159" s="7">
        <v>15466.134</v>
      </c>
      <c r="AL159" s="7">
        <f>Table2[[#This Row],[Company Direct Land Through FY 11]]+Table2[[#This Row],[Company Direct Land FY 12 and After ]]</f>
        <v>33433.7618</v>
      </c>
      <c r="AM159" s="7">
        <v>9394.5851999999995</v>
      </c>
      <c r="AN159" s="7">
        <v>27060.497100000001</v>
      </c>
      <c r="AO159" s="7">
        <v>28722.820100000001</v>
      </c>
      <c r="AP159" s="7">
        <f>Table2[[#This Row],[Company Direct Building Through FY 11]]+Table2[[#This Row],[Company Direct Building FY 12 and After  ]]</f>
        <v>55783.317200000005</v>
      </c>
      <c r="AQ159" s="7">
        <v>0</v>
      </c>
      <c r="AR159" s="7">
        <v>0</v>
      </c>
      <c r="AS159" s="7">
        <v>0</v>
      </c>
      <c r="AT159" s="7">
        <f>Table2[[#This Row],[Mortgage Recording Tax Through FY 11]]+Table2[[#This Row],[Mortgage Recording Tax FY 12 and After ]]</f>
        <v>0</v>
      </c>
      <c r="AU159" s="7">
        <v>0</v>
      </c>
      <c r="AV159" s="7">
        <v>0</v>
      </c>
      <c r="AW159" s="7">
        <v>0</v>
      </c>
      <c r="AX159" s="7">
        <f>Table2[[#This Row],[Pilot Savings  Through FY 11]]+Table2[[#This Row],[Pilot Savings FY 12 and After ]]</f>
        <v>0</v>
      </c>
      <c r="AY159" s="7">
        <v>0</v>
      </c>
      <c r="AZ159" s="7">
        <v>0</v>
      </c>
      <c r="BA159" s="7">
        <v>0</v>
      </c>
      <c r="BB159" s="7">
        <f>Table2[[#This Row],[Mortgage Recording Tax Exemption Through FY 11]]+Table2[[#This Row],[Mortgage Recording Tax Exemption FY 12 and After ]]</f>
        <v>0</v>
      </c>
      <c r="BC159" s="7">
        <v>12697.808800000001</v>
      </c>
      <c r="BD159" s="7">
        <v>31605.0569</v>
      </c>
      <c r="BE159" s="7">
        <v>38822.0311</v>
      </c>
      <c r="BF159" s="7">
        <f>Table2[[#This Row],[Indirect and Induced Land Through FY 11]]+Table2[[#This Row],[Indirect and Induced Land FY 12 and After ]]</f>
        <v>70427.088000000003</v>
      </c>
      <c r="BG159" s="7">
        <v>23581.644799999998</v>
      </c>
      <c r="BH159" s="7">
        <v>58695.105799999998</v>
      </c>
      <c r="BI159" s="7">
        <v>72098.0576</v>
      </c>
      <c r="BJ159" s="7">
        <f>Table2[[#This Row],[Indirect and Induced Building Through FY 11]]+Table2[[#This Row],[Indirect and Induced Building FY 12 and After]]</f>
        <v>130793.16339999999</v>
      </c>
      <c r="BK159" s="7">
        <v>50732.661599999999</v>
      </c>
      <c r="BL159" s="7">
        <v>135328.28760000001</v>
      </c>
      <c r="BM159" s="7">
        <v>155109.0428</v>
      </c>
      <c r="BN159" s="7">
        <f>Table2[[#This Row],[TOTAL Real Property Related Taxes Through FY 11]]+Table2[[#This Row],[TOTAL Real Property Related Taxes FY 12 and After]]</f>
        <v>290437.33039999998</v>
      </c>
      <c r="BO159" s="7">
        <v>69222.114000000001</v>
      </c>
      <c r="BP159" s="7">
        <v>173306.2255</v>
      </c>
      <c r="BQ159" s="7">
        <v>211638.33050000001</v>
      </c>
      <c r="BR159" s="7">
        <f>Table2[[#This Row],[Company Direct Through FY 11]]+Table2[[#This Row],[Company Direct FY 12 and After ]]</f>
        <v>384944.55599999998</v>
      </c>
      <c r="BS159" s="7">
        <v>0</v>
      </c>
      <c r="BT159" s="7">
        <v>1178.5367000000001</v>
      </c>
      <c r="BU159" s="7">
        <v>24821.463299999999</v>
      </c>
      <c r="BV159" s="7">
        <f>Table2[[#This Row],[Sales Tax Exemption Through FY 11]]+Table2[[#This Row],[Sales Tax Exemption FY 12 and After ]]</f>
        <v>26000</v>
      </c>
      <c r="BW159" s="7">
        <v>0</v>
      </c>
      <c r="BX159" s="7">
        <v>0</v>
      </c>
      <c r="BY159" s="7">
        <v>0</v>
      </c>
      <c r="BZ159" s="7">
        <f>Table2[[#This Row],[Energy Tax Savings Through FY 11]]+Table2[[#This Row],[Energy Tax Savings FY 12 and After ]]</f>
        <v>0</v>
      </c>
      <c r="CA159" s="7">
        <v>0</v>
      </c>
      <c r="CB159" s="7">
        <v>30.055499999999999</v>
      </c>
      <c r="CC159" s="7">
        <v>0</v>
      </c>
      <c r="CD159" s="7">
        <f>Table2[[#This Row],[Tax Exempt Bond Savings Through FY 11]]+Table2[[#This Row],[Tax Exempt Bond Savings FY12 and After ]]</f>
        <v>30.055499999999999</v>
      </c>
      <c r="CE159" s="7">
        <v>41610.114600000001</v>
      </c>
      <c r="CF159" s="7">
        <v>110166.77710000001</v>
      </c>
      <c r="CG159" s="7">
        <v>127217.94620000001</v>
      </c>
      <c r="CH159" s="7">
        <f>Table2[[#This Row],[Indirect and Induced Through FY 11]]+Table2[[#This Row],[Indirect and Induced FY 12 and After  ]]</f>
        <v>237384.72330000001</v>
      </c>
      <c r="CI159" s="7">
        <v>110832.2286</v>
      </c>
      <c r="CJ159" s="7">
        <v>282264.41039999999</v>
      </c>
      <c r="CK159" s="7">
        <v>314034.81339999998</v>
      </c>
      <c r="CL159" s="7">
        <f>Table2[[#This Row],[TOTAL Income Consumption Use Taxes Through FY 11]]+Table2[[#This Row],[TOTAL Income Consumption Use Taxes FY 12 and After  ]]</f>
        <v>596299.22380000004</v>
      </c>
      <c r="CM159" s="7">
        <v>0</v>
      </c>
      <c r="CN159" s="7">
        <v>1208.5922</v>
      </c>
      <c r="CO159" s="7">
        <v>24821.463299999999</v>
      </c>
      <c r="CP159" s="7">
        <f>Table2[[#This Row],[Assistance Provided Through FY 11]]+Table2[[#This Row],[Assistance Provided FY 12 and After ]]</f>
        <v>26030.055499999999</v>
      </c>
      <c r="CQ159" s="7">
        <v>0</v>
      </c>
      <c r="CR159" s="7">
        <v>1104.7578000000001</v>
      </c>
      <c r="CS159" s="7">
        <v>0</v>
      </c>
      <c r="CT159" s="7">
        <f>Table2[[#This Row],[Recapture Cancellation Reduction Amount Through FY 11]]+Table2[[#This Row],[Recapture Cancellation Reduction Amount FY 12 and After ]]</f>
        <v>1104.7578000000001</v>
      </c>
      <c r="CU159" s="7">
        <v>0</v>
      </c>
      <c r="CV159" s="7">
        <v>68.204400000000007</v>
      </c>
      <c r="CW159" s="7">
        <v>0</v>
      </c>
      <c r="CX159" s="7">
        <f>Table2[[#This Row],[Penalty Paid Through FY 11]]+Table2[[#This Row],[Penalty Paid FY 12 and After]]</f>
        <v>68.204400000000007</v>
      </c>
      <c r="CY159" s="7">
        <v>0</v>
      </c>
      <c r="CZ159" s="7">
        <v>35.630000000000003</v>
      </c>
      <c r="DA159" s="7">
        <v>24821.463299999999</v>
      </c>
      <c r="DB159" s="7">
        <f>Table2[[#This Row],[TOTAL Assistance Net of recapture penalties Through FY 11]]+Table2[[#This Row],[TOTAL Assistance Net of recapture penalties FY 12 and After ]]</f>
        <v>24857.0933</v>
      </c>
      <c r="DC159" s="7">
        <v>83675.322</v>
      </c>
      <c r="DD159" s="7">
        <v>218334.3504</v>
      </c>
      <c r="DE159" s="7">
        <v>255827.28460000001</v>
      </c>
      <c r="DF159" s="7">
        <f>Table2[[#This Row],[Company Direct Tax Revenue Before Assistance FY 12 and After]]+Table2[[#This Row],[Company Direct Tax Revenue Before Assistance Through FY 11]]</f>
        <v>474161.63500000001</v>
      </c>
      <c r="DG159" s="7">
        <v>77889.568199999994</v>
      </c>
      <c r="DH159" s="7">
        <v>200466.93979999999</v>
      </c>
      <c r="DI159" s="7">
        <v>238138.0349</v>
      </c>
      <c r="DJ159" s="7">
        <f>Table2[[#This Row],[Indirect and Induced Tax Revenues FY 12 and After]]+Table2[[#This Row],[Indirect and Induced Tax Revenues Through FY 11]]</f>
        <v>438604.97470000002</v>
      </c>
      <c r="DK159" s="7">
        <v>161564.89019999999</v>
      </c>
      <c r="DL159" s="7">
        <v>418801.29019999999</v>
      </c>
      <c r="DM159" s="7">
        <v>493965.31949999998</v>
      </c>
      <c r="DN159" s="7">
        <f>Table2[[#This Row],[TOTAL Tax Revenues Before Assistance Through FY 11]]+Table2[[#This Row],[TOTAL Tax Revenues Before Assistance FY 12 and After]]</f>
        <v>912766.60969999991</v>
      </c>
      <c r="DO159" s="7">
        <v>161564.89019999999</v>
      </c>
      <c r="DP159" s="7">
        <v>418765.66019999998</v>
      </c>
      <c r="DQ159" s="7">
        <v>469143.85619999998</v>
      </c>
      <c r="DR159" s="7">
        <f>Table2[[#This Row],[TOTAL Tax Revenues Net of Assistance Recapture and Penalty FY 12 and After]]+Table2[[#This Row],[TOTAL Tax Revenues Net of Assistance Recapture and Penalty Through FY 11]]</f>
        <v>887909.51639999996</v>
      </c>
      <c r="DS159" s="7">
        <v>0</v>
      </c>
      <c r="DT159" s="7">
        <v>0</v>
      </c>
      <c r="DU159" s="7">
        <v>0</v>
      </c>
      <c r="DV159" s="7">
        <v>0</v>
      </c>
    </row>
    <row r="160" spans="1:126" x14ac:dyDescent="0.25">
      <c r="A160" s="5">
        <v>92578</v>
      </c>
      <c r="B160" s="5" t="s">
        <v>376</v>
      </c>
      <c r="C160" s="5" t="s">
        <v>377</v>
      </c>
      <c r="D160" s="5" t="s">
        <v>32</v>
      </c>
      <c r="E160" s="5">
        <v>26</v>
      </c>
      <c r="F160" s="5">
        <v>54</v>
      </c>
      <c r="G160" s="5">
        <v>13</v>
      </c>
      <c r="H160" s="23"/>
      <c r="I160" s="23"/>
      <c r="J160" s="5">
        <v>811212</v>
      </c>
      <c r="K160" s="6" t="s">
        <v>28</v>
      </c>
      <c r="L160" s="6">
        <v>37245</v>
      </c>
      <c r="M160" s="9">
        <v>46568</v>
      </c>
      <c r="N160" s="7">
        <v>3500</v>
      </c>
      <c r="O160" s="5" t="s">
        <v>51</v>
      </c>
      <c r="P160" s="23">
        <v>0</v>
      </c>
      <c r="Q160" s="23">
        <v>0</v>
      </c>
      <c r="R160" s="23">
        <v>190</v>
      </c>
      <c r="S160" s="23">
        <v>0</v>
      </c>
      <c r="T160" s="23">
        <v>0</v>
      </c>
      <c r="U160" s="23">
        <v>190</v>
      </c>
      <c r="V160" s="23">
        <v>190</v>
      </c>
      <c r="W160" s="23">
        <v>0</v>
      </c>
      <c r="X160" s="23">
        <v>0</v>
      </c>
      <c r="Y160" s="23">
        <v>125</v>
      </c>
      <c r="Z160" s="23">
        <v>55</v>
      </c>
      <c r="AA160" s="24">
        <v>0</v>
      </c>
      <c r="AB160" s="24">
        <v>0</v>
      </c>
      <c r="AC160" s="24">
        <v>0</v>
      </c>
      <c r="AD160" s="24">
        <v>0</v>
      </c>
      <c r="AE160" s="24">
        <v>0</v>
      </c>
      <c r="AF160" s="24">
        <v>97.894736842105303</v>
      </c>
      <c r="AG160" s="5" t="s">
        <v>39</v>
      </c>
      <c r="AH160" s="7" t="s">
        <v>33</v>
      </c>
      <c r="AI160" s="7">
        <v>37.401000000000003</v>
      </c>
      <c r="AJ160" s="7">
        <v>275.66329999999999</v>
      </c>
      <c r="AK160" s="7">
        <v>220.87280000000001</v>
      </c>
      <c r="AL160" s="7">
        <f>Table2[[#This Row],[Company Direct Land Through FY 11]]+Table2[[#This Row],[Company Direct Land FY 12 and After ]]</f>
        <v>496.53610000000003</v>
      </c>
      <c r="AM160" s="7">
        <v>66.218000000000004</v>
      </c>
      <c r="AN160" s="7">
        <v>379.78769999999997</v>
      </c>
      <c r="AO160" s="7">
        <v>391.05090000000001</v>
      </c>
      <c r="AP160" s="7">
        <f>Table2[[#This Row],[Company Direct Building Through FY 11]]+Table2[[#This Row],[Company Direct Building FY 12 and After  ]]</f>
        <v>770.83860000000004</v>
      </c>
      <c r="AQ160" s="7">
        <v>0</v>
      </c>
      <c r="AR160" s="7">
        <v>47.371499999999997</v>
      </c>
      <c r="AS160" s="7">
        <v>0</v>
      </c>
      <c r="AT160" s="7">
        <f>Table2[[#This Row],[Mortgage Recording Tax Through FY 11]]+Table2[[#This Row],[Mortgage Recording Tax FY 12 and After ]]</f>
        <v>47.371499999999997</v>
      </c>
      <c r="AU160" s="7">
        <v>64.135999999999996</v>
      </c>
      <c r="AV160" s="7">
        <v>337.07159999999999</v>
      </c>
      <c r="AW160" s="7">
        <v>378.7561</v>
      </c>
      <c r="AX160" s="7">
        <f>Table2[[#This Row],[Pilot Savings  Through FY 11]]+Table2[[#This Row],[Pilot Savings FY 12 and After ]]</f>
        <v>715.82770000000005</v>
      </c>
      <c r="AY160" s="7">
        <v>0</v>
      </c>
      <c r="AZ160" s="7">
        <v>47.371499999999997</v>
      </c>
      <c r="BA160" s="7">
        <v>0</v>
      </c>
      <c r="BB160" s="7">
        <f>Table2[[#This Row],[Mortgage Recording Tax Exemption Through FY 11]]+Table2[[#This Row],[Mortgage Recording Tax Exemption FY 12 and After ]]</f>
        <v>47.371499999999997</v>
      </c>
      <c r="BC160" s="7">
        <v>236.89599999999999</v>
      </c>
      <c r="BD160" s="7">
        <v>1368.3068000000001</v>
      </c>
      <c r="BE160" s="7">
        <v>1398.992</v>
      </c>
      <c r="BF160" s="7">
        <f>Table2[[#This Row],[Indirect and Induced Land Through FY 11]]+Table2[[#This Row],[Indirect and Induced Land FY 12 and After ]]</f>
        <v>2767.2988</v>
      </c>
      <c r="BG160" s="7">
        <v>439.94959999999998</v>
      </c>
      <c r="BH160" s="7">
        <v>2541.1412</v>
      </c>
      <c r="BI160" s="7">
        <v>2598.1273000000001</v>
      </c>
      <c r="BJ160" s="7">
        <f>Table2[[#This Row],[Indirect and Induced Building Through FY 11]]+Table2[[#This Row],[Indirect and Induced Building FY 12 and After]]</f>
        <v>5139.2685000000001</v>
      </c>
      <c r="BK160" s="7">
        <v>716.32860000000005</v>
      </c>
      <c r="BL160" s="7">
        <v>4227.8274000000001</v>
      </c>
      <c r="BM160" s="7">
        <v>4230.2869000000001</v>
      </c>
      <c r="BN160" s="7">
        <f>Table2[[#This Row],[TOTAL Real Property Related Taxes Through FY 11]]+Table2[[#This Row],[TOTAL Real Property Related Taxes FY 12 and After]]</f>
        <v>8458.1143000000011</v>
      </c>
      <c r="BO160" s="7">
        <v>1046.17</v>
      </c>
      <c r="BP160" s="7">
        <v>6776.7458999999999</v>
      </c>
      <c r="BQ160" s="7">
        <v>6178.1688000000004</v>
      </c>
      <c r="BR160" s="7">
        <f>Table2[[#This Row],[Company Direct Through FY 11]]+Table2[[#This Row],[Company Direct FY 12 and After ]]</f>
        <v>12954.914700000001</v>
      </c>
      <c r="BS160" s="7">
        <v>0</v>
      </c>
      <c r="BT160" s="7">
        <v>0</v>
      </c>
      <c r="BU160" s="7">
        <v>0</v>
      </c>
      <c r="BV160" s="7">
        <f>Table2[[#This Row],[Sales Tax Exemption Through FY 11]]+Table2[[#This Row],[Sales Tax Exemption FY 12 and After ]]</f>
        <v>0</v>
      </c>
      <c r="BW160" s="7">
        <v>0</v>
      </c>
      <c r="BX160" s="7">
        <v>0</v>
      </c>
      <c r="BY160" s="7">
        <v>0</v>
      </c>
      <c r="BZ160" s="7">
        <f>Table2[[#This Row],[Energy Tax Savings Through FY 11]]+Table2[[#This Row],[Energy Tax Savings FY 12 and After ]]</f>
        <v>0</v>
      </c>
      <c r="CA160" s="7">
        <v>0</v>
      </c>
      <c r="CB160" s="7">
        <v>0</v>
      </c>
      <c r="CC160" s="7">
        <v>0</v>
      </c>
      <c r="CD160" s="7">
        <f>Table2[[#This Row],[Tax Exempt Bond Savings Through FY 11]]+Table2[[#This Row],[Tax Exempt Bond Savings FY12 and After ]]</f>
        <v>0</v>
      </c>
      <c r="CE160" s="7">
        <v>839.58180000000004</v>
      </c>
      <c r="CF160" s="7">
        <v>5205.1102000000001</v>
      </c>
      <c r="CG160" s="7">
        <v>4958.1598000000004</v>
      </c>
      <c r="CH160" s="7">
        <f>Table2[[#This Row],[Indirect and Induced Through FY 11]]+Table2[[#This Row],[Indirect and Induced FY 12 and After  ]]</f>
        <v>10163.27</v>
      </c>
      <c r="CI160" s="7">
        <v>1885.7518</v>
      </c>
      <c r="CJ160" s="7">
        <v>11981.856100000001</v>
      </c>
      <c r="CK160" s="7">
        <v>11136.328600000001</v>
      </c>
      <c r="CL160" s="7">
        <f>Table2[[#This Row],[TOTAL Income Consumption Use Taxes Through FY 11]]+Table2[[#This Row],[TOTAL Income Consumption Use Taxes FY 12 and After  ]]</f>
        <v>23118.184700000002</v>
      </c>
      <c r="CM160" s="7">
        <v>64.135999999999996</v>
      </c>
      <c r="CN160" s="7">
        <v>384.44310000000002</v>
      </c>
      <c r="CO160" s="7">
        <v>378.7561</v>
      </c>
      <c r="CP160" s="7">
        <f>Table2[[#This Row],[Assistance Provided Through FY 11]]+Table2[[#This Row],[Assistance Provided FY 12 and After ]]</f>
        <v>763.19920000000002</v>
      </c>
      <c r="CQ160" s="7">
        <v>0</v>
      </c>
      <c r="CR160" s="7">
        <v>0</v>
      </c>
      <c r="CS160" s="7">
        <v>0</v>
      </c>
      <c r="CT160" s="7">
        <f>Table2[[#This Row],[Recapture Cancellation Reduction Amount Through FY 11]]+Table2[[#This Row],[Recapture Cancellation Reduction Amount FY 12 and After ]]</f>
        <v>0</v>
      </c>
      <c r="CU160" s="7">
        <v>0</v>
      </c>
      <c r="CV160" s="7">
        <v>0</v>
      </c>
      <c r="CW160" s="7">
        <v>0</v>
      </c>
      <c r="CX160" s="7">
        <f>Table2[[#This Row],[Penalty Paid Through FY 11]]+Table2[[#This Row],[Penalty Paid FY 12 and After]]</f>
        <v>0</v>
      </c>
      <c r="CY160" s="7">
        <v>64.135999999999996</v>
      </c>
      <c r="CZ160" s="7">
        <v>384.44310000000002</v>
      </c>
      <c r="DA160" s="7">
        <v>378.7561</v>
      </c>
      <c r="DB160" s="7">
        <f>Table2[[#This Row],[TOTAL Assistance Net of recapture penalties Through FY 11]]+Table2[[#This Row],[TOTAL Assistance Net of recapture penalties FY 12 and After ]]</f>
        <v>763.19920000000002</v>
      </c>
      <c r="DC160" s="7">
        <v>1149.789</v>
      </c>
      <c r="DD160" s="7">
        <v>7479.5684000000001</v>
      </c>
      <c r="DE160" s="7">
        <v>6790.0924999999997</v>
      </c>
      <c r="DF160" s="7">
        <f>Table2[[#This Row],[Company Direct Tax Revenue Before Assistance FY 12 and After]]+Table2[[#This Row],[Company Direct Tax Revenue Before Assistance Through FY 11]]</f>
        <v>14269.660899999999</v>
      </c>
      <c r="DG160" s="7">
        <v>1516.4274</v>
      </c>
      <c r="DH160" s="7">
        <v>9114.5581999999995</v>
      </c>
      <c r="DI160" s="7">
        <v>8955.2790999999997</v>
      </c>
      <c r="DJ160" s="7">
        <f>Table2[[#This Row],[Indirect and Induced Tax Revenues FY 12 and After]]+Table2[[#This Row],[Indirect and Induced Tax Revenues Through FY 11]]</f>
        <v>18069.837299999999</v>
      </c>
      <c r="DK160" s="7">
        <v>2666.2163999999998</v>
      </c>
      <c r="DL160" s="7">
        <v>16594.1266</v>
      </c>
      <c r="DM160" s="7">
        <v>15745.3716</v>
      </c>
      <c r="DN160" s="7">
        <f>Table2[[#This Row],[TOTAL Tax Revenues Before Assistance Through FY 11]]+Table2[[#This Row],[TOTAL Tax Revenues Before Assistance FY 12 and After]]</f>
        <v>32339.498200000002</v>
      </c>
      <c r="DO160" s="7">
        <v>2602.0803999999998</v>
      </c>
      <c r="DP160" s="7">
        <v>16209.683499999999</v>
      </c>
      <c r="DQ160" s="7">
        <v>15366.6155</v>
      </c>
      <c r="DR160" s="7">
        <f>Table2[[#This Row],[TOTAL Tax Revenues Net of Assistance Recapture and Penalty FY 12 and After]]+Table2[[#This Row],[TOTAL Tax Revenues Net of Assistance Recapture and Penalty Through FY 11]]</f>
        <v>31576.298999999999</v>
      </c>
      <c r="DS160" s="7">
        <v>0</v>
      </c>
      <c r="DT160" s="7">
        <v>0</v>
      </c>
      <c r="DU160" s="7">
        <v>0</v>
      </c>
      <c r="DV160" s="7">
        <v>0</v>
      </c>
    </row>
    <row r="161" spans="1:126" x14ac:dyDescent="0.25">
      <c r="A161" s="5">
        <v>92582</v>
      </c>
      <c r="B161" s="5" t="s">
        <v>354</v>
      </c>
      <c r="C161" s="5" t="s">
        <v>355</v>
      </c>
      <c r="D161" s="5" t="s">
        <v>36</v>
      </c>
      <c r="E161" s="5">
        <v>13</v>
      </c>
      <c r="F161" s="5">
        <v>3857</v>
      </c>
      <c r="G161" s="5">
        <v>21</v>
      </c>
      <c r="H161" s="23"/>
      <c r="I161" s="23"/>
      <c r="J161" s="5">
        <v>332114</v>
      </c>
      <c r="K161" s="6" t="s">
        <v>43</v>
      </c>
      <c r="L161" s="6">
        <v>37188</v>
      </c>
      <c r="M161" s="9">
        <v>46568</v>
      </c>
      <c r="N161" s="7">
        <v>770</v>
      </c>
      <c r="O161" s="5" t="s">
        <v>56</v>
      </c>
      <c r="P161" s="23">
        <v>1</v>
      </c>
      <c r="Q161" s="23">
        <v>0</v>
      </c>
      <c r="R161" s="23">
        <v>14</v>
      </c>
      <c r="S161" s="23">
        <v>0</v>
      </c>
      <c r="T161" s="23">
        <v>0</v>
      </c>
      <c r="U161" s="23">
        <v>15</v>
      </c>
      <c r="V161" s="23">
        <v>14</v>
      </c>
      <c r="W161" s="23">
        <v>0</v>
      </c>
      <c r="X161" s="23">
        <v>0</v>
      </c>
      <c r="Y161" s="23">
        <v>40</v>
      </c>
      <c r="Z161" s="23">
        <v>10</v>
      </c>
      <c r="AA161" s="24">
        <v>0</v>
      </c>
      <c r="AB161" s="24">
        <v>0</v>
      </c>
      <c r="AC161" s="24">
        <v>0</v>
      </c>
      <c r="AD161" s="24">
        <v>0</v>
      </c>
      <c r="AE161" s="24">
        <v>0</v>
      </c>
      <c r="AF161" s="24">
        <v>93.3333333333333</v>
      </c>
      <c r="AG161" s="5" t="s">
        <v>39</v>
      </c>
      <c r="AH161" s="7" t="s">
        <v>33</v>
      </c>
      <c r="AI161" s="7">
        <v>15.842000000000001</v>
      </c>
      <c r="AJ161" s="7">
        <v>114.82210000000001</v>
      </c>
      <c r="AK161" s="7">
        <v>93.555499999999995</v>
      </c>
      <c r="AL161" s="7">
        <f>Table2[[#This Row],[Company Direct Land Through FY 11]]+Table2[[#This Row],[Company Direct Land FY 12 and After ]]</f>
        <v>208.3776</v>
      </c>
      <c r="AM161" s="7">
        <v>48.241</v>
      </c>
      <c r="AN161" s="7">
        <v>266.0369</v>
      </c>
      <c r="AO161" s="7">
        <v>284.88729999999998</v>
      </c>
      <c r="AP161" s="7">
        <f>Table2[[#This Row],[Company Direct Building Through FY 11]]+Table2[[#This Row],[Company Direct Building FY 12 and After  ]]</f>
        <v>550.92419999999993</v>
      </c>
      <c r="AQ161" s="7">
        <v>0</v>
      </c>
      <c r="AR161" s="7">
        <v>11.404299999999999</v>
      </c>
      <c r="AS161" s="7">
        <v>0</v>
      </c>
      <c r="AT161" s="7">
        <f>Table2[[#This Row],[Mortgage Recording Tax Through FY 11]]+Table2[[#This Row],[Mortgage Recording Tax FY 12 and After ]]</f>
        <v>11.404299999999999</v>
      </c>
      <c r="AU161" s="7">
        <v>31.09</v>
      </c>
      <c r="AV161" s="7">
        <v>142.32599999999999</v>
      </c>
      <c r="AW161" s="7">
        <v>183.6028</v>
      </c>
      <c r="AX161" s="7">
        <f>Table2[[#This Row],[Pilot Savings  Through FY 11]]+Table2[[#This Row],[Pilot Savings FY 12 and After ]]</f>
        <v>325.92880000000002</v>
      </c>
      <c r="AY161" s="7">
        <v>0</v>
      </c>
      <c r="AZ161" s="7">
        <v>11.404299999999999</v>
      </c>
      <c r="BA161" s="7">
        <v>0</v>
      </c>
      <c r="BB161" s="7">
        <f>Table2[[#This Row],[Mortgage Recording Tax Exemption Through FY 11]]+Table2[[#This Row],[Mortgage Recording Tax Exemption FY 12 and After ]]</f>
        <v>11.404299999999999</v>
      </c>
      <c r="BC161" s="7">
        <v>14.8924</v>
      </c>
      <c r="BD161" s="7">
        <v>151.33170000000001</v>
      </c>
      <c r="BE161" s="7">
        <v>87.947599999999994</v>
      </c>
      <c r="BF161" s="7">
        <f>Table2[[#This Row],[Indirect and Induced Land Through FY 11]]+Table2[[#This Row],[Indirect and Induced Land FY 12 and After ]]</f>
        <v>239.27930000000001</v>
      </c>
      <c r="BG161" s="7">
        <v>27.6572</v>
      </c>
      <c r="BH161" s="7">
        <v>281.0446</v>
      </c>
      <c r="BI161" s="7">
        <v>163.32990000000001</v>
      </c>
      <c r="BJ161" s="7">
        <f>Table2[[#This Row],[Indirect and Induced Building Through FY 11]]+Table2[[#This Row],[Indirect and Induced Building FY 12 and After]]</f>
        <v>444.37450000000001</v>
      </c>
      <c r="BK161" s="7">
        <v>75.542599999999993</v>
      </c>
      <c r="BL161" s="7">
        <v>670.90930000000003</v>
      </c>
      <c r="BM161" s="7">
        <v>446.11750000000001</v>
      </c>
      <c r="BN161" s="7">
        <f>Table2[[#This Row],[TOTAL Real Property Related Taxes Through FY 11]]+Table2[[#This Row],[TOTAL Real Property Related Taxes FY 12 and After]]</f>
        <v>1117.0268000000001</v>
      </c>
      <c r="BO161" s="7">
        <v>109.0702</v>
      </c>
      <c r="BP161" s="7">
        <v>1279.8316</v>
      </c>
      <c r="BQ161" s="7">
        <v>644.11559999999997</v>
      </c>
      <c r="BR161" s="7">
        <f>Table2[[#This Row],[Company Direct Through FY 11]]+Table2[[#This Row],[Company Direct FY 12 and After ]]</f>
        <v>1923.9472000000001</v>
      </c>
      <c r="BS161" s="7">
        <v>0</v>
      </c>
      <c r="BT161" s="7">
        <v>6.7299999999999999E-2</v>
      </c>
      <c r="BU161" s="7">
        <v>0</v>
      </c>
      <c r="BV161" s="7">
        <f>Table2[[#This Row],[Sales Tax Exemption Through FY 11]]+Table2[[#This Row],[Sales Tax Exemption FY 12 and After ]]</f>
        <v>6.7299999999999999E-2</v>
      </c>
      <c r="BW161" s="7">
        <v>0</v>
      </c>
      <c r="BX161" s="7">
        <v>4.4954999999999998</v>
      </c>
      <c r="BY161" s="7">
        <v>0</v>
      </c>
      <c r="BZ161" s="7">
        <f>Table2[[#This Row],[Energy Tax Savings Through FY 11]]+Table2[[#This Row],[Energy Tax Savings FY 12 and After ]]</f>
        <v>4.4954999999999998</v>
      </c>
      <c r="CA161" s="7">
        <v>0</v>
      </c>
      <c r="CB161" s="7">
        <v>0</v>
      </c>
      <c r="CC161" s="7">
        <v>0</v>
      </c>
      <c r="CD161" s="7">
        <f>Table2[[#This Row],[Tax Exempt Bond Savings Through FY 11]]+Table2[[#This Row],[Tax Exempt Bond Savings FY12 and After ]]</f>
        <v>0</v>
      </c>
      <c r="CE161" s="7">
        <v>53.774500000000003</v>
      </c>
      <c r="CF161" s="7">
        <v>570.13279999999997</v>
      </c>
      <c r="CG161" s="7">
        <v>317.56630000000001</v>
      </c>
      <c r="CH161" s="7">
        <f>Table2[[#This Row],[Indirect and Induced Through FY 11]]+Table2[[#This Row],[Indirect and Induced FY 12 and After  ]]</f>
        <v>887.69910000000004</v>
      </c>
      <c r="CI161" s="7">
        <v>162.84469999999999</v>
      </c>
      <c r="CJ161" s="7">
        <v>1845.4015999999999</v>
      </c>
      <c r="CK161" s="7">
        <v>961.68190000000004</v>
      </c>
      <c r="CL161" s="7">
        <f>Table2[[#This Row],[TOTAL Income Consumption Use Taxes Through FY 11]]+Table2[[#This Row],[TOTAL Income Consumption Use Taxes FY 12 and After  ]]</f>
        <v>2807.0834999999997</v>
      </c>
      <c r="CM161" s="7">
        <v>31.09</v>
      </c>
      <c r="CN161" s="7">
        <v>158.29310000000001</v>
      </c>
      <c r="CO161" s="7">
        <v>183.6028</v>
      </c>
      <c r="CP161" s="7">
        <f>Table2[[#This Row],[Assistance Provided Through FY 11]]+Table2[[#This Row],[Assistance Provided FY 12 and After ]]</f>
        <v>341.89589999999998</v>
      </c>
      <c r="CQ161" s="7">
        <v>0</v>
      </c>
      <c r="CR161" s="7">
        <v>0</v>
      </c>
      <c r="CS161" s="7">
        <v>0</v>
      </c>
      <c r="CT161" s="7">
        <f>Table2[[#This Row],[Recapture Cancellation Reduction Amount Through FY 11]]+Table2[[#This Row],[Recapture Cancellation Reduction Amount FY 12 and After ]]</f>
        <v>0</v>
      </c>
      <c r="CU161" s="7">
        <v>0</v>
      </c>
      <c r="CV161" s="7">
        <v>0</v>
      </c>
      <c r="CW161" s="7">
        <v>0</v>
      </c>
      <c r="CX161" s="7">
        <f>Table2[[#This Row],[Penalty Paid Through FY 11]]+Table2[[#This Row],[Penalty Paid FY 12 and After]]</f>
        <v>0</v>
      </c>
      <c r="CY161" s="7">
        <v>31.09</v>
      </c>
      <c r="CZ161" s="7">
        <v>158.29310000000001</v>
      </c>
      <c r="DA161" s="7">
        <v>183.6028</v>
      </c>
      <c r="DB161" s="7">
        <f>Table2[[#This Row],[TOTAL Assistance Net of recapture penalties Through FY 11]]+Table2[[#This Row],[TOTAL Assistance Net of recapture penalties FY 12 and After ]]</f>
        <v>341.89589999999998</v>
      </c>
      <c r="DC161" s="7">
        <v>173.1532</v>
      </c>
      <c r="DD161" s="7">
        <v>1672.0949000000001</v>
      </c>
      <c r="DE161" s="7">
        <v>1022.5584</v>
      </c>
      <c r="DF161" s="7">
        <f>Table2[[#This Row],[Company Direct Tax Revenue Before Assistance FY 12 and After]]+Table2[[#This Row],[Company Direct Tax Revenue Before Assistance Through FY 11]]</f>
        <v>2694.6532999999999</v>
      </c>
      <c r="DG161" s="7">
        <v>96.324100000000001</v>
      </c>
      <c r="DH161" s="7">
        <v>1002.5091</v>
      </c>
      <c r="DI161" s="7">
        <v>568.84379999999999</v>
      </c>
      <c r="DJ161" s="7">
        <f>Table2[[#This Row],[Indirect and Induced Tax Revenues FY 12 and After]]+Table2[[#This Row],[Indirect and Induced Tax Revenues Through FY 11]]</f>
        <v>1571.3528999999999</v>
      </c>
      <c r="DK161" s="7">
        <v>269.47730000000001</v>
      </c>
      <c r="DL161" s="7">
        <v>2674.6039999999998</v>
      </c>
      <c r="DM161" s="7">
        <v>1591.4022</v>
      </c>
      <c r="DN161" s="7">
        <f>Table2[[#This Row],[TOTAL Tax Revenues Before Assistance Through FY 11]]+Table2[[#This Row],[TOTAL Tax Revenues Before Assistance FY 12 and After]]</f>
        <v>4266.0061999999998</v>
      </c>
      <c r="DO161" s="7">
        <v>238.38730000000001</v>
      </c>
      <c r="DP161" s="7">
        <v>2516.3108999999999</v>
      </c>
      <c r="DQ161" s="7">
        <v>1407.7994000000001</v>
      </c>
      <c r="DR161" s="7">
        <f>Table2[[#This Row],[TOTAL Tax Revenues Net of Assistance Recapture and Penalty FY 12 and After]]+Table2[[#This Row],[TOTAL Tax Revenues Net of Assistance Recapture and Penalty Through FY 11]]</f>
        <v>3924.1103000000003</v>
      </c>
      <c r="DS161" s="7">
        <v>0</v>
      </c>
      <c r="DT161" s="7">
        <v>0</v>
      </c>
      <c r="DU161" s="7">
        <v>0</v>
      </c>
      <c r="DV161" s="7">
        <v>0</v>
      </c>
    </row>
    <row r="162" spans="1:126" x14ac:dyDescent="0.25">
      <c r="A162" s="5">
        <v>92587</v>
      </c>
      <c r="B162" s="5" t="s">
        <v>353</v>
      </c>
      <c r="C162" s="5" t="s">
        <v>813</v>
      </c>
      <c r="D162" s="5" t="s">
        <v>42</v>
      </c>
      <c r="E162" s="5">
        <v>39</v>
      </c>
      <c r="F162" s="5">
        <v>465</v>
      </c>
      <c r="G162" s="5">
        <v>29</v>
      </c>
      <c r="H162" s="23"/>
      <c r="I162" s="23"/>
      <c r="J162" s="5">
        <v>423420</v>
      </c>
      <c r="K162" s="6" t="s">
        <v>28</v>
      </c>
      <c r="L162" s="6">
        <v>37210</v>
      </c>
      <c r="M162" s="9">
        <v>46569</v>
      </c>
      <c r="N162" s="7">
        <v>2450</v>
      </c>
      <c r="O162" s="5" t="s">
        <v>51</v>
      </c>
      <c r="P162" s="23">
        <v>5</v>
      </c>
      <c r="Q162" s="23">
        <v>0</v>
      </c>
      <c r="R162" s="23">
        <v>224</v>
      </c>
      <c r="S162" s="23">
        <v>0</v>
      </c>
      <c r="T162" s="23">
        <v>0</v>
      </c>
      <c r="U162" s="23">
        <v>229</v>
      </c>
      <c r="V162" s="23">
        <v>226</v>
      </c>
      <c r="W162" s="23">
        <v>0</v>
      </c>
      <c r="X162" s="23">
        <v>0</v>
      </c>
      <c r="Y162" s="23">
        <v>0</v>
      </c>
      <c r="Z162" s="23">
        <v>20</v>
      </c>
      <c r="AA162" s="24">
        <v>0</v>
      </c>
      <c r="AB162" s="24">
        <v>0</v>
      </c>
      <c r="AC162" s="24">
        <v>0</v>
      </c>
      <c r="AD162" s="24">
        <v>0</v>
      </c>
      <c r="AE162" s="24">
        <v>0</v>
      </c>
      <c r="AF162" s="24">
        <v>64.628820960698704</v>
      </c>
      <c r="AG162" s="5" t="s">
        <v>39</v>
      </c>
      <c r="AH162" s="7" t="s">
        <v>33</v>
      </c>
      <c r="AI162" s="7">
        <v>19.257000000000001</v>
      </c>
      <c r="AJ162" s="7">
        <v>137.51339999999999</v>
      </c>
      <c r="AK162" s="7">
        <v>118.6853</v>
      </c>
      <c r="AL162" s="7">
        <f>Table2[[#This Row],[Company Direct Land Through FY 11]]+Table2[[#This Row],[Company Direct Land FY 12 and After ]]</f>
        <v>256.19869999999997</v>
      </c>
      <c r="AM162" s="7">
        <v>43.981000000000002</v>
      </c>
      <c r="AN162" s="7">
        <v>283.09750000000003</v>
      </c>
      <c r="AO162" s="7">
        <v>271.06450000000001</v>
      </c>
      <c r="AP162" s="7">
        <f>Table2[[#This Row],[Company Direct Building Through FY 11]]+Table2[[#This Row],[Company Direct Building FY 12 and After  ]]</f>
        <v>554.16200000000003</v>
      </c>
      <c r="AQ162" s="7">
        <v>0</v>
      </c>
      <c r="AR162" s="7">
        <v>32.238900000000001</v>
      </c>
      <c r="AS162" s="7">
        <v>0</v>
      </c>
      <c r="AT162" s="7">
        <f>Table2[[#This Row],[Mortgage Recording Tax Through FY 11]]+Table2[[#This Row],[Mortgage Recording Tax FY 12 and After ]]</f>
        <v>32.238900000000001</v>
      </c>
      <c r="AU162" s="7">
        <v>35.557000000000002</v>
      </c>
      <c r="AV162" s="7">
        <v>224.64699999999999</v>
      </c>
      <c r="AW162" s="7">
        <v>219.14599999999999</v>
      </c>
      <c r="AX162" s="7">
        <f>Table2[[#This Row],[Pilot Savings  Through FY 11]]+Table2[[#This Row],[Pilot Savings FY 12 and After ]]</f>
        <v>443.79300000000001</v>
      </c>
      <c r="AY162" s="7">
        <v>0</v>
      </c>
      <c r="AZ162" s="7">
        <v>32.238900000000001</v>
      </c>
      <c r="BA162" s="7">
        <v>0</v>
      </c>
      <c r="BB162" s="7">
        <f>Table2[[#This Row],[Mortgage Recording Tax Exemption Through FY 11]]+Table2[[#This Row],[Mortgage Recording Tax Exemption FY 12 and After ]]</f>
        <v>32.238900000000001</v>
      </c>
      <c r="BC162" s="7">
        <v>353.3956</v>
      </c>
      <c r="BD162" s="7">
        <v>818.76080000000002</v>
      </c>
      <c r="BE162" s="7">
        <v>2178.0563000000002</v>
      </c>
      <c r="BF162" s="7">
        <f>Table2[[#This Row],[Indirect and Induced Land Through FY 11]]+Table2[[#This Row],[Indirect and Induced Land FY 12 and After ]]</f>
        <v>2996.8171000000002</v>
      </c>
      <c r="BG162" s="7">
        <v>656.30600000000004</v>
      </c>
      <c r="BH162" s="7">
        <v>1520.5558000000001</v>
      </c>
      <c r="BI162" s="7">
        <v>4044.9612000000002</v>
      </c>
      <c r="BJ162" s="7">
        <f>Table2[[#This Row],[Indirect and Induced Building Through FY 11]]+Table2[[#This Row],[Indirect and Induced Building FY 12 and After]]</f>
        <v>5565.5169999999998</v>
      </c>
      <c r="BK162" s="7">
        <v>1037.3825999999999</v>
      </c>
      <c r="BL162" s="7">
        <v>2535.2804999999998</v>
      </c>
      <c r="BM162" s="7">
        <v>6393.6212999999998</v>
      </c>
      <c r="BN162" s="7">
        <f>Table2[[#This Row],[TOTAL Real Property Related Taxes Through FY 11]]+Table2[[#This Row],[TOTAL Real Property Related Taxes FY 12 and After]]</f>
        <v>8928.9017999999996</v>
      </c>
      <c r="BO162" s="7">
        <v>2631.4180000000001</v>
      </c>
      <c r="BP162" s="7">
        <v>6362.2040999999999</v>
      </c>
      <c r="BQ162" s="7">
        <v>16218.018599999999</v>
      </c>
      <c r="BR162" s="7">
        <f>Table2[[#This Row],[Company Direct Through FY 11]]+Table2[[#This Row],[Company Direct FY 12 and After ]]</f>
        <v>22580.222699999998</v>
      </c>
      <c r="BS162" s="7">
        <v>0</v>
      </c>
      <c r="BT162" s="7">
        <v>0.56159999999999999</v>
      </c>
      <c r="BU162" s="7">
        <v>0</v>
      </c>
      <c r="BV162" s="7">
        <f>Table2[[#This Row],[Sales Tax Exemption Through FY 11]]+Table2[[#This Row],[Sales Tax Exemption FY 12 and After ]]</f>
        <v>0.56159999999999999</v>
      </c>
      <c r="BW162" s="7">
        <v>0</v>
      </c>
      <c r="BX162" s="7">
        <v>0</v>
      </c>
      <c r="BY162" s="7">
        <v>0</v>
      </c>
      <c r="BZ162" s="7">
        <f>Table2[[#This Row],[Energy Tax Savings Through FY 11]]+Table2[[#This Row],[Energy Tax Savings FY 12 and After ]]</f>
        <v>0</v>
      </c>
      <c r="CA162" s="7">
        <v>0</v>
      </c>
      <c r="CB162" s="7">
        <v>0</v>
      </c>
      <c r="CC162" s="7">
        <v>0</v>
      </c>
      <c r="CD162" s="7">
        <f>Table2[[#This Row],[Tax Exempt Bond Savings Through FY 11]]+Table2[[#This Row],[Tax Exempt Bond Savings FY12 and After ]]</f>
        <v>0</v>
      </c>
      <c r="CE162" s="7">
        <v>1390.9313</v>
      </c>
      <c r="CF162" s="7">
        <v>3470.1035999999999</v>
      </c>
      <c r="CG162" s="7">
        <v>8572.6218000000008</v>
      </c>
      <c r="CH162" s="7">
        <f>Table2[[#This Row],[Indirect and Induced Through FY 11]]+Table2[[#This Row],[Indirect and Induced FY 12 and After  ]]</f>
        <v>12042.725400000001</v>
      </c>
      <c r="CI162" s="7">
        <v>4022.3492999999999</v>
      </c>
      <c r="CJ162" s="7">
        <v>9831.7461000000003</v>
      </c>
      <c r="CK162" s="7">
        <v>24790.6404</v>
      </c>
      <c r="CL162" s="7">
        <f>Table2[[#This Row],[TOTAL Income Consumption Use Taxes Through FY 11]]+Table2[[#This Row],[TOTAL Income Consumption Use Taxes FY 12 and After  ]]</f>
        <v>34622.386500000001</v>
      </c>
      <c r="CM162" s="7">
        <v>35.557000000000002</v>
      </c>
      <c r="CN162" s="7">
        <v>257.44749999999999</v>
      </c>
      <c r="CO162" s="7">
        <v>219.14599999999999</v>
      </c>
      <c r="CP162" s="7">
        <f>Table2[[#This Row],[Assistance Provided Through FY 11]]+Table2[[#This Row],[Assistance Provided FY 12 and After ]]</f>
        <v>476.59349999999995</v>
      </c>
      <c r="CQ162" s="7">
        <v>0</v>
      </c>
      <c r="CR162" s="7">
        <v>0</v>
      </c>
      <c r="CS162" s="7">
        <v>0</v>
      </c>
      <c r="CT162" s="7">
        <f>Table2[[#This Row],[Recapture Cancellation Reduction Amount Through FY 11]]+Table2[[#This Row],[Recapture Cancellation Reduction Amount FY 12 and After ]]</f>
        <v>0</v>
      </c>
      <c r="CU162" s="7">
        <v>0</v>
      </c>
      <c r="CV162" s="7">
        <v>0</v>
      </c>
      <c r="CW162" s="7">
        <v>0</v>
      </c>
      <c r="CX162" s="7">
        <f>Table2[[#This Row],[Penalty Paid Through FY 11]]+Table2[[#This Row],[Penalty Paid FY 12 and After]]</f>
        <v>0</v>
      </c>
      <c r="CY162" s="7">
        <v>35.557000000000002</v>
      </c>
      <c r="CZ162" s="7">
        <v>257.44749999999999</v>
      </c>
      <c r="DA162" s="7">
        <v>219.14599999999999</v>
      </c>
      <c r="DB162" s="7">
        <f>Table2[[#This Row],[TOTAL Assistance Net of recapture penalties Through FY 11]]+Table2[[#This Row],[TOTAL Assistance Net of recapture penalties FY 12 and After ]]</f>
        <v>476.59349999999995</v>
      </c>
      <c r="DC162" s="7">
        <v>2694.6559999999999</v>
      </c>
      <c r="DD162" s="7">
        <v>6815.0538999999999</v>
      </c>
      <c r="DE162" s="7">
        <v>16607.768400000001</v>
      </c>
      <c r="DF162" s="7">
        <f>Table2[[#This Row],[Company Direct Tax Revenue Before Assistance FY 12 and After]]+Table2[[#This Row],[Company Direct Tax Revenue Before Assistance Through FY 11]]</f>
        <v>23422.8223</v>
      </c>
      <c r="DG162" s="7">
        <v>2400.6329000000001</v>
      </c>
      <c r="DH162" s="7">
        <v>5809.4201999999996</v>
      </c>
      <c r="DI162" s="7">
        <v>14795.639300000001</v>
      </c>
      <c r="DJ162" s="7">
        <f>Table2[[#This Row],[Indirect and Induced Tax Revenues FY 12 and After]]+Table2[[#This Row],[Indirect and Induced Tax Revenues Through FY 11]]</f>
        <v>20605.059499999999</v>
      </c>
      <c r="DK162" s="7">
        <v>5095.2888999999996</v>
      </c>
      <c r="DL162" s="7">
        <v>12624.474099999999</v>
      </c>
      <c r="DM162" s="7">
        <v>31403.4077</v>
      </c>
      <c r="DN162" s="7">
        <f>Table2[[#This Row],[TOTAL Tax Revenues Before Assistance Through FY 11]]+Table2[[#This Row],[TOTAL Tax Revenues Before Assistance FY 12 and After]]</f>
        <v>44027.881800000003</v>
      </c>
      <c r="DO162" s="7">
        <v>5059.7318999999998</v>
      </c>
      <c r="DP162" s="7">
        <v>12367.026599999999</v>
      </c>
      <c r="DQ162" s="7">
        <v>31184.261699999999</v>
      </c>
      <c r="DR162" s="7">
        <f>Table2[[#This Row],[TOTAL Tax Revenues Net of Assistance Recapture and Penalty FY 12 and After]]+Table2[[#This Row],[TOTAL Tax Revenues Net of Assistance Recapture and Penalty Through FY 11]]</f>
        <v>43551.2883</v>
      </c>
      <c r="DS162" s="7">
        <v>0</v>
      </c>
      <c r="DT162" s="7">
        <v>0</v>
      </c>
      <c r="DU162" s="7">
        <v>399.04</v>
      </c>
      <c r="DV162" s="7">
        <v>0</v>
      </c>
    </row>
    <row r="163" spans="1:126" x14ac:dyDescent="0.25">
      <c r="A163" s="5">
        <v>92589</v>
      </c>
      <c r="B163" s="5" t="s">
        <v>413</v>
      </c>
      <c r="C163" s="5" t="s">
        <v>414</v>
      </c>
      <c r="D163" s="5" t="s">
        <v>32</v>
      </c>
      <c r="E163" s="5">
        <v>24</v>
      </c>
      <c r="F163" s="5">
        <v>9985</v>
      </c>
      <c r="G163" s="5">
        <v>20</v>
      </c>
      <c r="H163" s="23"/>
      <c r="I163" s="23"/>
      <c r="J163" s="5">
        <v>336399</v>
      </c>
      <c r="K163" s="6" t="s">
        <v>37</v>
      </c>
      <c r="L163" s="6">
        <v>37434</v>
      </c>
      <c r="M163" s="9">
        <v>46934</v>
      </c>
      <c r="N163" s="7">
        <v>4200</v>
      </c>
      <c r="O163" s="5" t="s">
        <v>198</v>
      </c>
      <c r="P163" s="23">
        <v>0</v>
      </c>
      <c r="Q163" s="23">
        <v>0</v>
      </c>
      <c r="R163" s="23">
        <v>169</v>
      </c>
      <c r="S163" s="23">
        <v>0</v>
      </c>
      <c r="T163" s="23">
        <v>0</v>
      </c>
      <c r="U163" s="23">
        <v>169</v>
      </c>
      <c r="V163" s="23">
        <v>169</v>
      </c>
      <c r="W163" s="23">
        <v>0</v>
      </c>
      <c r="X163" s="23">
        <v>0</v>
      </c>
      <c r="Y163" s="23">
        <v>100</v>
      </c>
      <c r="Z163" s="23">
        <v>30</v>
      </c>
      <c r="AA163" s="24">
        <v>0</v>
      </c>
      <c r="AB163" s="24">
        <v>0</v>
      </c>
      <c r="AC163" s="24">
        <v>0</v>
      </c>
      <c r="AD163" s="24">
        <v>0</v>
      </c>
      <c r="AE163" s="24">
        <v>0</v>
      </c>
      <c r="AF163" s="24">
        <v>94.674556213017794</v>
      </c>
      <c r="AG163" s="5" t="s">
        <v>39</v>
      </c>
      <c r="AH163" s="7" t="s">
        <v>33</v>
      </c>
      <c r="AI163" s="7">
        <v>22.041</v>
      </c>
      <c r="AJ163" s="7">
        <v>242.934</v>
      </c>
      <c r="AK163" s="7">
        <v>135.8433</v>
      </c>
      <c r="AL163" s="7">
        <f>Table2[[#This Row],[Company Direct Land Through FY 11]]+Table2[[#This Row],[Company Direct Land FY 12 and After ]]</f>
        <v>378.77729999999997</v>
      </c>
      <c r="AM163" s="7">
        <v>159.34200000000001</v>
      </c>
      <c r="AN163" s="7">
        <v>786.55759999999998</v>
      </c>
      <c r="AO163" s="7">
        <v>982.06089999999995</v>
      </c>
      <c r="AP163" s="7">
        <f>Table2[[#This Row],[Company Direct Building Through FY 11]]+Table2[[#This Row],[Company Direct Building FY 12 and After  ]]</f>
        <v>1768.6185</v>
      </c>
      <c r="AQ163" s="7">
        <v>0</v>
      </c>
      <c r="AR163" s="7">
        <v>73.688999999999993</v>
      </c>
      <c r="AS163" s="7">
        <v>0</v>
      </c>
      <c r="AT163" s="7">
        <f>Table2[[#This Row],[Mortgage Recording Tax Through FY 11]]+Table2[[#This Row],[Mortgage Recording Tax FY 12 and After ]]</f>
        <v>73.688999999999993</v>
      </c>
      <c r="AU163" s="7">
        <v>145.83199999999999</v>
      </c>
      <c r="AV163" s="7">
        <v>499.33539999999999</v>
      </c>
      <c r="AW163" s="7">
        <v>898.79600000000005</v>
      </c>
      <c r="AX163" s="7">
        <f>Table2[[#This Row],[Pilot Savings  Through FY 11]]+Table2[[#This Row],[Pilot Savings FY 12 and After ]]</f>
        <v>1398.1314</v>
      </c>
      <c r="AY163" s="7">
        <v>0</v>
      </c>
      <c r="AZ163" s="7">
        <v>73.688999999999993</v>
      </c>
      <c r="BA163" s="7">
        <v>0</v>
      </c>
      <c r="BB163" s="7">
        <f>Table2[[#This Row],[Mortgage Recording Tax Exemption Through FY 11]]+Table2[[#This Row],[Mortgage Recording Tax Exemption FY 12 and After ]]</f>
        <v>73.688999999999993</v>
      </c>
      <c r="BC163" s="7">
        <v>279.16730000000001</v>
      </c>
      <c r="BD163" s="7">
        <v>1552.6679999999999</v>
      </c>
      <c r="BE163" s="7">
        <v>1720.5709999999999</v>
      </c>
      <c r="BF163" s="7">
        <f>Table2[[#This Row],[Indirect and Induced Land Through FY 11]]+Table2[[#This Row],[Indirect and Induced Land FY 12 and After ]]</f>
        <v>3273.2389999999996</v>
      </c>
      <c r="BG163" s="7">
        <v>518.45349999999996</v>
      </c>
      <c r="BH163" s="7">
        <v>2883.5259999999998</v>
      </c>
      <c r="BI163" s="7">
        <v>3195.3456000000001</v>
      </c>
      <c r="BJ163" s="7">
        <f>Table2[[#This Row],[Indirect and Induced Building Through FY 11]]+Table2[[#This Row],[Indirect and Induced Building FY 12 and After]]</f>
        <v>6078.8716000000004</v>
      </c>
      <c r="BK163" s="7">
        <v>833.17179999999996</v>
      </c>
      <c r="BL163" s="7">
        <v>4966.3501999999999</v>
      </c>
      <c r="BM163" s="7">
        <v>5135.0248000000001</v>
      </c>
      <c r="BN163" s="7">
        <f>Table2[[#This Row],[TOTAL Real Property Related Taxes Through FY 11]]+Table2[[#This Row],[TOTAL Real Property Related Taxes FY 12 and After]]</f>
        <v>10101.375</v>
      </c>
      <c r="BO163" s="7">
        <v>1894.3089</v>
      </c>
      <c r="BP163" s="7">
        <v>11884.933000000001</v>
      </c>
      <c r="BQ163" s="7">
        <v>11675.0504</v>
      </c>
      <c r="BR163" s="7">
        <f>Table2[[#This Row],[Company Direct Through FY 11]]+Table2[[#This Row],[Company Direct FY 12 and After ]]</f>
        <v>23559.983400000001</v>
      </c>
      <c r="BS163" s="7">
        <v>0</v>
      </c>
      <c r="BT163" s="7">
        <v>41.779899999999998</v>
      </c>
      <c r="BU163" s="7">
        <v>0</v>
      </c>
      <c r="BV163" s="7">
        <f>Table2[[#This Row],[Sales Tax Exemption Through FY 11]]+Table2[[#This Row],[Sales Tax Exemption FY 12 and After ]]</f>
        <v>41.779899999999998</v>
      </c>
      <c r="BW163" s="7">
        <v>0</v>
      </c>
      <c r="BX163" s="7">
        <v>4.3319999999999999</v>
      </c>
      <c r="BY163" s="7">
        <v>0</v>
      </c>
      <c r="BZ163" s="7">
        <f>Table2[[#This Row],[Energy Tax Savings Through FY 11]]+Table2[[#This Row],[Energy Tax Savings FY 12 and After ]]</f>
        <v>4.3319999999999999</v>
      </c>
      <c r="CA163" s="7">
        <v>2.8321000000000001</v>
      </c>
      <c r="CB163" s="7">
        <v>22.888500000000001</v>
      </c>
      <c r="CC163" s="7">
        <v>9.1316000000000006</v>
      </c>
      <c r="CD163" s="7">
        <f>Table2[[#This Row],[Tax Exempt Bond Savings Through FY 11]]+Table2[[#This Row],[Tax Exempt Bond Savings FY12 and After ]]</f>
        <v>32.020099999999999</v>
      </c>
      <c r="CE163" s="7">
        <v>989.3954</v>
      </c>
      <c r="CF163" s="7">
        <v>5857.3662999999997</v>
      </c>
      <c r="CG163" s="7">
        <v>6097.8657000000003</v>
      </c>
      <c r="CH163" s="7">
        <f>Table2[[#This Row],[Indirect and Induced Through FY 11]]+Table2[[#This Row],[Indirect and Induced FY 12 and After  ]]</f>
        <v>11955.232</v>
      </c>
      <c r="CI163" s="7">
        <v>2880.8721999999998</v>
      </c>
      <c r="CJ163" s="7">
        <v>17673.298900000002</v>
      </c>
      <c r="CK163" s="7">
        <v>17763.784500000002</v>
      </c>
      <c r="CL163" s="7">
        <f>Table2[[#This Row],[TOTAL Income Consumption Use Taxes Through FY 11]]+Table2[[#This Row],[TOTAL Income Consumption Use Taxes FY 12 and After  ]]</f>
        <v>35437.083400000003</v>
      </c>
      <c r="CM163" s="7">
        <v>148.66409999999999</v>
      </c>
      <c r="CN163" s="7">
        <v>642.02480000000003</v>
      </c>
      <c r="CO163" s="7">
        <v>907.92759999999998</v>
      </c>
      <c r="CP163" s="7">
        <f>Table2[[#This Row],[Assistance Provided Through FY 11]]+Table2[[#This Row],[Assistance Provided FY 12 and After ]]</f>
        <v>1549.9524000000001</v>
      </c>
      <c r="CQ163" s="7">
        <v>0</v>
      </c>
      <c r="CR163" s="7">
        <v>0</v>
      </c>
      <c r="CS163" s="7">
        <v>0</v>
      </c>
      <c r="CT163" s="7">
        <f>Table2[[#This Row],[Recapture Cancellation Reduction Amount Through FY 11]]+Table2[[#This Row],[Recapture Cancellation Reduction Amount FY 12 and After ]]</f>
        <v>0</v>
      </c>
      <c r="CU163" s="7">
        <v>0</v>
      </c>
      <c r="CV163" s="7">
        <v>0</v>
      </c>
      <c r="CW163" s="7">
        <v>0</v>
      </c>
      <c r="CX163" s="7">
        <f>Table2[[#This Row],[Penalty Paid Through FY 11]]+Table2[[#This Row],[Penalty Paid FY 12 and After]]</f>
        <v>0</v>
      </c>
      <c r="CY163" s="7">
        <v>148.66409999999999</v>
      </c>
      <c r="CZ163" s="7">
        <v>642.02480000000003</v>
      </c>
      <c r="DA163" s="7">
        <v>907.92759999999998</v>
      </c>
      <c r="DB163" s="7">
        <f>Table2[[#This Row],[TOTAL Assistance Net of recapture penalties Through FY 11]]+Table2[[#This Row],[TOTAL Assistance Net of recapture penalties FY 12 and After ]]</f>
        <v>1549.9524000000001</v>
      </c>
      <c r="DC163" s="7">
        <v>2075.6918999999998</v>
      </c>
      <c r="DD163" s="7">
        <v>12988.113600000001</v>
      </c>
      <c r="DE163" s="7">
        <v>12792.954599999999</v>
      </c>
      <c r="DF163" s="7">
        <f>Table2[[#This Row],[Company Direct Tax Revenue Before Assistance FY 12 and After]]+Table2[[#This Row],[Company Direct Tax Revenue Before Assistance Through FY 11]]</f>
        <v>25781.068200000002</v>
      </c>
      <c r="DG163" s="7">
        <v>1787.0162</v>
      </c>
      <c r="DH163" s="7">
        <v>10293.560299999999</v>
      </c>
      <c r="DI163" s="7">
        <v>11013.782300000001</v>
      </c>
      <c r="DJ163" s="7">
        <f>Table2[[#This Row],[Indirect and Induced Tax Revenues FY 12 and After]]+Table2[[#This Row],[Indirect and Induced Tax Revenues Through FY 11]]</f>
        <v>21307.3426</v>
      </c>
      <c r="DK163" s="7">
        <v>3862.7080999999998</v>
      </c>
      <c r="DL163" s="7">
        <v>23281.673900000002</v>
      </c>
      <c r="DM163" s="7">
        <v>23806.7369</v>
      </c>
      <c r="DN163" s="7">
        <f>Table2[[#This Row],[TOTAL Tax Revenues Before Assistance Through FY 11]]+Table2[[#This Row],[TOTAL Tax Revenues Before Assistance FY 12 and After]]</f>
        <v>47088.410799999998</v>
      </c>
      <c r="DO163" s="7">
        <v>3714.0439999999999</v>
      </c>
      <c r="DP163" s="7">
        <v>22639.649099999999</v>
      </c>
      <c r="DQ163" s="7">
        <v>22898.809300000001</v>
      </c>
      <c r="DR163" s="7">
        <f>Table2[[#This Row],[TOTAL Tax Revenues Net of Assistance Recapture and Penalty FY 12 and After]]+Table2[[#This Row],[TOTAL Tax Revenues Net of Assistance Recapture and Penalty Through FY 11]]</f>
        <v>45538.458400000003</v>
      </c>
      <c r="DS163" s="7">
        <v>0</v>
      </c>
      <c r="DT163" s="7">
        <v>0</v>
      </c>
      <c r="DU163" s="7">
        <v>0</v>
      </c>
      <c r="DV163" s="7">
        <v>0</v>
      </c>
    </row>
    <row r="164" spans="1:126" x14ac:dyDescent="0.25">
      <c r="A164" s="5">
        <v>92590</v>
      </c>
      <c r="B164" s="5" t="s">
        <v>349</v>
      </c>
      <c r="C164" s="5" t="s">
        <v>350</v>
      </c>
      <c r="D164" s="5" t="s">
        <v>42</v>
      </c>
      <c r="E164" s="5">
        <v>39</v>
      </c>
      <c r="F164" s="5">
        <v>471</v>
      </c>
      <c r="G164" s="5">
        <v>110</v>
      </c>
      <c r="H164" s="23"/>
      <c r="I164" s="23"/>
      <c r="J164" s="5">
        <v>423450</v>
      </c>
      <c r="K164" s="6" t="s">
        <v>28</v>
      </c>
      <c r="L164" s="6">
        <v>37158</v>
      </c>
      <c r="M164" s="9">
        <v>46568</v>
      </c>
      <c r="N164" s="7">
        <v>3400</v>
      </c>
      <c r="O164" s="5" t="s">
        <v>51</v>
      </c>
      <c r="P164" s="23">
        <v>0</v>
      </c>
      <c r="Q164" s="23">
        <v>0</v>
      </c>
      <c r="R164" s="23">
        <v>12</v>
      </c>
      <c r="S164" s="23">
        <v>0</v>
      </c>
      <c r="T164" s="23">
        <v>12</v>
      </c>
      <c r="U164" s="23">
        <v>24</v>
      </c>
      <c r="V164" s="23">
        <v>24</v>
      </c>
      <c r="W164" s="23">
        <v>0</v>
      </c>
      <c r="X164" s="23">
        <v>0</v>
      </c>
      <c r="Y164" s="23">
        <v>0</v>
      </c>
      <c r="Z164" s="23">
        <v>11</v>
      </c>
      <c r="AA164" s="24">
        <v>0</v>
      </c>
      <c r="AB164" s="24">
        <v>0</v>
      </c>
      <c r="AC164" s="24">
        <v>0</v>
      </c>
      <c r="AD164" s="24">
        <v>0</v>
      </c>
      <c r="AE164" s="24">
        <v>0</v>
      </c>
      <c r="AF164" s="24">
        <v>100</v>
      </c>
      <c r="AG164" s="5" t="s">
        <v>39</v>
      </c>
      <c r="AH164" s="7" t="s">
        <v>33</v>
      </c>
      <c r="AI164" s="7">
        <v>19.721</v>
      </c>
      <c r="AJ164" s="7">
        <v>131.02330000000001</v>
      </c>
      <c r="AK164" s="7">
        <v>116.4627</v>
      </c>
      <c r="AL164" s="7">
        <f>Table2[[#This Row],[Company Direct Land Through FY 11]]+Table2[[#This Row],[Company Direct Land FY 12 and After ]]</f>
        <v>247.48599999999999</v>
      </c>
      <c r="AM164" s="7">
        <v>61.81</v>
      </c>
      <c r="AN164" s="7">
        <v>256.87130000000002</v>
      </c>
      <c r="AO164" s="7">
        <v>365.01979999999998</v>
      </c>
      <c r="AP164" s="7">
        <f>Table2[[#This Row],[Company Direct Building Through FY 11]]+Table2[[#This Row],[Company Direct Building FY 12 and After  ]]</f>
        <v>621.89110000000005</v>
      </c>
      <c r="AQ164" s="7">
        <v>0</v>
      </c>
      <c r="AR164" s="7">
        <v>39.783099999999997</v>
      </c>
      <c r="AS164" s="7">
        <v>0</v>
      </c>
      <c r="AT164" s="7">
        <f>Table2[[#This Row],[Mortgage Recording Tax Through FY 11]]+Table2[[#This Row],[Mortgage Recording Tax FY 12 and After ]]</f>
        <v>39.783099999999997</v>
      </c>
      <c r="AU164" s="7">
        <v>59.652999999999999</v>
      </c>
      <c r="AV164" s="7">
        <v>245.3914</v>
      </c>
      <c r="AW164" s="7">
        <v>352.28140000000002</v>
      </c>
      <c r="AX164" s="7">
        <f>Table2[[#This Row],[Pilot Savings  Through FY 11]]+Table2[[#This Row],[Pilot Savings FY 12 and After ]]</f>
        <v>597.67280000000005</v>
      </c>
      <c r="AY164" s="7">
        <v>0</v>
      </c>
      <c r="AZ164" s="7">
        <v>39.783099999999997</v>
      </c>
      <c r="BA164" s="7">
        <v>0</v>
      </c>
      <c r="BB164" s="7">
        <f>Table2[[#This Row],[Mortgage Recording Tax Exemption Through FY 11]]+Table2[[#This Row],[Mortgage Recording Tax Exemption FY 12 and After ]]</f>
        <v>39.783099999999997</v>
      </c>
      <c r="BC164" s="7">
        <v>37.528700000000001</v>
      </c>
      <c r="BD164" s="7">
        <v>125.0384</v>
      </c>
      <c r="BE164" s="7">
        <v>221.62629999999999</v>
      </c>
      <c r="BF164" s="7">
        <f>Table2[[#This Row],[Indirect and Induced Land Through FY 11]]+Table2[[#This Row],[Indirect and Induced Land FY 12 and After ]]</f>
        <v>346.66469999999998</v>
      </c>
      <c r="BG164" s="7">
        <v>69.696100000000001</v>
      </c>
      <c r="BH164" s="7">
        <v>232.2141</v>
      </c>
      <c r="BI164" s="7">
        <v>411.5915</v>
      </c>
      <c r="BJ164" s="7">
        <f>Table2[[#This Row],[Indirect and Induced Building Through FY 11]]+Table2[[#This Row],[Indirect and Induced Building FY 12 and After]]</f>
        <v>643.80560000000003</v>
      </c>
      <c r="BK164" s="7">
        <v>129.1028</v>
      </c>
      <c r="BL164" s="7">
        <v>499.75569999999999</v>
      </c>
      <c r="BM164" s="7">
        <v>762.41890000000001</v>
      </c>
      <c r="BN164" s="7">
        <f>Table2[[#This Row],[TOTAL Real Property Related Taxes Through FY 11]]+Table2[[#This Row],[TOTAL Real Property Related Taxes FY 12 and After]]</f>
        <v>1262.1746000000001</v>
      </c>
      <c r="BO164" s="7">
        <v>279.44260000000003</v>
      </c>
      <c r="BP164" s="7">
        <v>949.71339999999998</v>
      </c>
      <c r="BQ164" s="7">
        <v>1650.2511999999999</v>
      </c>
      <c r="BR164" s="7">
        <f>Table2[[#This Row],[Company Direct Through FY 11]]+Table2[[#This Row],[Company Direct FY 12 and After ]]</f>
        <v>2599.9645999999998</v>
      </c>
      <c r="BS164" s="7">
        <v>0</v>
      </c>
      <c r="BT164" s="7">
        <v>0</v>
      </c>
      <c r="BU164" s="7">
        <v>0</v>
      </c>
      <c r="BV164" s="7">
        <f>Table2[[#This Row],[Sales Tax Exemption Through FY 11]]+Table2[[#This Row],[Sales Tax Exemption FY 12 and After ]]</f>
        <v>0</v>
      </c>
      <c r="BW164" s="7">
        <v>0</v>
      </c>
      <c r="BX164" s="7">
        <v>0</v>
      </c>
      <c r="BY164" s="7">
        <v>0</v>
      </c>
      <c r="BZ164" s="7">
        <f>Table2[[#This Row],[Energy Tax Savings Through FY 11]]+Table2[[#This Row],[Energy Tax Savings FY 12 and After ]]</f>
        <v>0</v>
      </c>
      <c r="CA164" s="7">
        <v>0</v>
      </c>
      <c r="CB164" s="7">
        <v>0</v>
      </c>
      <c r="CC164" s="7">
        <v>0</v>
      </c>
      <c r="CD164" s="7">
        <f>Table2[[#This Row],[Tax Exempt Bond Savings Through FY 11]]+Table2[[#This Row],[Tax Exempt Bond Savings FY12 and After ]]</f>
        <v>0</v>
      </c>
      <c r="CE164" s="7">
        <v>147.70930000000001</v>
      </c>
      <c r="CF164" s="7">
        <v>524.0172</v>
      </c>
      <c r="CG164" s="7">
        <v>872.29880000000003</v>
      </c>
      <c r="CH164" s="7">
        <f>Table2[[#This Row],[Indirect and Induced Through FY 11]]+Table2[[#This Row],[Indirect and Induced FY 12 and After  ]]</f>
        <v>1396.316</v>
      </c>
      <c r="CI164" s="7">
        <v>427.15190000000001</v>
      </c>
      <c r="CJ164" s="7">
        <v>1473.7306000000001</v>
      </c>
      <c r="CK164" s="7">
        <v>2522.5500000000002</v>
      </c>
      <c r="CL164" s="7">
        <f>Table2[[#This Row],[TOTAL Income Consumption Use Taxes Through FY 11]]+Table2[[#This Row],[TOTAL Income Consumption Use Taxes FY 12 and After  ]]</f>
        <v>3996.2806</v>
      </c>
      <c r="CM164" s="7">
        <v>59.652999999999999</v>
      </c>
      <c r="CN164" s="7">
        <v>285.17450000000002</v>
      </c>
      <c r="CO164" s="7">
        <v>352.28140000000002</v>
      </c>
      <c r="CP164" s="7">
        <f>Table2[[#This Row],[Assistance Provided Through FY 11]]+Table2[[#This Row],[Assistance Provided FY 12 and After ]]</f>
        <v>637.45590000000004</v>
      </c>
      <c r="CQ164" s="7">
        <v>0</v>
      </c>
      <c r="CR164" s="7">
        <v>0</v>
      </c>
      <c r="CS164" s="7">
        <v>0</v>
      </c>
      <c r="CT164" s="7">
        <f>Table2[[#This Row],[Recapture Cancellation Reduction Amount Through FY 11]]+Table2[[#This Row],[Recapture Cancellation Reduction Amount FY 12 and After ]]</f>
        <v>0</v>
      </c>
      <c r="CU164" s="7">
        <v>0</v>
      </c>
      <c r="CV164" s="7">
        <v>0</v>
      </c>
      <c r="CW164" s="7">
        <v>0</v>
      </c>
      <c r="CX164" s="7">
        <f>Table2[[#This Row],[Penalty Paid Through FY 11]]+Table2[[#This Row],[Penalty Paid FY 12 and After]]</f>
        <v>0</v>
      </c>
      <c r="CY164" s="7">
        <v>59.652999999999999</v>
      </c>
      <c r="CZ164" s="7">
        <v>285.17450000000002</v>
      </c>
      <c r="DA164" s="7">
        <v>352.28140000000002</v>
      </c>
      <c r="DB164" s="7">
        <f>Table2[[#This Row],[TOTAL Assistance Net of recapture penalties Through FY 11]]+Table2[[#This Row],[TOTAL Assistance Net of recapture penalties FY 12 and After ]]</f>
        <v>637.45590000000004</v>
      </c>
      <c r="DC164" s="7">
        <v>360.97359999999998</v>
      </c>
      <c r="DD164" s="7">
        <v>1377.3911000000001</v>
      </c>
      <c r="DE164" s="7">
        <v>2131.7337000000002</v>
      </c>
      <c r="DF164" s="7">
        <f>Table2[[#This Row],[Company Direct Tax Revenue Before Assistance FY 12 and After]]+Table2[[#This Row],[Company Direct Tax Revenue Before Assistance Through FY 11]]</f>
        <v>3509.1248000000005</v>
      </c>
      <c r="DG164" s="7">
        <v>254.9341</v>
      </c>
      <c r="DH164" s="7">
        <v>881.26969999999994</v>
      </c>
      <c r="DI164" s="7">
        <v>1505.5165999999999</v>
      </c>
      <c r="DJ164" s="7">
        <f>Table2[[#This Row],[Indirect and Induced Tax Revenues FY 12 and After]]+Table2[[#This Row],[Indirect and Induced Tax Revenues Through FY 11]]</f>
        <v>2386.7862999999998</v>
      </c>
      <c r="DK164" s="7">
        <v>615.90769999999998</v>
      </c>
      <c r="DL164" s="7">
        <v>2258.6608000000001</v>
      </c>
      <c r="DM164" s="7">
        <v>3637.2503000000002</v>
      </c>
      <c r="DN164" s="7">
        <f>Table2[[#This Row],[TOTAL Tax Revenues Before Assistance Through FY 11]]+Table2[[#This Row],[TOTAL Tax Revenues Before Assistance FY 12 and After]]</f>
        <v>5895.9111000000003</v>
      </c>
      <c r="DO164" s="7">
        <v>556.25469999999996</v>
      </c>
      <c r="DP164" s="7">
        <v>1973.4863</v>
      </c>
      <c r="DQ164" s="7">
        <v>3284.9688999999998</v>
      </c>
      <c r="DR164" s="7">
        <f>Table2[[#This Row],[TOTAL Tax Revenues Net of Assistance Recapture and Penalty FY 12 and After]]+Table2[[#This Row],[TOTAL Tax Revenues Net of Assistance Recapture and Penalty Through FY 11]]</f>
        <v>5258.4552000000003</v>
      </c>
      <c r="DS164" s="7">
        <v>0</v>
      </c>
      <c r="DT164" s="7">
        <v>0</v>
      </c>
      <c r="DU164" s="7">
        <v>0</v>
      </c>
      <c r="DV164" s="7">
        <v>0</v>
      </c>
    </row>
    <row r="165" spans="1:126" x14ac:dyDescent="0.25">
      <c r="A165" s="5">
        <v>92606</v>
      </c>
      <c r="B165" s="5" t="s">
        <v>395</v>
      </c>
      <c r="C165" s="5" t="s">
        <v>396</v>
      </c>
      <c r="D165" s="5" t="s">
        <v>27</v>
      </c>
      <c r="E165" s="5">
        <v>4</v>
      </c>
      <c r="F165" s="5">
        <v>1314</v>
      </c>
      <c r="G165" s="5">
        <v>1409</v>
      </c>
      <c r="H165" s="23">
        <v>0</v>
      </c>
      <c r="I165" s="23">
        <v>83000</v>
      </c>
      <c r="J165" s="5">
        <v>531120</v>
      </c>
      <c r="K165" s="6" t="s">
        <v>47</v>
      </c>
      <c r="L165" s="6">
        <v>37242</v>
      </c>
      <c r="M165" s="9">
        <v>47849</v>
      </c>
      <c r="N165" s="7">
        <v>16000</v>
      </c>
      <c r="O165" s="5" t="s">
        <v>79</v>
      </c>
      <c r="P165" s="23">
        <v>5</v>
      </c>
      <c r="Q165" s="23">
        <v>0</v>
      </c>
      <c r="R165" s="23">
        <v>339</v>
      </c>
      <c r="S165" s="23">
        <v>0</v>
      </c>
      <c r="T165" s="23">
        <v>0</v>
      </c>
      <c r="U165" s="23">
        <v>344</v>
      </c>
      <c r="V165" s="23">
        <v>341</v>
      </c>
      <c r="W165" s="23">
        <v>0</v>
      </c>
      <c r="X165" s="23">
        <v>0</v>
      </c>
      <c r="Y165" s="23">
        <v>350</v>
      </c>
      <c r="Z165" s="23">
        <v>0</v>
      </c>
      <c r="AA165" s="24">
        <v>51.767676767676797</v>
      </c>
      <c r="AB165" s="24">
        <v>0.50505050505050497</v>
      </c>
      <c r="AC165" s="24">
        <v>30.808080808080799</v>
      </c>
      <c r="AD165" s="24">
        <v>16.919191919191899</v>
      </c>
      <c r="AE165" s="24">
        <v>0</v>
      </c>
      <c r="AF165" s="24">
        <v>75.8720930232558</v>
      </c>
      <c r="AG165" s="5" t="s">
        <v>39</v>
      </c>
      <c r="AH165" s="7" t="s">
        <v>39</v>
      </c>
      <c r="AI165" s="7">
        <v>0</v>
      </c>
      <c r="AJ165" s="7">
        <v>0</v>
      </c>
      <c r="AK165" s="7">
        <v>0</v>
      </c>
      <c r="AL165" s="7">
        <f>Table2[[#This Row],[Company Direct Land Through FY 11]]+Table2[[#This Row],[Company Direct Land FY 12 and After ]]</f>
        <v>0</v>
      </c>
      <c r="AM165" s="7">
        <v>0</v>
      </c>
      <c r="AN165" s="7">
        <v>0</v>
      </c>
      <c r="AO165" s="7">
        <v>0</v>
      </c>
      <c r="AP165" s="7">
        <f>Table2[[#This Row],[Company Direct Building Through FY 11]]+Table2[[#This Row],[Company Direct Building FY 12 and After  ]]</f>
        <v>0</v>
      </c>
      <c r="AQ165" s="7">
        <v>0</v>
      </c>
      <c r="AR165" s="7">
        <v>280.72000000000003</v>
      </c>
      <c r="AS165" s="7">
        <v>0</v>
      </c>
      <c r="AT165" s="7">
        <f>Table2[[#This Row],[Mortgage Recording Tax Through FY 11]]+Table2[[#This Row],[Mortgage Recording Tax FY 12 and After ]]</f>
        <v>280.72000000000003</v>
      </c>
      <c r="AU165" s="7">
        <v>0</v>
      </c>
      <c r="AV165" s="7">
        <v>0</v>
      </c>
      <c r="AW165" s="7">
        <v>0</v>
      </c>
      <c r="AX165" s="7">
        <f>Table2[[#This Row],[Pilot Savings  Through FY 11]]+Table2[[#This Row],[Pilot Savings FY 12 and After ]]</f>
        <v>0</v>
      </c>
      <c r="AY165" s="7">
        <v>0</v>
      </c>
      <c r="AZ165" s="7">
        <v>280.72000000000003</v>
      </c>
      <c r="BA165" s="7">
        <v>0</v>
      </c>
      <c r="BB165" s="7">
        <f>Table2[[#This Row],[Mortgage Recording Tax Exemption Through FY 11]]+Table2[[#This Row],[Mortgage Recording Tax Exemption FY 12 and After ]]</f>
        <v>280.72000000000003</v>
      </c>
      <c r="BC165" s="7">
        <v>288.50979999999998</v>
      </c>
      <c r="BD165" s="7">
        <v>2354.8211000000001</v>
      </c>
      <c r="BE165" s="7">
        <v>1984.0706</v>
      </c>
      <c r="BF165" s="7">
        <f>Table2[[#This Row],[Indirect and Induced Land Through FY 11]]+Table2[[#This Row],[Indirect and Induced Land FY 12 and After ]]</f>
        <v>4338.8917000000001</v>
      </c>
      <c r="BG165" s="7">
        <v>535.80380000000002</v>
      </c>
      <c r="BH165" s="7">
        <v>4373.2395999999999</v>
      </c>
      <c r="BI165" s="7">
        <v>3684.7017000000001</v>
      </c>
      <c r="BJ165" s="7">
        <f>Table2[[#This Row],[Indirect and Induced Building Through FY 11]]+Table2[[#This Row],[Indirect and Induced Building FY 12 and After]]</f>
        <v>8057.9413000000004</v>
      </c>
      <c r="BK165" s="7">
        <v>824.31359999999995</v>
      </c>
      <c r="BL165" s="7">
        <v>6728.0607</v>
      </c>
      <c r="BM165" s="7">
        <v>5668.7722999999996</v>
      </c>
      <c r="BN165" s="7">
        <f>Table2[[#This Row],[TOTAL Real Property Related Taxes Through FY 11]]+Table2[[#This Row],[TOTAL Real Property Related Taxes FY 12 and After]]</f>
        <v>12396.832999999999</v>
      </c>
      <c r="BO165" s="7">
        <v>1727.5431000000001</v>
      </c>
      <c r="BP165" s="7">
        <v>15265.6438</v>
      </c>
      <c r="BQ165" s="7">
        <v>11880.247499999999</v>
      </c>
      <c r="BR165" s="7">
        <f>Table2[[#This Row],[Company Direct Through FY 11]]+Table2[[#This Row],[Company Direct FY 12 and After ]]</f>
        <v>27145.891299999999</v>
      </c>
      <c r="BS165" s="7">
        <v>0</v>
      </c>
      <c r="BT165" s="7">
        <v>0</v>
      </c>
      <c r="BU165" s="7">
        <v>0</v>
      </c>
      <c r="BV165" s="7">
        <f>Table2[[#This Row],[Sales Tax Exemption Through FY 11]]+Table2[[#This Row],[Sales Tax Exemption FY 12 and After ]]</f>
        <v>0</v>
      </c>
      <c r="BW165" s="7">
        <v>0</v>
      </c>
      <c r="BX165" s="7">
        <v>0</v>
      </c>
      <c r="BY165" s="7">
        <v>0</v>
      </c>
      <c r="BZ165" s="7">
        <f>Table2[[#This Row],[Energy Tax Savings Through FY 11]]+Table2[[#This Row],[Energy Tax Savings FY 12 and After ]]</f>
        <v>0</v>
      </c>
      <c r="CA165" s="7">
        <v>0.42949999999999999</v>
      </c>
      <c r="CB165" s="7">
        <v>20.3902</v>
      </c>
      <c r="CC165" s="7">
        <v>1.385</v>
      </c>
      <c r="CD165" s="7">
        <f>Table2[[#This Row],[Tax Exempt Bond Savings Through FY 11]]+Table2[[#This Row],[Tax Exempt Bond Savings FY12 and After ]]</f>
        <v>21.775200000000002</v>
      </c>
      <c r="CE165" s="7">
        <v>945.43269999999995</v>
      </c>
      <c r="CF165" s="7">
        <v>8117.5950999999995</v>
      </c>
      <c r="CG165" s="7">
        <v>6501.7039999999997</v>
      </c>
      <c r="CH165" s="7">
        <f>Table2[[#This Row],[Indirect and Induced Through FY 11]]+Table2[[#This Row],[Indirect and Induced FY 12 and After  ]]</f>
        <v>14619.2991</v>
      </c>
      <c r="CI165" s="7">
        <v>2672.5463</v>
      </c>
      <c r="CJ165" s="7">
        <v>23362.848699999999</v>
      </c>
      <c r="CK165" s="7">
        <v>18380.566500000001</v>
      </c>
      <c r="CL165" s="7">
        <f>Table2[[#This Row],[TOTAL Income Consumption Use Taxes Through FY 11]]+Table2[[#This Row],[TOTAL Income Consumption Use Taxes FY 12 and After  ]]</f>
        <v>41743.415200000003</v>
      </c>
      <c r="CM165" s="7">
        <v>0.42949999999999999</v>
      </c>
      <c r="CN165" s="7">
        <v>301.11020000000002</v>
      </c>
      <c r="CO165" s="7">
        <v>1.385</v>
      </c>
      <c r="CP165" s="7">
        <f>Table2[[#This Row],[Assistance Provided Through FY 11]]+Table2[[#This Row],[Assistance Provided FY 12 and After ]]</f>
        <v>302.49520000000001</v>
      </c>
      <c r="CQ165" s="7">
        <v>0</v>
      </c>
      <c r="CR165" s="7">
        <v>0</v>
      </c>
      <c r="CS165" s="7">
        <v>0</v>
      </c>
      <c r="CT165" s="7">
        <f>Table2[[#This Row],[Recapture Cancellation Reduction Amount Through FY 11]]+Table2[[#This Row],[Recapture Cancellation Reduction Amount FY 12 and After ]]</f>
        <v>0</v>
      </c>
      <c r="CU165" s="7">
        <v>0</v>
      </c>
      <c r="CV165" s="7">
        <v>0</v>
      </c>
      <c r="CW165" s="7">
        <v>0</v>
      </c>
      <c r="CX165" s="7">
        <f>Table2[[#This Row],[Penalty Paid Through FY 11]]+Table2[[#This Row],[Penalty Paid FY 12 and After]]</f>
        <v>0</v>
      </c>
      <c r="CY165" s="7">
        <v>0.42949999999999999</v>
      </c>
      <c r="CZ165" s="7">
        <v>301.11020000000002</v>
      </c>
      <c r="DA165" s="7">
        <v>1.385</v>
      </c>
      <c r="DB165" s="7">
        <f>Table2[[#This Row],[TOTAL Assistance Net of recapture penalties Through FY 11]]+Table2[[#This Row],[TOTAL Assistance Net of recapture penalties FY 12 and After ]]</f>
        <v>302.49520000000001</v>
      </c>
      <c r="DC165" s="7">
        <v>1727.5431000000001</v>
      </c>
      <c r="DD165" s="7">
        <v>15546.363799999999</v>
      </c>
      <c r="DE165" s="7">
        <v>11880.247499999999</v>
      </c>
      <c r="DF165" s="7">
        <f>Table2[[#This Row],[Company Direct Tax Revenue Before Assistance FY 12 and After]]+Table2[[#This Row],[Company Direct Tax Revenue Before Assistance Through FY 11]]</f>
        <v>27426.611299999997</v>
      </c>
      <c r="DG165" s="7">
        <v>1769.7463</v>
      </c>
      <c r="DH165" s="7">
        <v>14845.6558</v>
      </c>
      <c r="DI165" s="7">
        <v>12170.4763</v>
      </c>
      <c r="DJ165" s="7">
        <f>Table2[[#This Row],[Indirect and Induced Tax Revenues FY 12 and After]]+Table2[[#This Row],[Indirect and Induced Tax Revenues Through FY 11]]</f>
        <v>27016.132100000003</v>
      </c>
      <c r="DK165" s="7">
        <v>3497.2894000000001</v>
      </c>
      <c r="DL165" s="7">
        <v>30392.0196</v>
      </c>
      <c r="DM165" s="7">
        <v>24050.7238</v>
      </c>
      <c r="DN165" s="7">
        <f>Table2[[#This Row],[TOTAL Tax Revenues Before Assistance Through FY 11]]+Table2[[#This Row],[TOTAL Tax Revenues Before Assistance FY 12 and After]]</f>
        <v>54442.743399999999</v>
      </c>
      <c r="DO165" s="7">
        <v>3496.8598999999999</v>
      </c>
      <c r="DP165" s="7">
        <v>30090.9094</v>
      </c>
      <c r="DQ165" s="7">
        <v>24049.338800000001</v>
      </c>
      <c r="DR165" s="7">
        <f>Table2[[#This Row],[TOTAL Tax Revenues Net of Assistance Recapture and Penalty FY 12 and After]]+Table2[[#This Row],[TOTAL Tax Revenues Net of Assistance Recapture and Penalty Through FY 11]]</f>
        <v>54140.248200000002</v>
      </c>
      <c r="DS165" s="7">
        <v>0</v>
      </c>
      <c r="DT165" s="7">
        <v>0</v>
      </c>
      <c r="DU165" s="7">
        <v>0</v>
      </c>
      <c r="DV165" s="7">
        <v>0</v>
      </c>
    </row>
    <row r="166" spans="1:126" x14ac:dyDescent="0.25">
      <c r="A166" s="5">
        <v>92612</v>
      </c>
      <c r="B166" s="5" t="s">
        <v>360</v>
      </c>
      <c r="C166" s="5" t="s">
        <v>361</v>
      </c>
      <c r="D166" s="5" t="s">
        <v>27</v>
      </c>
      <c r="E166" s="5">
        <v>1</v>
      </c>
      <c r="F166" s="5">
        <v>541</v>
      </c>
      <c r="G166" s="5">
        <v>31</v>
      </c>
      <c r="H166" s="23"/>
      <c r="I166" s="23">
        <v>171000</v>
      </c>
      <c r="J166" s="5">
        <v>611310</v>
      </c>
      <c r="K166" s="6" t="s">
        <v>47</v>
      </c>
      <c r="L166" s="6">
        <v>37182</v>
      </c>
      <c r="M166" s="9">
        <v>51683</v>
      </c>
      <c r="N166" s="7">
        <v>64210</v>
      </c>
      <c r="O166" s="5" t="s">
        <v>79</v>
      </c>
      <c r="P166" s="23">
        <v>2</v>
      </c>
      <c r="Q166" s="23">
        <v>32</v>
      </c>
      <c r="R166" s="23">
        <v>115</v>
      </c>
      <c r="S166" s="23">
        <v>0</v>
      </c>
      <c r="T166" s="23">
        <v>0</v>
      </c>
      <c r="U166" s="23">
        <v>149</v>
      </c>
      <c r="V166" s="23">
        <v>132</v>
      </c>
      <c r="W166" s="23">
        <v>0</v>
      </c>
      <c r="X166" s="23">
        <v>0</v>
      </c>
      <c r="Y166" s="23">
        <v>0</v>
      </c>
      <c r="Z166" s="23">
        <v>0</v>
      </c>
      <c r="AA166" s="24">
        <v>0</v>
      </c>
      <c r="AB166" s="24">
        <v>0</v>
      </c>
      <c r="AC166" s="24">
        <v>0</v>
      </c>
      <c r="AD166" s="24">
        <v>0</v>
      </c>
      <c r="AE166" s="24">
        <v>0</v>
      </c>
      <c r="AF166" s="24">
        <v>61.486486486486498</v>
      </c>
      <c r="AG166" s="5" t="s">
        <v>39</v>
      </c>
      <c r="AH166" s="7" t="s">
        <v>33</v>
      </c>
      <c r="AI166" s="7">
        <v>0</v>
      </c>
      <c r="AJ166" s="7">
        <v>0</v>
      </c>
      <c r="AK166" s="7">
        <v>0</v>
      </c>
      <c r="AL166" s="7">
        <f>Table2[[#This Row],[Company Direct Land Through FY 11]]+Table2[[#This Row],[Company Direct Land FY 12 and After ]]</f>
        <v>0</v>
      </c>
      <c r="AM166" s="7">
        <v>0</v>
      </c>
      <c r="AN166" s="7">
        <v>0</v>
      </c>
      <c r="AO166" s="7">
        <v>0</v>
      </c>
      <c r="AP166" s="7">
        <f>Table2[[#This Row],[Company Direct Building Through FY 11]]+Table2[[#This Row],[Company Direct Building FY 12 and After  ]]</f>
        <v>0</v>
      </c>
      <c r="AQ166" s="7">
        <v>0</v>
      </c>
      <c r="AR166" s="7">
        <v>1126.5645</v>
      </c>
      <c r="AS166" s="7">
        <v>0</v>
      </c>
      <c r="AT166" s="7">
        <f>Table2[[#This Row],[Mortgage Recording Tax Through FY 11]]+Table2[[#This Row],[Mortgage Recording Tax FY 12 and After ]]</f>
        <v>1126.5645</v>
      </c>
      <c r="AU166" s="7">
        <v>0</v>
      </c>
      <c r="AV166" s="7">
        <v>0</v>
      </c>
      <c r="AW166" s="7">
        <v>0</v>
      </c>
      <c r="AX166" s="7">
        <f>Table2[[#This Row],[Pilot Savings  Through FY 11]]+Table2[[#This Row],[Pilot Savings FY 12 and After ]]</f>
        <v>0</v>
      </c>
      <c r="AY166" s="7">
        <v>0</v>
      </c>
      <c r="AZ166" s="7">
        <v>1126.5645</v>
      </c>
      <c r="BA166" s="7">
        <v>0</v>
      </c>
      <c r="BB166" s="7">
        <f>Table2[[#This Row],[Mortgage Recording Tax Exemption Through FY 11]]+Table2[[#This Row],[Mortgage Recording Tax Exemption FY 12 and After ]]</f>
        <v>1126.5645</v>
      </c>
      <c r="BC166" s="7">
        <v>91.071100000000001</v>
      </c>
      <c r="BD166" s="7">
        <v>374.81720000000001</v>
      </c>
      <c r="BE166" s="7">
        <v>807.47979999999995</v>
      </c>
      <c r="BF166" s="7">
        <f>Table2[[#This Row],[Indirect and Induced Land Through FY 11]]+Table2[[#This Row],[Indirect and Induced Land FY 12 and After ]]</f>
        <v>1182.297</v>
      </c>
      <c r="BG166" s="7">
        <v>169.13210000000001</v>
      </c>
      <c r="BH166" s="7">
        <v>696.08900000000006</v>
      </c>
      <c r="BI166" s="7">
        <v>1499.6054999999999</v>
      </c>
      <c r="BJ166" s="7">
        <f>Table2[[#This Row],[Indirect and Induced Building Through FY 11]]+Table2[[#This Row],[Indirect and Induced Building FY 12 and After]]</f>
        <v>2195.6945000000001</v>
      </c>
      <c r="BK166" s="7">
        <v>260.20319999999998</v>
      </c>
      <c r="BL166" s="7">
        <v>1070.9061999999999</v>
      </c>
      <c r="BM166" s="7">
        <v>2307.0853000000002</v>
      </c>
      <c r="BN166" s="7">
        <f>Table2[[#This Row],[TOTAL Real Property Related Taxes Through FY 11]]+Table2[[#This Row],[TOTAL Real Property Related Taxes FY 12 and After]]</f>
        <v>3377.9915000000001</v>
      </c>
      <c r="BO166" s="7">
        <v>269.8578</v>
      </c>
      <c r="BP166" s="7">
        <v>1127.4565</v>
      </c>
      <c r="BQ166" s="7">
        <v>2392.6880000000001</v>
      </c>
      <c r="BR166" s="7">
        <f>Table2[[#This Row],[Company Direct Through FY 11]]+Table2[[#This Row],[Company Direct FY 12 and After ]]</f>
        <v>3520.1445000000003</v>
      </c>
      <c r="BS166" s="7">
        <v>0</v>
      </c>
      <c r="BT166" s="7">
        <v>0</v>
      </c>
      <c r="BU166" s="7">
        <v>0</v>
      </c>
      <c r="BV166" s="7">
        <f>Table2[[#This Row],[Sales Tax Exemption Through FY 11]]+Table2[[#This Row],[Sales Tax Exemption FY 12 and After ]]</f>
        <v>0</v>
      </c>
      <c r="BW166" s="7">
        <v>0</v>
      </c>
      <c r="BX166" s="7">
        <v>0</v>
      </c>
      <c r="BY166" s="7">
        <v>0</v>
      </c>
      <c r="BZ166" s="7">
        <f>Table2[[#This Row],[Energy Tax Savings Through FY 11]]+Table2[[#This Row],[Energy Tax Savings FY 12 and After ]]</f>
        <v>0</v>
      </c>
      <c r="CA166" s="7">
        <v>67.577799999999996</v>
      </c>
      <c r="CB166" s="7">
        <v>470.16329999999999</v>
      </c>
      <c r="CC166" s="7">
        <v>217.8914</v>
      </c>
      <c r="CD166" s="7">
        <f>Table2[[#This Row],[Tax Exempt Bond Savings Through FY 11]]+Table2[[#This Row],[Tax Exempt Bond Savings FY12 and After ]]</f>
        <v>688.05470000000003</v>
      </c>
      <c r="CE166" s="7">
        <v>298.4357</v>
      </c>
      <c r="CF166" s="7">
        <v>1282.1424999999999</v>
      </c>
      <c r="CG166" s="7">
        <v>2646.0736000000002</v>
      </c>
      <c r="CH166" s="7">
        <f>Table2[[#This Row],[Indirect and Induced Through FY 11]]+Table2[[#This Row],[Indirect and Induced FY 12 and After  ]]</f>
        <v>3928.2161000000001</v>
      </c>
      <c r="CI166" s="7">
        <v>500.71570000000003</v>
      </c>
      <c r="CJ166" s="7">
        <v>1939.4357</v>
      </c>
      <c r="CK166" s="7">
        <v>4820.8702000000003</v>
      </c>
      <c r="CL166" s="7">
        <f>Table2[[#This Row],[TOTAL Income Consumption Use Taxes Through FY 11]]+Table2[[#This Row],[TOTAL Income Consumption Use Taxes FY 12 and After  ]]</f>
        <v>6760.3059000000003</v>
      </c>
      <c r="CM166" s="7">
        <v>67.577799999999996</v>
      </c>
      <c r="CN166" s="7">
        <v>1596.7277999999999</v>
      </c>
      <c r="CO166" s="7">
        <v>217.8914</v>
      </c>
      <c r="CP166" s="7">
        <f>Table2[[#This Row],[Assistance Provided Through FY 11]]+Table2[[#This Row],[Assistance Provided FY 12 and After ]]</f>
        <v>1814.6191999999999</v>
      </c>
      <c r="CQ166" s="7">
        <v>0</v>
      </c>
      <c r="CR166" s="7">
        <v>0</v>
      </c>
      <c r="CS166" s="7">
        <v>0</v>
      </c>
      <c r="CT166" s="7">
        <f>Table2[[#This Row],[Recapture Cancellation Reduction Amount Through FY 11]]+Table2[[#This Row],[Recapture Cancellation Reduction Amount FY 12 and After ]]</f>
        <v>0</v>
      </c>
      <c r="CU166" s="7">
        <v>0</v>
      </c>
      <c r="CV166" s="7">
        <v>0</v>
      </c>
      <c r="CW166" s="7">
        <v>0</v>
      </c>
      <c r="CX166" s="7">
        <f>Table2[[#This Row],[Penalty Paid Through FY 11]]+Table2[[#This Row],[Penalty Paid FY 12 and After]]</f>
        <v>0</v>
      </c>
      <c r="CY166" s="7">
        <v>67.577799999999996</v>
      </c>
      <c r="CZ166" s="7">
        <v>1596.7277999999999</v>
      </c>
      <c r="DA166" s="7">
        <v>217.8914</v>
      </c>
      <c r="DB166" s="7">
        <f>Table2[[#This Row],[TOTAL Assistance Net of recapture penalties Through FY 11]]+Table2[[#This Row],[TOTAL Assistance Net of recapture penalties FY 12 and After ]]</f>
        <v>1814.6191999999999</v>
      </c>
      <c r="DC166" s="7">
        <v>269.8578</v>
      </c>
      <c r="DD166" s="7">
        <v>2254.0210000000002</v>
      </c>
      <c r="DE166" s="7">
        <v>2392.6880000000001</v>
      </c>
      <c r="DF166" s="7">
        <f>Table2[[#This Row],[Company Direct Tax Revenue Before Assistance FY 12 and After]]+Table2[[#This Row],[Company Direct Tax Revenue Before Assistance Through FY 11]]</f>
        <v>4646.7090000000007</v>
      </c>
      <c r="DG166" s="7">
        <v>558.63890000000004</v>
      </c>
      <c r="DH166" s="7">
        <v>2353.0486999999998</v>
      </c>
      <c r="DI166" s="7">
        <v>4953.1589000000004</v>
      </c>
      <c r="DJ166" s="7">
        <f>Table2[[#This Row],[Indirect and Induced Tax Revenues FY 12 and After]]+Table2[[#This Row],[Indirect and Induced Tax Revenues Through FY 11]]</f>
        <v>7306.2075999999997</v>
      </c>
      <c r="DK166" s="7">
        <v>828.49670000000003</v>
      </c>
      <c r="DL166" s="7">
        <v>4607.0697</v>
      </c>
      <c r="DM166" s="7">
        <v>7345.8468999999996</v>
      </c>
      <c r="DN166" s="7">
        <f>Table2[[#This Row],[TOTAL Tax Revenues Before Assistance Through FY 11]]+Table2[[#This Row],[TOTAL Tax Revenues Before Assistance FY 12 and After]]</f>
        <v>11952.9166</v>
      </c>
      <c r="DO166" s="7">
        <v>760.91890000000001</v>
      </c>
      <c r="DP166" s="7">
        <v>3010.3418999999999</v>
      </c>
      <c r="DQ166" s="7">
        <v>7127.9555</v>
      </c>
      <c r="DR166" s="7">
        <f>Table2[[#This Row],[TOTAL Tax Revenues Net of Assistance Recapture and Penalty FY 12 and After]]+Table2[[#This Row],[TOTAL Tax Revenues Net of Assistance Recapture and Penalty Through FY 11]]</f>
        <v>10138.297399999999</v>
      </c>
      <c r="DS166" s="7">
        <v>0</v>
      </c>
      <c r="DT166" s="7">
        <v>0</v>
      </c>
      <c r="DU166" s="7">
        <v>0</v>
      </c>
      <c r="DV166" s="7">
        <v>0</v>
      </c>
    </row>
    <row r="167" spans="1:126" x14ac:dyDescent="0.25">
      <c r="A167" s="5">
        <v>92614</v>
      </c>
      <c r="B167" s="5" t="s">
        <v>388</v>
      </c>
      <c r="C167" s="5" t="s">
        <v>389</v>
      </c>
      <c r="D167" s="5" t="s">
        <v>32</v>
      </c>
      <c r="E167" s="5">
        <v>27</v>
      </c>
      <c r="F167" s="5">
        <v>10322</v>
      </c>
      <c r="G167" s="5">
        <v>1</v>
      </c>
      <c r="H167" s="23"/>
      <c r="I167" s="23"/>
      <c r="J167" s="5">
        <v>424310</v>
      </c>
      <c r="K167" s="6" t="s">
        <v>43</v>
      </c>
      <c r="L167" s="6">
        <v>37293</v>
      </c>
      <c r="M167" s="9">
        <v>46934</v>
      </c>
      <c r="N167" s="7">
        <v>1450</v>
      </c>
      <c r="O167" s="5" t="s">
        <v>390</v>
      </c>
      <c r="P167" s="23">
        <v>0</v>
      </c>
      <c r="Q167" s="23">
        <v>0</v>
      </c>
      <c r="R167" s="23">
        <v>0</v>
      </c>
      <c r="S167" s="23">
        <v>0</v>
      </c>
      <c r="T167" s="23">
        <v>0</v>
      </c>
      <c r="U167" s="23">
        <v>0</v>
      </c>
      <c r="V167" s="23">
        <v>12</v>
      </c>
      <c r="W167" s="23">
        <v>0</v>
      </c>
      <c r="X167" s="23">
        <v>0</v>
      </c>
      <c r="Y167" s="23">
        <v>18</v>
      </c>
      <c r="Z167" s="23">
        <v>3</v>
      </c>
      <c r="AA167" s="24">
        <v>0</v>
      </c>
      <c r="AB167" s="24">
        <v>0</v>
      </c>
      <c r="AC167" s="24">
        <v>0</v>
      </c>
      <c r="AD167" s="24">
        <v>0</v>
      </c>
      <c r="AE167" s="24">
        <v>0</v>
      </c>
      <c r="AF167" s="24">
        <v>0</v>
      </c>
      <c r="AG167" s="5"/>
      <c r="AH167" s="7"/>
      <c r="AI167" s="7">
        <v>10.208600000000001</v>
      </c>
      <c r="AJ167" s="7">
        <v>90.433599999999998</v>
      </c>
      <c r="AK167" s="7">
        <v>62.917999999999999</v>
      </c>
      <c r="AL167" s="7">
        <f>Table2[[#This Row],[Company Direct Land Through FY 11]]+Table2[[#This Row],[Company Direct Land FY 12 and After ]]</f>
        <v>153.35159999999999</v>
      </c>
      <c r="AM167" s="7">
        <v>18.9589</v>
      </c>
      <c r="AN167" s="7">
        <v>177.6241</v>
      </c>
      <c r="AO167" s="7">
        <v>116.84829999999999</v>
      </c>
      <c r="AP167" s="7">
        <f>Table2[[#This Row],[Company Direct Building Through FY 11]]+Table2[[#This Row],[Company Direct Building FY 12 and After  ]]</f>
        <v>294.47239999999999</v>
      </c>
      <c r="AQ167" s="7">
        <v>0</v>
      </c>
      <c r="AR167" s="7">
        <v>13</v>
      </c>
      <c r="AS167" s="7">
        <v>0</v>
      </c>
      <c r="AT167" s="7">
        <f>Table2[[#This Row],[Mortgage Recording Tax Through FY 11]]+Table2[[#This Row],[Mortgage Recording Tax FY 12 and After ]]</f>
        <v>13</v>
      </c>
      <c r="AU167" s="7">
        <v>0</v>
      </c>
      <c r="AV167" s="7">
        <v>149.2638</v>
      </c>
      <c r="AW167" s="7">
        <v>0</v>
      </c>
      <c r="AX167" s="7">
        <f>Table2[[#This Row],[Pilot Savings  Through FY 11]]+Table2[[#This Row],[Pilot Savings FY 12 and After ]]</f>
        <v>149.2638</v>
      </c>
      <c r="AY167" s="7">
        <v>0</v>
      </c>
      <c r="AZ167" s="7">
        <v>0</v>
      </c>
      <c r="BA167" s="7">
        <v>0</v>
      </c>
      <c r="BB167" s="7">
        <f>Table2[[#This Row],[Mortgage Recording Tax Exemption Through FY 11]]+Table2[[#This Row],[Mortgage Recording Tax Exemption FY 12 and After ]]</f>
        <v>0</v>
      </c>
      <c r="BC167" s="7">
        <v>18.764800000000001</v>
      </c>
      <c r="BD167" s="7">
        <v>112.02509999999999</v>
      </c>
      <c r="BE167" s="7">
        <v>115.6516</v>
      </c>
      <c r="BF167" s="7">
        <f>Table2[[#This Row],[Indirect and Induced Land Through FY 11]]+Table2[[#This Row],[Indirect and Induced Land FY 12 and After ]]</f>
        <v>227.67669999999998</v>
      </c>
      <c r="BG167" s="7">
        <v>34.848799999999997</v>
      </c>
      <c r="BH167" s="7">
        <v>208.04650000000001</v>
      </c>
      <c r="BI167" s="7">
        <v>214.78059999999999</v>
      </c>
      <c r="BJ167" s="7">
        <f>Table2[[#This Row],[Indirect and Induced Building Through FY 11]]+Table2[[#This Row],[Indirect and Induced Building FY 12 and After]]</f>
        <v>422.82709999999997</v>
      </c>
      <c r="BK167" s="7">
        <v>82.781099999999995</v>
      </c>
      <c r="BL167" s="7">
        <v>451.8655</v>
      </c>
      <c r="BM167" s="7">
        <v>510.19850000000002</v>
      </c>
      <c r="BN167" s="7">
        <f>Table2[[#This Row],[TOTAL Real Property Related Taxes Through FY 11]]+Table2[[#This Row],[TOTAL Real Property Related Taxes FY 12 and After]]</f>
        <v>962.06400000000008</v>
      </c>
      <c r="BO167" s="7">
        <v>125.8124</v>
      </c>
      <c r="BP167" s="7">
        <v>756.56230000000005</v>
      </c>
      <c r="BQ167" s="7">
        <v>775.41020000000003</v>
      </c>
      <c r="BR167" s="7">
        <f>Table2[[#This Row],[Company Direct Through FY 11]]+Table2[[#This Row],[Company Direct FY 12 and After ]]</f>
        <v>1531.9725000000001</v>
      </c>
      <c r="BS167" s="7">
        <v>0</v>
      </c>
      <c r="BT167" s="7">
        <v>0</v>
      </c>
      <c r="BU167" s="7">
        <v>0</v>
      </c>
      <c r="BV167" s="7">
        <f>Table2[[#This Row],[Sales Tax Exemption Through FY 11]]+Table2[[#This Row],[Sales Tax Exemption FY 12 and After ]]</f>
        <v>0</v>
      </c>
      <c r="BW167" s="7">
        <v>0</v>
      </c>
      <c r="BX167" s="7">
        <v>9.1392000000000007</v>
      </c>
      <c r="BY167" s="7">
        <v>0</v>
      </c>
      <c r="BZ167" s="7">
        <f>Table2[[#This Row],[Energy Tax Savings Through FY 11]]+Table2[[#This Row],[Energy Tax Savings FY 12 and After ]]</f>
        <v>9.1392000000000007</v>
      </c>
      <c r="CA167" s="7">
        <v>0</v>
      </c>
      <c r="CB167" s="7">
        <v>0</v>
      </c>
      <c r="CC167" s="7">
        <v>0</v>
      </c>
      <c r="CD167" s="7">
        <f>Table2[[#This Row],[Tax Exempt Bond Savings Through FY 11]]+Table2[[#This Row],[Tax Exempt Bond Savings FY12 and After ]]</f>
        <v>0</v>
      </c>
      <c r="CE167" s="7">
        <v>66.504099999999994</v>
      </c>
      <c r="CF167" s="7">
        <v>421.8768</v>
      </c>
      <c r="CG167" s="7">
        <v>409.8793</v>
      </c>
      <c r="CH167" s="7">
        <f>Table2[[#This Row],[Indirect and Induced Through FY 11]]+Table2[[#This Row],[Indirect and Induced FY 12 and After  ]]</f>
        <v>831.75610000000006</v>
      </c>
      <c r="CI167" s="7">
        <v>192.31649999999999</v>
      </c>
      <c r="CJ167" s="7">
        <v>1169.2999</v>
      </c>
      <c r="CK167" s="7">
        <v>1185.2895000000001</v>
      </c>
      <c r="CL167" s="7">
        <f>Table2[[#This Row],[TOTAL Income Consumption Use Taxes Through FY 11]]+Table2[[#This Row],[TOTAL Income Consumption Use Taxes FY 12 and After  ]]</f>
        <v>2354.5893999999998</v>
      </c>
      <c r="CM167" s="7">
        <v>0</v>
      </c>
      <c r="CN167" s="7">
        <v>158.40299999999999</v>
      </c>
      <c r="CO167" s="7">
        <v>0</v>
      </c>
      <c r="CP167" s="7">
        <f>Table2[[#This Row],[Assistance Provided Through FY 11]]+Table2[[#This Row],[Assistance Provided FY 12 and After ]]</f>
        <v>158.40299999999999</v>
      </c>
      <c r="CQ167" s="7">
        <v>0</v>
      </c>
      <c r="CR167" s="7">
        <v>0</v>
      </c>
      <c r="CS167" s="7">
        <v>0</v>
      </c>
      <c r="CT167" s="7">
        <f>Table2[[#This Row],[Recapture Cancellation Reduction Amount Through FY 11]]+Table2[[#This Row],[Recapture Cancellation Reduction Amount FY 12 and After ]]</f>
        <v>0</v>
      </c>
      <c r="CU167" s="7">
        <v>0</v>
      </c>
      <c r="CV167" s="7">
        <v>0</v>
      </c>
      <c r="CW167" s="7">
        <v>0</v>
      </c>
      <c r="CX167" s="7">
        <f>Table2[[#This Row],[Penalty Paid Through FY 11]]+Table2[[#This Row],[Penalty Paid FY 12 and After]]</f>
        <v>0</v>
      </c>
      <c r="CY167" s="7">
        <v>0</v>
      </c>
      <c r="CZ167" s="7">
        <v>158.40299999999999</v>
      </c>
      <c r="DA167" s="7">
        <v>0</v>
      </c>
      <c r="DB167" s="7">
        <f>Table2[[#This Row],[TOTAL Assistance Net of recapture penalties Through FY 11]]+Table2[[#This Row],[TOTAL Assistance Net of recapture penalties FY 12 and After ]]</f>
        <v>158.40299999999999</v>
      </c>
      <c r="DC167" s="7">
        <v>154.97989999999999</v>
      </c>
      <c r="DD167" s="7">
        <v>1037.6199999999999</v>
      </c>
      <c r="DE167" s="7">
        <v>955.17650000000003</v>
      </c>
      <c r="DF167" s="7">
        <f>Table2[[#This Row],[Company Direct Tax Revenue Before Assistance FY 12 and After]]+Table2[[#This Row],[Company Direct Tax Revenue Before Assistance Through FY 11]]</f>
        <v>1992.7964999999999</v>
      </c>
      <c r="DG167" s="7">
        <v>120.1177</v>
      </c>
      <c r="DH167" s="7">
        <v>741.94839999999999</v>
      </c>
      <c r="DI167" s="7">
        <v>740.31150000000002</v>
      </c>
      <c r="DJ167" s="7">
        <f>Table2[[#This Row],[Indirect and Induced Tax Revenues FY 12 and After]]+Table2[[#This Row],[Indirect and Induced Tax Revenues Through FY 11]]</f>
        <v>1482.2599</v>
      </c>
      <c r="DK167" s="7">
        <v>275.0976</v>
      </c>
      <c r="DL167" s="7">
        <v>1779.5684000000001</v>
      </c>
      <c r="DM167" s="7">
        <v>1695.4880000000001</v>
      </c>
      <c r="DN167" s="7">
        <f>Table2[[#This Row],[TOTAL Tax Revenues Before Assistance Through FY 11]]+Table2[[#This Row],[TOTAL Tax Revenues Before Assistance FY 12 and After]]</f>
        <v>3475.0564000000004</v>
      </c>
      <c r="DO167" s="7">
        <v>275.0976</v>
      </c>
      <c r="DP167" s="7">
        <v>1621.1654000000001</v>
      </c>
      <c r="DQ167" s="7">
        <v>1695.4880000000001</v>
      </c>
      <c r="DR167" s="7">
        <f>Table2[[#This Row],[TOTAL Tax Revenues Net of Assistance Recapture and Penalty FY 12 and After]]+Table2[[#This Row],[TOTAL Tax Revenues Net of Assistance Recapture and Penalty Through FY 11]]</f>
        <v>3316.6534000000001</v>
      </c>
      <c r="DS167" s="7">
        <v>0</v>
      </c>
      <c r="DT167" s="7">
        <v>0</v>
      </c>
      <c r="DU167" s="7">
        <v>0</v>
      </c>
      <c r="DV167" s="7">
        <v>0</v>
      </c>
    </row>
    <row r="168" spans="1:126" x14ac:dyDescent="0.25">
      <c r="A168" s="5">
        <v>92615</v>
      </c>
      <c r="B168" s="5" t="s">
        <v>427</v>
      </c>
      <c r="C168" s="5" t="s">
        <v>428</v>
      </c>
      <c r="D168" s="5" t="s">
        <v>27</v>
      </c>
      <c r="E168" s="5">
        <v>3</v>
      </c>
      <c r="F168" s="5">
        <v>729</v>
      </c>
      <c r="G168" s="5">
        <v>163</v>
      </c>
      <c r="H168" s="23">
        <v>12960</v>
      </c>
      <c r="I168" s="23">
        <v>104000</v>
      </c>
      <c r="J168" s="5">
        <v>621111</v>
      </c>
      <c r="K168" s="6" t="s">
        <v>47</v>
      </c>
      <c r="L168" s="6">
        <v>37432</v>
      </c>
      <c r="M168" s="9">
        <v>43282</v>
      </c>
      <c r="N168" s="7">
        <v>15000</v>
      </c>
      <c r="O168" s="5" t="s">
        <v>79</v>
      </c>
      <c r="P168" s="23">
        <v>2</v>
      </c>
      <c r="Q168" s="23">
        <v>3</v>
      </c>
      <c r="R168" s="23">
        <v>214</v>
      </c>
      <c r="S168" s="23">
        <v>30</v>
      </c>
      <c r="T168" s="23">
        <v>0</v>
      </c>
      <c r="U168" s="23">
        <v>249</v>
      </c>
      <c r="V168" s="23">
        <v>246</v>
      </c>
      <c r="W168" s="23">
        <v>0</v>
      </c>
      <c r="X168" s="23">
        <v>0</v>
      </c>
      <c r="Y168" s="23">
        <v>0</v>
      </c>
      <c r="Z168" s="23">
        <v>41</v>
      </c>
      <c r="AA168" s="24">
        <v>0</v>
      </c>
      <c r="AB168" s="24">
        <v>0</v>
      </c>
      <c r="AC168" s="24">
        <v>0</v>
      </c>
      <c r="AD168" s="24">
        <v>0</v>
      </c>
      <c r="AE168" s="24">
        <v>0</v>
      </c>
      <c r="AF168" s="24">
        <v>59.036144578313298</v>
      </c>
      <c r="AG168" s="5" t="s">
        <v>39</v>
      </c>
      <c r="AH168" s="7" t="s">
        <v>39</v>
      </c>
      <c r="AI168" s="7">
        <v>0</v>
      </c>
      <c r="AJ168" s="7">
        <v>0</v>
      </c>
      <c r="AK168" s="7">
        <v>0</v>
      </c>
      <c r="AL168" s="7">
        <f>Table2[[#This Row],[Company Direct Land Through FY 11]]+Table2[[#This Row],[Company Direct Land FY 12 and After ]]</f>
        <v>0</v>
      </c>
      <c r="AM168" s="7">
        <v>0</v>
      </c>
      <c r="AN168" s="7">
        <v>0</v>
      </c>
      <c r="AO168" s="7">
        <v>0</v>
      </c>
      <c r="AP168" s="7">
        <f>Table2[[#This Row],[Company Direct Building Through FY 11]]+Table2[[#This Row],[Company Direct Building FY 12 and After  ]]</f>
        <v>0</v>
      </c>
      <c r="AQ168" s="7">
        <v>0</v>
      </c>
      <c r="AR168" s="7">
        <v>263.17500000000001</v>
      </c>
      <c r="AS168" s="7">
        <v>0</v>
      </c>
      <c r="AT168" s="7">
        <f>Table2[[#This Row],[Mortgage Recording Tax Through FY 11]]+Table2[[#This Row],[Mortgage Recording Tax FY 12 and After ]]</f>
        <v>263.17500000000001</v>
      </c>
      <c r="AU168" s="7">
        <v>0</v>
      </c>
      <c r="AV168" s="7">
        <v>0</v>
      </c>
      <c r="AW168" s="7">
        <v>0</v>
      </c>
      <c r="AX168" s="7">
        <f>Table2[[#This Row],[Pilot Savings  Through FY 11]]+Table2[[#This Row],[Pilot Savings FY 12 and After ]]</f>
        <v>0</v>
      </c>
      <c r="AY168" s="7">
        <v>0</v>
      </c>
      <c r="AZ168" s="7">
        <v>263.17500000000001</v>
      </c>
      <c r="BA168" s="7">
        <v>0</v>
      </c>
      <c r="BB168" s="7">
        <f>Table2[[#This Row],[Mortgage Recording Tax Exemption Through FY 11]]+Table2[[#This Row],[Mortgage Recording Tax Exemption FY 12 and After ]]</f>
        <v>263.17500000000001</v>
      </c>
      <c r="BC168" s="7">
        <v>186.8681</v>
      </c>
      <c r="BD168" s="7">
        <v>1022.4952</v>
      </c>
      <c r="BE168" s="7">
        <v>639.83489999999995</v>
      </c>
      <c r="BF168" s="7">
        <f>Table2[[#This Row],[Indirect and Induced Land Through FY 11]]+Table2[[#This Row],[Indirect and Induced Land FY 12 and After ]]</f>
        <v>1662.3300999999999</v>
      </c>
      <c r="BG168" s="7">
        <v>347.04070000000002</v>
      </c>
      <c r="BH168" s="7">
        <v>1898.9199000000001</v>
      </c>
      <c r="BI168" s="7">
        <v>1188.2648999999999</v>
      </c>
      <c r="BJ168" s="7">
        <f>Table2[[#This Row],[Indirect and Induced Building Through FY 11]]+Table2[[#This Row],[Indirect and Induced Building FY 12 and After]]</f>
        <v>3087.1848</v>
      </c>
      <c r="BK168" s="7">
        <v>533.90880000000004</v>
      </c>
      <c r="BL168" s="7">
        <v>2921.4151000000002</v>
      </c>
      <c r="BM168" s="7">
        <v>1828.0998</v>
      </c>
      <c r="BN168" s="7">
        <f>Table2[[#This Row],[TOTAL Real Property Related Taxes Through FY 11]]+Table2[[#This Row],[TOTAL Real Property Related Taxes FY 12 and After]]</f>
        <v>4749.5149000000001</v>
      </c>
      <c r="BO168" s="7">
        <v>589.91189999999995</v>
      </c>
      <c r="BP168" s="7">
        <v>3440.9400999999998</v>
      </c>
      <c r="BQ168" s="7">
        <v>2019.8543</v>
      </c>
      <c r="BR168" s="7">
        <f>Table2[[#This Row],[Company Direct Through FY 11]]+Table2[[#This Row],[Company Direct FY 12 and After ]]</f>
        <v>5460.7943999999998</v>
      </c>
      <c r="BS168" s="7">
        <v>0</v>
      </c>
      <c r="BT168" s="7">
        <v>0</v>
      </c>
      <c r="BU168" s="7">
        <v>0</v>
      </c>
      <c r="BV168" s="7">
        <f>Table2[[#This Row],[Sales Tax Exemption Through FY 11]]+Table2[[#This Row],[Sales Tax Exemption FY 12 and After ]]</f>
        <v>0</v>
      </c>
      <c r="BW168" s="7">
        <v>0</v>
      </c>
      <c r="BX168" s="7">
        <v>0</v>
      </c>
      <c r="BY168" s="7">
        <v>0</v>
      </c>
      <c r="BZ168" s="7">
        <f>Table2[[#This Row],[Energy Tax Savings Through FY 11]]+Table2[[#This Row],[Energy Tax Savings FY 12 and After ]]</f>
        <v>0</v>
      </c>
      <c r="CA168" s="7">
        <v>0.59509999999999996</v>
      </c>
      <c r="CB168" s="7">
        <v>4.5345000000000004</v>
      </c>
      <c r="CC168" s="7">
        <v>1.7635000000000001</v>
      </c>
      <c r="CD168" s="7">
        <f>Table2[[#This Row],[Tax Exempt Bond Savings Through FY 11]]+Table2[[#This Row],[Tax Exempt Bond Savings FY12 and After ]]</f>
        <v>6.298</v>
      </c>
      <c r="CE168" s="7">
        <v>612.3578</v>
      </c>
      <c r="CF168" s="7">
        <v>3529.9023999999999</v>
      </c>
      <c r="CG168" s="7">
        <v>2096.7087000000001</v>
      </c>
      <c r="CH168" s="7">
        <f>Table2[[#This Row],[Indirect and Induced Through FY 11]]+Table2[[#This Row],[Indirect and Induced FY 12 and After  ]]</f>
        <v>5626.6111000000001</v>
      </c>
      <c r="CI168" s="7">
        <v>1201.6746000000001</v>
      </c>
      <c r="CJ168" s="7">
        <v>6966.308</v>
      </c>
      <c r="CK168" s="7">
        <v>4114.7995000000001</v>
      </c>
      <c r="CL168" s="7">
        <f>Table2[[#This Row],[TOTAL Income Consumption Use Taxes Through FY 11]]+Table2[[#This Row],[TOTAL Income Consumption Use Taxes FY 12 and After  ]]</f>
        <v>11081.1075</v>
      </c>
      <c r="CM168" s="7">
        <v>0.59509999999999996</v>
      </c>
      <c r="CN168" s="7">
        <v>267.70949999999999</v>
      </c>
      <c r="CO168" s="7">
        <v>1.7635000000000001</v>
      </c>
      <c r="CP168" s="7">
        <f>Table2[[#This Row],[Assistance Provided Through FY 11]]+Table2[[#This Row],[Assistance Provided FY 12 and After ]]</f>
        <v>269.47300000000001</v>
      </c>
      <c r="CQ168" s="7">
        <v>0</v>
      </c>
      <c r="CR168" s="7">
        <v>0</v>
      </c>
      <c r="CS168" s="7">
        <v>0</v>
      </c>
      <c r="CT168" s="7">
        <f>Table2[[#This Row],[Recapture Cancellation Reduction Amount Through FY 11]]+Table2[[#This Row],[Recapture Cancellation Reduction Amount FY 12 and After ]]</f>
        <v>0</v>
      </c>
      <c r="CU168" s="7">
        <v>0</v>
      </c>
      <c r="CV168" s="7">
        <v>0</v>
      </c>
      <c r="CW168" s="7">
        <v>0</v>
      </c>
      <c r="CX168" s="7">
        <f>Table2[[#This Row],[Penalty Paid Through FY 11]]+Table2[[#This Row],[Penalty Paid FY 12 and After]]</f>
        <v>0</v>
      </c>
      <c r="CY168" s="7">
        <v>0.59509999999999996</v>
      </c>
      <c r="CZ168" s="7">
        <v>267.70949999999999</v>
      </c>
      <c r="DA168" s="7">
        <v>1.7635000000000001</v>
      </c>
      <c r="DB168" s="7">
        <f>Table2[[#This Row],[TOTAL Assistance Net of recapture penalties Through FY 11]]+Table2[[#This Row],[TOTAL Assistance Net of recapture penalties FY 12 and After ]]</f>
        <v>269.47300000000001</v>
      </c>
      <c r="DC168" s="7">
        <v>589.91189999999995</v>
      </c>
      <c r="DD168" s="7">
        <v>3704.1151</v>
      </c>
      <c r="DE168" s="7">
        <v>2019.8543</v>
      </c>
      <c r="DF168" s="7">
        <f>Table2[[#This Row],[Company Direct Tax Revenue Before Assistance FY 12 and After]]+Table2[[#This Row],[Company Direct Tax Revenue Before Assistance Through FY 11]]</f>
        <v>5723.9694</v>
      </c>
      <c r="DG168" s="7">
        <v>1146.2665999999999</v>
      </c>
      <c r="DH168" s="7">
        <v>6451.3175000000001</v>
      </c>
      <c r="DI168" s="7">
        <v>3924.8085000000001</v>
      </c>
      <c r="DJ168" s="7">
        <f>Table2[[#This Row],[Indirect and Induced Tax Revenues FY 12 and After]]+Table2[[#This Row],[Indirect and Induced Tax Revenues Through FY 11]]</f>
        <v>10376.126</v>
      </c>
      <c r="DK168" s="7">
        <v>1736.1785</v>
      </c>
      <c r="DL168" s="7">
        <v>10155.4326</v>
      </c>
      <c r="DM168" s="7">
        <v>5944.6628000000001</v>
      </c>
      <c r="DN168" s="7">
        <f>Table2[[#This Row],[TOTAL Tax Revenues Before Assistance Through FY 11]]+Table2[[#This Row],[TOTAL Tax Revenues Before Assistance FY 12 and After]]</f>
        <v>16100.0954</v>
      </c>
      <c r="DO168" s="7">
        <v>1735.5834</v>
      </c>
      <c r="DP168" s="7">
        <v>9887.7230999999992</v>
      </c>
      <c r="DQ168" s="7">
        <v>5942.8993</v>
      </c>
      <c r="DR168" s="7">
        <f>Table2[[#This Row],[TOTAL Tax Revenues Net of Assistance Recapture and Penalty FY 12 and After]]+Table2[[#This Row],[TOTAL Tax Revenues Net of Assistance Recapture and Penalty Through FY 11]]</f>
        <v>15830.6224</v>
      </c>
      <c r="DS168" s="7">
        <v>0</v>
      </c>
      <c r="DT168" s="7">
        <v>0</v>
      </c>
      <c r="DU168" s="7">
        <v>0</v>
      </c>
      <c r="DV168" s="7">
        <v>0</v>
      </c>
    </row>
    <row r="169" spans="1:126" x14ac:dyDescent="0.25">
      <c r="A169" s="5">
        <v>92616</v>
      </c>
      <c r="B169" s="5" t="s">
        <v>266</v>
      </c>
      <c r="C169" s="5" t="s">
        <v>267</v>
      </c>
      <c r="D169" s="5" t="s">
        <v>42</v>
      </c>
      <c r="E169" s="5">
        <v>39</v>
      </c>
      <c r="F169" s="5">
        <v>5349</v>
      </c>
      <c r="G169" s="5">
        <v>42</v>
      </c>
      <c r="H169" s="23"/>
      <c r="I169" s="23"/>
      <c r="J169" s="5">
        <v>311520</v>
      </c>
      <c r="K169" s="6" t="s">
        <v>28</v>
      </c>
      <c r="L169" s="6">
        <v>37293</v>
      </c>
      <c r="M169" s="9">
        <v>46934</v>
      </c>
      <c r="N169" s="7">
        <v>1130</v>
      </c>
      <c r="O169" s="5" t="s">
        <v>29</v>
      </c>
      <c r="P169" s="23">
        <v>0</v>
      </c>
      <c r="Q169" s="23">
        <v>0</v>
      </c>
      <c r="R169" s="23">
        <v>63</v>
      </c>
      <c r="S169" s="23">
        <v>0</v>
      </c>
      <c r="T169" s="23">
        <v>0</v>
      </c>
      <c r="U169" s="23">
        <v>63</v>
      </c>
      <c r="V169" s="23">
        <v>63</v>
      </c>
      <c r="W169" s="23">
        <v>0</v>
      </c>
      <c r="X169" s="23">
        <v>0</v>
      </c>
      <c r="Y169" s="23">
        <v>10</v>
      </c>
      <c r="Z169" s="23">
        <v>4</v>
      </c>
      <c r="AA169" s="24">
        <v>0</v>
      </c>
      <c r="AB169" s="24">
        <v>0</v>
      </c>
      <c r="AC169" s="24">
        <v>0</v>
      </c>
      <c r="AD169" s="24">
        <v>0</v>
      </c>
      <c r="AE169" s="24">
        <v>0</v>
      </c>
      <c r="AF169" s="24">
        <v>100</v>
      </c>
      <c r="AG169" s="5" t="s">
        <v>33</v>
      </c>
      <c r="AH169" s="7" t="s">
        <v>33</v>
      </c>
      <c r="AI169" s="7">
        <v>13.967000000000001</v>
      </c>
      <c r="AJ169" s="7">
        <v>74.1267</v>
      </c>
      <c r="AK169" s="7">
        <v>86.082099999999997</v>
      </c>
      <c r="AL169" s="7">
        <f>Table2[[#This Row],[Company Direct Land Through FY 11]]+Table2[[#This Row],[Company Direct Land FY 12 and After ]]</f>
        <v>160.2088</v>
      </c>
      <c r="AM169" s="7">
        <v>4.5010000000000003</v>
      </c>
      <c r="AN169" s="7">
        <v>76.741399999999999</v>
      </c>
      <c r="AO169" s="7">
        <v>27.7407</v>
      </c>
      <c r="AP169" s="7">
        <f>Table2[[#This Row],[Company Direct Building Through FY 11]]+Table2[[#This Row],[Company Direct Building FY 12 and After  ]]</f>
        <v>104.4821</v>
      </c>
      <c r="AQ169" s="7">
        <v>0</v>
      </c>
      <c r="AR169" s="7">
        <v>17.843599999999999</v>
      </c>
      <c r="AS169" s="7">
        <v>0</v>
      </c>
      <c r="AT169" s="7">
        <f>Table2[[#This Row],[Mortgage Recording Tax Through FY 11]]+Table2[[#This Row],[Mortgage Recording Tax FY 12 and After ]]</f>
        <v>17.843599999999999</v>
      </c>
      <c r="AU169" s="7">
        <v>5</v>
      </c>
      <c r="AV169" s="7">
        <v>49.9375</v>
      </c>
      <c r="AW169" s="7">
        <v>30.8155</v>
      </c>
      <c r="AX169" s="7">
        <f>Table2[[#This Row],[Pilot Savings  Through FY 11]]+Table2[[#This Row],[Pilot Savings FY 12 and After ]]</f>
        <v>80.753</v>
      </c>
      <c r="AY169" s="7">
        <v>0</v>
      </c>
      <c r="AZ169" s="7">
        <v>17.843599999999999</v>
      </c>
      <c r="BA169" s="7">
        <v>0</v>
      </c>
      <c r="BB169" s="7">
        <f>Table2[[#This Row],[Mortgage Recording Tax Exemption Through FY 11]]+Table2[[#This Row],[Mortgage Recording Tax Exemption FY 12 and After ]]</f>
        <v>17.843599999999999</v>
      </c>
      <c r="BC169" s="7">
        <v>72.530600000000007</v>
      </c>
      <c r="BD169" s="7">
        <v>244.50909999999999</v>
      </c>
      <c r="BE169" s="7">
        <v>447.02269999999999</v>
      </c>
      <c r="BF169" s="7">
        <f>Table2[[#This Row],[Indirect and Induced Land Through FY 11]]+Table2[[#This Row],[Indirect and Induced Land FY 12 and After ]]</f>
        <v>691.53179999999998</v>
      </c>
      <c r="BG169" s="7">
        <v>134.69980000000001</v>
      </c>
      <c r="BH169" s="7">
        <v>454.08859999999999</v>
      </c>
      <c r="BI169" s="7">
        <v>830.18499999999995</v>
      </c>
      <c r="BJ169" s="7">
        <f>Table2[[#This Row],[Indirect and Induced Building Through FY 11]]+Table2[[#This Row],[Indirect and Induced Building FY 12 and After]]</f>
        <v>1284.2736</v>
      </c>
      <c r="BK169" s="7">
        <v>220.69839999999999</v>
      </c>
      <c r="BL169" s="7">
        <v>799.52829999999994</v>
      </c>
      <c r="BM169" s="7">
        <v>1360.2149999999999</v>
      </c>
      <c r="BN169" s="7">
        <f>Table2[[#This Row],[TOTAL Real Property Related Taxes Through FY 11]]+Table2[[#This Row],[TOTAL Real Property Related Taxes FY 12 and After]]</f>
        <v>2159.7433000000001</v>
      </c>
      <c r="BO169" s="7">
        <v>882.79660000000001</v>
      </c>
      <c r="BP169" s="7">
        <v>2828.5989</v>
      </c>
      <c r="BQ169" s="7">
        <v>5440.8730999999998</v>
      </c>
      <c r="BR169" s="7">
        <f>Table2[[#This Row],[Company Direct Through FY 11]]+Table2[[#This Row],[Company Direct FY 12 and After ]]</f>
        <v>8269.4719999999998</v>
      </c>
      <c r="BS169" s="7">
        <v>0</v>
      </c>
      <c r="BT169" s="7">
        <v>0</v>
      </c>
      <c r="BU169" s="7">
        <v>0</v>
      </c>
      <c r="BV169" s="7">
        <f>Table2[[#This Row],[Sales Tax Exemption Through FY 11]]+Table2[[#This Row],[Sales Tax Exemption FY 12 and After ]]</f>
        <v>0</v>
      </c>
      <c r="BW169" s="7">
        <v>0</v>
      </c>
      <c r="BX169" s="7">
        <v>0</v>
      </c>
      <c r="BY169" s="7">
        <v>0</v>
      </c>
      <c r="BZ169" s="7">
        <f>Table2[[#This Row],[Energy Tax Savings Through FY 11]]+Table2[[#This Row],[Energy Tax Savings FY 12 and After ]]</f>
        <v>0</v>
      </c>
      <c r="CA169" s="7">
        <v>0</v>
      </c>
      <c r="CB169" s="7">
        <v>0</v>
      </c>
      <c r="CC169" s="7">
        <v>0</v>
      </c>
      <c r="CD169" s="7">
        <f>Table2[[#This Row],[Tax Exempt Bond Savings Through FY 11]]+Table2[[#This Row],[Tax Exempt Bond Savings FY12 and After ]]</f>
        <v>0</v>
      </c>
      <c r="CE169" s="7">
        <v>285.47370000000001</v>
      </c>
      <c r="CF169" s="7">
        <v>1023.699</v>
      </c>
      <c r="CG169" s="7">
        <v>1759.4386999999999</v>
      </c>
      <c r="CH169" s="7">
        <f>Table2[[#This Row],[Indirect and Induced Through FY 11]]+Table2[[#This Row],[Indirect and Induced FY 12 and After  ]]</f>
        <v>2783.1376999999998</v>
      </c>
      <c r="CI169" s="7">
        <v>1168.2702999999999</v>
      </c>
      <c r="CJ169" s="7">
        <v>3852.2979</v>
      </c>
      <c r="CK169" s="7">
        <v>7200.3118000000004</v>
      </c>
      <c r="CL169" s="7">
        <f>Table2[[#This Row],[TOTAL Income Consumption Use Taxes Through FY 11]]+Table2[[#This Row],[TOTAL Income Consumption Use Taxes FY 12 and After  ]]</f>
        <v>11052.609700000001</v>
      </c>
      <c r="CM169" s="7">
        <v>5</v>
      </c>
      <c r="CN169" s="7">
        <v>67.781099999999995</v>
      </c>
      <c r="CO169" s="7">
        <v>30.8155</v>
      </c>
      <c r="CP169" s="7">
        <f>Table2[[#This Row],[Assistance Provided Through FY 11]]+Table2[[#This Row],[Assistance Provided FY 12 and After ]]</f>
        <v>98.596599999999995</v>
      </c>
      <c r="CQ169" s="7">
        <v>0</v>
      </c>
      <c r="CR169" s="7">
        <v>0</v>
      </c>
      <c r="CS169" s="7">
        <v>0</v>
      </c>
      <c r="CT169" s="7">
        <f>Table2[[#This Row],[Recapture Cancellation Reduction Amount Through FY 11]]+Table2[[#This Row],[Recapture Cancellation Reduction Amount FY 12 and After ]]</f>
        <v>0</v>
      </c>
      <c r="CU169" s="7">
        <v>0</v>
      </c>
      <c r="CV169" s="7">
        <v>0</v>
      </c>
      <c r="CW169" s="7">
        <v>0</v>
      </c>
      <c r="CX169" s="7">
        <f>Table2[[#This Row],[Penalty Paid Through FY 11]]+Table2[[#This Row],[Penalty Paid FY 12 and After]]</f>
        <v>0</v>
      </c>
      <c r="CY169" s="7">
        <v>5</v>
      </c>
      <c r="CZ169" s="7">
        <v>67.781099999999995</v>
      </c>
      <c r="DA169" s="7">
        <v>30.8155</v>
      </c>
      <c r="DB169" s="7">
        <f>Table2[[#This Row],[TOTAL Assistance Net of recapture penalties Through FY 11]]+Table2[[#This Row],[TOTAL Assistance Net of recapture penalties FY 12 and After ]]</f>
        <v>98.596599999999995</v>
      </c>
      <c r="DC169" s="7">
        <v>901.26459999999997</v>
      </c>
      <c r="DD169" s="7">
        <v>2997.3105999999998</v>
      </c>
      <c r="DE169" s="7">
        <v>5554.6958999999997</v>
      </c>
      <c r="DF169" s="7">
        <f>Table2[[#This Row],[Company Direct Tax Revenue Before Assistance FY 12 and After]]+Table2[[#This Row],[Company Direct Tax Revenue Before Assistance Through FY 11]]</f>
        <v>8552.0064999999995</v>
      </c>
      <c r="DG169" s="7">
        <v>492.70409999999998</v>
      </c>
      <c r="DH169" s="7">
        <v>1722.2967000000001</v>
      </c>
      <c r="DI169" s="7">
        <v>3036.6464000000001</v>
      </c>
      <c r="DJ169" s="7">
        <f>Table2[[#This Row],[Indirect and Induced Tax Revenues FY 12 and After]]+Table2[[#This Row],[Indirect and Induced Tax Revenues Through FY 11]]</f>
        <v>4758.9431000000004</v>
      </c>
      <c r="DK169" s="7">
        <v>1393.9686999999999</v>
      </c>
      <c r="DL169" s="7">
        <v>4719.6072999999997</v>
      </c>
      <c r="DM169" s="7">
        <v>8591.3423000000003</v>
      </c>
      <c r="DN169" s="7">
        <f>Table2[[#This Row],[TOTAL Tax Revenues Before Assistance Through FY 11]]+Table2[[#This Row],[TOTAL Tax Revenues Before Assistance FY 12 and After]]</f>
        <v>13310.9496</v>
      </c>
      <c r="DO169" s="7">
        <v>1388.9686999999999</v>
      </c>
      <c r="DP169" s="7">
        <v>4651.8262000000004</v>
      </c>
      <c r="DQ169" s="7">
        <v>8560.5267999999996</v>
      </c>
      <c r="DR169" s="7">
        <f>Table2[[#This Row],[TOTAL Tax Revenues Net of Assistance Recapture and Penalty FY 12 and After]]+Table2[[#This Row],[TOTAL Tax Revenues Net of Assistance Recapture and Penalty Through FY 11]]</f>
        <v>13212.352999999999</v>
      </c>
      <c r="DS169" s="7">
        <v>0</v>
      </c>
      <c r="DT169" s="7">
        <v>0</v>
      </c>
      <c r="DU169" s="7">
        <v>0</v>
      </c>
      <c r="DV169" s="7">
        <v>0</v>
      </c>
    </row>
    <row r="170" spans="1:126" x14ac:dyDescent="0.25">
      <c r="A170" s="5">
        <v>92618</v>
      </c>
      <c r="B170" s="5" t="s">
        <v>199</v>
      </c>
      <c r="C170" s="5" t="s">
        <v>200</v>
      </c>
      <c r="D170" s="5" t="s">
        <v>42</v>
      </c>
      <c r="E170" s="5">
        <v>37</v>
      </c>
      <c r="F170" s="5">
        <v>1577</v>
      </c>
      <c r="G170" s="5">
        <v>1</v>
      </c>
      <c r="H170" s="23"/>
      <c r="I170" s="23"/>
      <c r="J170" s="5">
        <v>339950</v>
      </c>
      <c r="K170" s="6" t="s">
        <v>37</v>
      </c>
      <c r="L170" s="6">
        <v>37160</v>
      </c>
      <c r="M170" s="9">
        <v>46568</v>
      </c>
      <c r="N170" s="7">
        <v>1000</v>
      </c>
      <c r="O170" s="5" t="s">
        <v>62</v>
      </c>
      <c r="P170" s="23">
        <v>0</v>
      </c>
      <c r="Q170" s="23">
        <v>0</v>
      </c>
      <c r="R170" s="23">
        <v>48</v>
      </c>
      <c r="S170" s="23">
        <v>0</v>
      </c>
      <c r="T170" s="23">
        <v>0</v>
      </c>
      <c r="U170" s="23">
        <v>48</v>
      </c>
      <c r="V170" s="23">
        <v>48</v>
      </c>
      <c r="W170" s="23">
        <v>0</v>
      </c>
      <c r="X170" s="23">
        <v>0</v>
      </c>
      <c r="Y170" s="23">
        <v>60</v>
      </c>
      <c r="Z170" s="23">
        <v>18</v>
      </c>
      <c r="AA170" s="24">
        <v>0</v>
      </c>
      <c r="AB170" s="24">
        <v>0</v>
      </c>
      <c r="AC170" s="24">
        <v>0</v>
      </c>
      <c r="AD170" s="24">
        <v>0</v>
      </c>
      <c r="AE170" s="24">
        <v>0</v>
      </c>
      <c r="AF170" s="24">
        <v>100</v>
      </c>
      <c r="AG170" s="5" t="s">
        <v>33</v>
      </c>
      <c r="AH170" s="7" t="s">
        <v>33</v>
      </c>
      <c r="AI170" s="7">
        <v>47.968000000000004</v>
      </c>
      <c r="AJ170" s="7">
        <v>200.93629999999999</v>
      </c>
      <c r="AK170" s="7">
        <v>283.27600000000001</v>
      </c>
      <c r="AL170" s="7">
        <f>Table2[[#This Row],[Company Direct Land Through FY 11]]+Table2[[#This Row],[Company Direct Land FY 12 and After ]]</f>
        <v>484.21230000000003</v>
      </c>
      <c r="AM170" s="7">
        <v>23.277999999999999</v>
      </c>
      <c r="AN170" s="7">
        <v>240.83670000000001</v>
      </c>
      <c r="AO170" s="7">
        <v>137.4682</v>
      </c>
      <c r="AP170" s="7">
        <f>Table2[[#This Row],[Company Direct Building Through FY 11]]+Table2[[#This Row],[Company Direct Building FY 12 and After  ]]</f>
        <v>378.30489999999998</v>
      </c>
      <c r="AQ170" s="7">
        <v>0</v>
      </c>
      <c r="AR170" s="7">
        <v>17.545000000000002</v>
      </c>
      <c r="AS170" s="7">
        <v>0</v>
      </c>
      <c r="AT170" s="7">
        <f>Table2[[#This Row],[Mortgage Recording Tax Through FY 11]]+Table2[[#This Row],[Mortgage Recording Tax FY 12 and After ]]</f>
        <v>17.545000000000002</v>
      </c>
      <c r="AU170" s="7">
        <v>47.969000000000001</v>
      </c>
      <c r="AV170" s="7">
        <v>231.44720000000001</v>
      </c>
      <c r="AW170" s="7">
        <v>283.28129999999999</v>
      </c>
      <c r="AX170" s="7">
        <f>Table2[[#This Row],[Pilot Savings  Through FY 11]]+Table2[[#This Row],[Pilot Savings FY 12 and After ]]</f>
        <v>514.72849999999994</v>
      </c>
      <c r="AY170" s="7">
        <v>0</v>
      </c>
      <c r="AZ170" s="7">
        <v>17.545000000000002</v>
      </c>
      <c r="BA170" s="7">
        <v>0</v>
      </c>
      <c r="BB170" s="7">
        <f>Table2[[#This Row],[Mortgage Recording Tax Exemption Through FY 11]]+Table2[[#This Row],[Mortgage Recording Tax Exemption FY 12 and After ]]</f>
        <v>17.545000000000002</v>
      </c>
      <c r="BC170" s="7">
        <v>49.859900000000003</v>
      </c>
      <c r="BD170" s="7">
        <v>516.45809999999994</v>
      </c>
      <c r="BE170" s="7">
        <v>294.44819999999999</v>
      </c>
      <c r="BF170" s="7">
        <f>Table2[[#This Row],[Indirect and Induced Land Through FY 11]]+Table2[[#This Row],[Indirect and Induced Land FY 12 and After ]]</f>
        <v>810.90629999999987</v>
      </c>
      <c r="BG170" s="7">
        <v>92.596900000000005</v>
      </c>
      <c r="BH170" s="7">
        <v>959.13620000000003</v>
      </c>
      <c r="BI170" s="7">
        <v>546.83180000000004</v>
      </c>
      <c r="BJ170" s="7">
        <f>Table2[[#This Row],[Indirect and Induced Building Through FY 11]]+Table2[[#This Row],[Indirect and Induced Building FY 12 and After]]</f>
        <v>1505.9680000000001</v>
      </c>
      <c r="BK170" s="7">
        <v>165.7338</v>
      </c>
      <c r="BL170" s="7">
        <v>1685.9201</v>
      </c>
      <c r="BM170" s="7">
        <v>978.74289999999996</v>
      </c>
      <c r="BN170" s="7">
        <f>Table2[[#This Row],[TOTAL Real Property Related Taxes Through FY 11]]+Table2[[#This Row],[TOTAL Real Property Related Taxes FY 12 and After]]</f>
        <v>2664.663</v>
      </c>
      <c r="BO170" s="7">
        <v>350.41890000000001</v>
      </c>
      <c r="BP170" s="7">
        <v>3804.9973</v>
      </c>
      <c r="BQ170" s="7">
        <v>2069.4025999999999</v>
      </c>
      <c r="BR170" s="7">
        <f>Table2[[#This Row],[Company Direct Through FY 11]]+Table2[[#This Row],[Company Direct FY 12 and After ]]</f>
        <v>5874.3999000000003</v>
      </c>
      <c r="BS170" s="7">
        <v>0</v>
      </c>
      <c r="BT170" s="7">
        <v>0</v>
      </c>
      <c r="BU170" s="7">
        <v>0</v>
      </c>
      <c r="BV170" s="7">
        <f>Table2[[#This Row],[Sales Tax Exemption Through FY 11]]+Table2[[#This Row],[Sales Tax Exemption FY 12 and After ]]</f>
        <v>0</v>
      </c>
      <c r="BW170" s="7">
        <v>0</v>
      </c>
      <c r="BX170" s="7">
        <v>0</v>
      </c>
      <c r="BY170" s="7">
        <v>0</v>
      </c>
      <c r="BZ170" s="7">
        <f>Table2[[#This Row],[Energy Tax Savings Through FY 11]]+Table2[[#This Row],[Energy Tax Savings FY 12 and After ]]</f>
        <v>0</v>
      </c>
      <c r="CA170" s="7">
        <v>0.49630000000000002</v>
      </c>
      <c r="CB170" s="7">
        <v>4.9873000000000003</v>
      </c>
      <c r="CC170" s="7">
        <v>1.6002000000000001</v>
      </c>
      <c r="CD170" s="7">
        <f>Table2[[#This Row],[Tax Exempt Bond Savings Through FY 11]]+Table2[[#This Row],[Tax Exempt Bond Savings FY12 and After ]]</f>
        <v>6.5875000000000004</v>
      </c>
      <c r="CE170" s="7">
        <v>196.24369999999999</v>
      </c>
      <c r="CF170" s="7">
        <v>2163.9450000000002</v>
      </c>
      <c r="CG170" s="7">
        <v>1158.9191000000001</v>
      </c>
      <c r="CH170" s="7">
        <f>Table2[[#This Row],[Indirect and Induced Through FY 11]]+Table2[[#This Row],[Indirect and Induced FY 12 and After  ]]</f>
        <v>3322.8641000000002</v>
      </c>
      <c r="CI170" s="7">
        <v>546.16629999999998</v>
      </c>
      <c r="CJ170" s="7">
        <v>5963.9549999999999</v>
      </c>
      <c r="CK170" s="7">
        <v>3226.7215000000001</v>
      </c>
      <c r="CL170" s="7">
        <f>Table2[[#This Row],[TOTAL Income Consumption Use Taxes Through FY 11]]+Table2[[#This Row],[TOTAL Income Consumption Use Taxes FY 12 and After  ]]</f>
        <v>9190.6764999999996</v>
      </c>
      <c r="CM170" s="7">
        <v>48.465299999999999</v>
      </c>
      <c r="CN170" s="7">
        <v>253.9795</v>
      </c>
      <c r="CO170" s="7">
        <v>284.88150000000002</v>
      </c>
      <c r="CP170" s="7">
        <f>Table2[[#This Row],[Assistance Provided Through FY 11]]+Table2[[#This Row],[Assistance Provided FY 12 and After ]]</f>
        <v>538.86099999999999</v>
      </c>
      <c r="CQ170" s="7">
        <v>0</v>
      </c>
      <c r="CR170" s="7">
        <v>0</v>
      </c>
      <c r="CS170" s="7">
        <v>0</v>
      </c>
      <c r="CT170" s="7">
        <f>Table2[[#This Row],[Recapture Cancellation Reduction Amount Through FY 11]]+Table2[[#This Row],[Recapture Cancellation Reduction Amount FY 12 and After ]]</f>
        <v>0</v>
      </c>
      <c r="CU170" s="7">
        <v>0</v>
      </c>
      <c r="CV170" s="7">
        <v>0</v>
      </c>
      <c r="CW170" s="7">
        <v>0</v>
      </c>
      <c r="CX170" s="7">
        <f>Table2[[#This Row],[Penalty Paid Through FY 11]]+Table2[[#This Row],[Penalty Paid FY 12 and After]]</f>
        <v>0</v>
      </c>
      <c r="CY170" s="7">
        <v>48.465299999999999</v>
      </c>
      <c r="CZ170" s="7">
        <v>253.9795</v>
      </c>
      <c r="DA170" s="7">
        <v>284.88150000000002</v>
      </c>
      <c r="DB170" s="7">
        <f>Table2[[#This Row],[TOTAL Assistance Net of recapture penalties Through FY 11]]+Table2[[#This Row],[TOTAL Assistance Net of recapture penalties FY 12 and After ]]</f>
        <v>538.86099999999999</v>
      </c>
      <c r="DC170" s="7">
        <v>421.66489999999999</v>
      </c>
      <c r="DD170" s="7">
        <v>4264.3153000000002</v>
      </c>
      <c r="DE170" s="7">
        <v>2490.1468</v>
      </c>
      <c r="DF170" s="7">
        <f>Table2[[#This Row],[Company Direct Tax Revenue Before Assistance FY 12 and After]]+Table2[[#This Row],[Company Direct Tax Revenue Before Assistance Through FY 11]]</f>
        <v>6754.4621000000006</v>
      </c>
      <c r="DG170" s="7">
        <v>338.70049999999998</v>
      </c>
      <c r="DH170" s="7">
        <v>3639.5392999999999</v>
      </c>
      <c r="DI170" s="7">
        <v>2000.1991</v>
      </c>
      <c r="DJ170" s="7">
        <f>Table2[[#This Row],[Indirect and Induced Tax Revenues FY 12 and After]]+Table2[[#This Row],[Indirect and Induced Tax Revenues Through FY 11]]</f>
        <v>5639.7384000000002</v>
      </c>
      <c r="DK170" s="7">
        <v>760.36540000000002</v>
      </c>
      <c r="DL170" s="7">
        <v>7903.8545999999997</v>
      </c>
      <c r="DM170" s="7">
        <v>4490.3459000000003</v>
      </c>
      <c r="DN170" s="7">
        <f>Table2[[#This Row],[TOTAL Tax Revenues Before Assistance Through FY 11]]+Table2[[#This Row],[TOTAL Tax Revenues Before Assistance FY 12 and After]]</f>
        <v>12394.200499999999</v>
      </c>
      <c r="DO170" s="7">
        <v>711.90009999999995</v>
      </c>
      <c r="DP170" s="7">
        <v>7649.8751000000002</v>
      </c>
      <c r="DQ170" s="7">
        <v>4205.4643999999998</v>
      </c>
      <c r="DR170" s="7">
        <f>Table2[[#This Row],[TOTAL Tax Revenues Net of Assistance Recapture and Penalty FY 12 and After]]+Table2[[#This Row],[TOTAL Tax Revenues Net of Assistance Recapture and Penalty Through FY 11]]</f>
        <v>11855.3395</v>
      </c>
      <c r="DS170" s="7">
        <v>0</v>
      </c>
      <c r="DT170" s="7">
        <v>0</v>
      </c>
      <c r="DU170" s="7">
        <v>0</v>
      </c>
      <c r="DV170" s="7">
        <v>0</v>
      </c>
    </row>
    <row r="171" spans="1:126" x14ac:dyDescent="0.25">
      <c r="A171" s="5">
        <v>92620</v>
      </c>
      <c r="B171" s="5" t="s">
        <v>405</v>
      </c>
      <c r="C171" s="5" t="s">
        <v>406</v>
      </c>
      <c r="D171" s="5" t="s">
        <v>42</v>
      </c>
      <c r="E171" s="5">
        <v>33</v>
      </c>
      <c r="F171" s="5">
        <v>265</v>
      </c>
      <c r="G171" s="5">
        <v>10</v>
      </c>
      <c r="H171" s="23">
        <v>58468</v>
      </c>
      <c r="I171" s="23">
        <v>131230</v>
      </c>
      <c r="J171" s="5">
        <v>611110</v>
      </c>
      <c r="K171" s="6" t="s">
        <v>47</v>
      </c>
      <c r="L171" s="6">
        <v>37426</v>
      </c>
      <c r="M171" s="9">
        <v>44713</v>
      </c>
      <c r="N171" s="7">
        <v>13000</v>
      </c>
      <c r="O171" s="5" t="s">
        <v>48</v>
      </c>
      <c r="P171" s="23">
        <v>13</v>
      </c>
      <c r="Q171" s="23">
        <v>91</v>
      </c>
      <c r="R171" s="23">
        <v>200</v>
      </c>
      <c r="S171" s="23">
        <v>0</v>
      </c>
      <c r="T171" s="23">
        <v>0</v>
      </c>
      <c r="U171" s="23">
        <v>304</v>
      </c>
      <c r="V171" s="23">
        <v>252</v>
      </c>
      <c r="W171" s="23">
        <v>0</v>
      </c>
      <c r="X171" s="23">
        <v>0</v>
      </c>
      <c r="Y171" s="23">
        <v>178</v>
      </c>
      <c r="Z171" s="23">
        <v>3</v>
      </c>
      <c r="AA171" s="24">
        <v>63.815789473684198</v>
      </c>
      <c r="AB171" s="24">
        <v>35.855263157894697</v>
      </c>
      <c r="AC171" s="24">
        <v>0.32894736842105299</v>
      </c>
      <c r="AD171" s="24">
        <v>0</v>
      </c>
      <c r="AE171" s="24">
        <v>0</v>
      </c>
      <c r="AF171" s="24">
        <v>96.710526315789494</v>
      </c>
      <c r="AG171" s="5" t="s">
        <v>39</v>
      </c>
      <c r="AH171" s="7" t="s">
        <v>33</v>
      </c>
      <c r="AI171" s="7">
        <v>0</v>
      </c>
      <c r="AJ171" s="7">
        <v>0</v>
      </c>
      <c r="AK171" s="7">
        <v>0</v>
      </c>
      <c r="AL171" s="7">
        <f>Table2[[#This Row],[Company Direct Land Through FY 11]]+Table2[[#This Row],[Company Direct Land FY 12 and After ]]</f>
        <v>0</v>
      </c>
      <c r="AM171" s="7">
        <v>0</v>
      </c>
      <c r="AN171" s="7">
        <v>0</v>
      </c>
      <c r="AO171" s="7">
        <v>0</v>
      </c>
      <c r="AP171" s="7">
        <f>Table2[[#This Row],[Company Direct Building Through FY 11]]+Table2[[#This Row],[Company Direct Building FY 12 and After  ]]</f>
        <v>0</v>
      </c>
      <c r="AQ171" s="7">
        <v>0</v>
      </c>
      <c r="AR171" s="7">
        <v>0</v>
      </c>
      <c r="AS171" s="7">
        <v>0</v>
      </c>
      <c r="AT171" s="7">
        <f>Table2[[#This Row],[Mortgage Recording Tax Through FY 11]]+Table2[[#This Row],[Mortgage Recording Tax FY 12 and After ]]</f>
        <v>0</v>
      </c>
      <c r="AU171" s="7">
        <v>0</v>
      </c>
      <c r="AV171" s="7">
        <v>0</v>
      </c>
      <c r="AW171" s="7">
        <v>0</v>
      </c>
      <c r="AX171" s="7">
        <f>Table2[[#This Row],[Pilot Savings  Through FY 11]]+Table2[[#This Row],[Pilot Savings FY 12 and After ]]</f>
        <v>0</v>
      </c>
      <c r="AY171" s="7">
        <v>0</v>
      </c>
      <c r="AZ171" s="7">
        <v>0</v>
      </c>
      <c r="BA171" s="7">
        <v>0</v>
      </c>
      <c r="BB171" s="7">
        <f>Table2[[#This Row],[Mortgage Recording Tax Exemption Through FY 11]]+Table2[[#This Row],[Mortgage Recording Tax Exemption FY 12 and After ]]</f>
        <v>0</v>
      </c>
      <c r="BC171" s="7">
        <v>173.864</v>
      </c>
      <c r="BD171" s="7">
        <v>930.65309999999999</v>
      </c>
      <c r="BE171" s="7">
        <v>773.56359999999995</v>
      </c>
      <c r="BF171" s="7">
        <f>Table2[[#This Row],[Indirect and Induced Land Through FY 11]]+Table2[[#This Row],[Indirect and Induced Land FY 12 and After ]]</f>
        <v>1704.2166999999999</v>
      </c>
      <c r="BG171" s="7">
        <v>322.8904</v>
      </c>
      <c r="BH171" s="7">
        <v>1728.3558</v>
      </c>
      <c r="BI171" s="7">
        <v>1436.6187</v>
      </c>
      <c r="BJ171" s="7">
        <f>Table2[[#This Row],[Indirect and Induced Building Through FY 11]]+Table2[[#This Row],[Indirect and Induced Building FY 12 and After]]</f>
        <v>3164.9745000000003</v>
      </c>
      <c r="BK171" s="7">
        <v>496.75439999999998</v>
      </c>
      <c r="BL171" s="7">
        <v>2659.0088999999998</v>
      </c>
      <c r="BM171" s="7">
        <v>2210.1822999999999</v>
      </c>
      <c r="BN171" s="7">
        <f>Table2[[#This Row],[TOTAL Real Property Related Taxes Through FY 11]]+Table2[[#This Row],[TOTAL Real Property Related Taxes FY 12 and After]]</f>
        <v>4869.1911999999993</v>
      </c>
      <c r="BO171" s="7">
        <v>618.77970000000005</v>
      </c>
      <c r="BP171" s="7">
        <v>3395.3294000000001</v>
      </c>
      <c r="BQ171" s="7">
        <v>2753.1026999999999</v>
      </c>
      <c r="BR171" s="7">
        <f>Table2[[#This Row],[Company Direct Through FY 11]]+Table2[[#This Row],[Company Direct FY 12 and After ]]</f>
        <v>6148.4321</v>
      </c>
      <c r="BS171" s="7">
        <v>0</v>
      </c>
      <c r="BT171" s="7">
        <v>0</v>
      </c>
      <c r="BU171" s="7">
        <v>0</v>
      </c>
      <c r="BV171" s="7">
        <f>Table2[[#This Row],[Sales Tax Exemption Through FY 11]]+Table2[[#This Row],[Sales Tax Exemption FY 12 and After ]]</f>
        <v>0</v>
      </c>
      <c r="BW171" s="7">
        <v>0</v>
      </c>
      <c r="BX171" s="7">
        <v>0</v>
      </c>
      <c r="BY171" s="7">
        <v>0</v>
      </c>
      <c r="BZ171" s="7">
        <f>Table2[[#This Row],[Energy Tax Savings Through FY 11]]+Table2[[#This Row],[Energy Tax Savings FY 12 and After ]]</f>
        <v>0</v>
      </c>
      <c r="CA171" s="7">
        <v>5.5048000000000004</v>
      </c>
      <c r="CB171" s="7">
        <v>49.966799999999999</v>
      </c>
      <c r="CC171" s="7">
        <v>17.749300000000002</v>
      </c>
      <c r="CD171" s="7">
        <f>Table2[[#This Row],[Tax Exempt Bond Savings Through FY 11]]+Table2[[#This Row],[Tax Exempt Bond Savings FY12 and After ]]</f>
        <v>67.716099999999997</v>
      </c>
      <c r="CE171" s="7">
        <v>684.31230000000005</v>
      </c>
      <c r="CF171" s="7">
        <v>3925.4468999999999</v>
      </c>
      <c r="CG171" s="7">
        <v>3044.6729</v>
      </c>
      <c r="CH171" s="7">
        <f>Table2[[#This Row],[Indirect and Induced Through FY 11]]+Table2[[#This Row],[Indirect and Induced FY 12 and After  ]]</f>
        <v>6970.1198000000004</v>
      </c>
      <c r="CI171" s="7">
        <v>1297.5871999999999</v>
      </c>
      <c r="CJ171" s="7">
        <v>7270.8095000000003</v>
      </c>
      <c r="CK171" s="7">
        <v>5780.0263000000004</v>
      </c>
      <c r="CL171" s="7">
        <f>Table2[[#This Row],[TOTAL Income Consumption Use Taxes Through FY 11]]+Table2[[#This Row],[TOTAL Income Consumption Use Taxes FY 12 and After  ]]</f>
        <v>13050.835800000001</v>
      </c>
      <c r="CM171" s="7">
        <v>5.5048000000000004</v>
      </c>
      <c r="CN171" s="7">
        <v>49.966799999999999</v>
      </c>
      <c r="CO171" s="7">
        <v>17.749300000000002</v>
      </c>
      <c r="CP171" s="7">
        <f>Table2[[#This Row],[Assistance Provided Through FY 11]]+Table2[[#This Row],[Assistance Provided FY 12 and After ]]</f>
        <v>67.716099999999997</v>
      </c>
      <c r="CQ171" s="7">
        <v>0</v>
      </c>
      <c r="CR171" s="7">
        <v>0</v>
      </c>
      <c r="CS171" s="7">
        <v>0</v>
      </c>
      <c r="CT171" s="7">
        <f>Table2[[#This Row],[Recapture Cancellation Reduction Amount Through FY 11]]+Table2[[#This Row],[Recapture Cancellation Reduction Amount FY 12 and After ]]</f>
        <v>0</v>
      </c>
      <c r="CU171" s="7">
        <v>0</v>
      </c>
      <c r="CV171" s="7">
        <v>0</v>
      </c>
      <c r="CW171" s="7">
        <v>0</v>
      </c>
      <c r="CX171" s="7">
        <f>Table2[[#This Row],[Penalty Paid Through FY 11]]+Table2[[#This Row],[Penalty Paid FY 12 and After]]</f>
        <v>0</v>
      </c>
      <c r="CY171" s="7">
        <v>5.5048000000000004</v>
      </c>
      <c r="CZ171" s="7">
        <v>49.966799999999999</v>
      </c>
      <c r="DA171" s="7">
        <v>17.749300000000002</v>
      </c>
      <c r="DB171" s="7">
        <f>Table2[[#This Row],[TOTAL Assistance Net of recapture penalties Through FY 11]]+Table2[[#This Row],[TOTAL Assistance Net of recapture penalties FY 12 and After ]]</f>
        <v>67.716099999999997</v>
      </c>
      <c r="DC171" s="7">
        <v>618.77970000000005</v>
      </c>
      <c r="DD171" s="7">
        <v>3395.3294000000001</v>
      </c>
      <c r="DE171" s="7">
        <v>2753.1026999999999</v>
      </c>
      <c r="DF171" s="7">
        <f>Table2[[#This Row],[Company Direct Tax Revenue Before Assistance FY 12 and After]]+Table2[[#This Row],[Company Direct Tax Revenue Before Assistance Through FY 11]]</f>
        <v>6148.4321</v>
      </c>
      <c r="DG171" s="7">
        <v>1181.0667000000001</v>
      </c>
      <c r="DH171" s="7">
        <v>6584.4557999999997</v>
      </c>
      <c r="DI171" s="7">
        <v>5254.8552</v>
      </c>
      <c r="DJ171" s="7">
        <f>Table2[[#This Row],[Indirect and Induced Tax Revenues FY 12 and After]]+Table2[[#This Row],[Indirect and Induced Tax Revenues Through FY 11]]</f>
        <v>11839.311</v>
      </c>
      <c r="DK171" s="7">
        <v>1799.8463999999999</v>
      </c>
      <c r="DL171" s="7">
        <v>9979.7852000000003</v>
      </c>
      <c r="DM171" s="7">
        <v>8007.9579000000003</v>
      </c>
      <c r="DN171" s="7">
        <f>Table2[[#This Row],[TOTAL Tax Revenues Before Assistance Through FY 11]]+Table2[[#This Row],[TOTAL Tax Revenues Before Assistance FY 12 and After]]</f>
        <v>17987.7431</v>
      </c>
      <c r="DO171" s="7">
        <v>1794.3416</v>
      </c>
      <c r="DP171" s="7">
        <v>9929.8184000000001</v>
      </c>
      <c r="DQ171" s="7">
        <v>7990.2085999999999</v>
      </c>
      <c r="DR171" s="7">
        <f>Table2[[#This Row],[TOTAL Tax Revenues Net of Assistance Recapture and Penalty FY 12 and After]]+Table2[[#This Row],[TOTAL Tax Revenues Net of Assistance Recapture and Penalty Through FY 11]]</f>
        <v>17920.027000000002</v>
      </c>
      <c r="DS171" s="7">
        <v>0</v>
      </c>
      <c r="DT171" s="7">
        <v>0</v>
      </c>
      <c r="DU171" s="7">
        <v>0</v>
      </c>
      <c r="DV171" s="7">
        <v>0</v>
      </c>
    </row>
    <row r="172" spans="1:126" x14ac:dyDescent="0.25">
      <c r="A172" s="5">
        <v>92621</v>
      </c>
      <c r="B172" s="5" t="s">
        <v>812</v>
      </c>
      <c r="C172" s="5" t="s">
        <v>343</v>
      </c>
      <c r="D172" s="5" t="s">
        <v>42</v>
      </c>
      <c r="E172" s="5">
        <v>43</v>
      </c>
      <c r="F172" s="5">
        <v>6408</v>
      </c>
      <c r="G172" s="5">
        <v>11</v>
      </c>
      <c r="H172" s="23">
        <v>2016</v>
      </c>
      <c r="I172" s="23">
        <v>1965</v>
      </c>
      <c r="J172" s="5">
        <v>923130</v>
      </c>
      <c r="K172" s="6" t="s">
        <v>166</v>
      </c>
      <c r="L172" s="6">
        <v>37243</v>
      </c>
      <c r="M172" s="9">
        <v>42552</v>
      </c>
      <c r="N172" s="7">
        <v>515</v>
      </c>
      <c r="O172" s="5" t="s">
        <v>79</v>
      </c>
      <c r="P172" s="23">
        <v>1</v>
      </c>
      <c r="Q172" s="23">
        <v>0</v>
      </c>
      <c r="R172" s="23">
        <v>8</v>
      </c>
      <c r="S172" s="23">
        <v>0</v>
      </c>
      <c r="T172" s="23">
        <v>0</v>
      </c>
      <c r="U172" s="23">
        <v>9</v>
      </c>
      <c r="V172" s="23">
        <v>8</v>
      </c>
      <c r="W172" s="23">
        <v>0</v>
      </c>
      <c r="X172" s="23">
        <v>0</v>
      </c>
      <c r="Y172" s="23">
        <v>0</v>
      </c>
      <c r="Z172" s="23">
        <v>0</v>
      </c>
      <c r="AA172" s="24">
        <v>0</v>
      </c>
      <c r="AB172" s="24">
        <v>0</v>
      </c>
      <c r="AC172" s="24">
        <v>0</v>
      </c>
      <c r="AD172" s="24">
        <v>0</v>
      </c>
      <c r="AE172" s="24">
        <v>0</v>
      </c>
      <c r="AF172" s="24">
        <v>100</v>
      </c>
      <c r="AG172" s="5" t="s">
        <v>39</v>
      </c>
      <c r="AH172" s="7" t="s">
        <v>33</v>
      </c>
      <c r="AI172" s="7">
        <v>0</v>
      </c>
      <c r="AJ172" s="7">
        <v>0</v>
      </c>
      <c r="AK172" s="7">
        <v>0</v>
      </c>
      <c r="AL172" s="7">
        <f>Table2[[#This Row],[Company Direct Land Through FY 11]]+Table2[[#This Row],[Company Direct Land FY 12 and After ]]</f>
        <v>0</v>
      </c>
      <c r="AM172" s="7">
        <v>0</v>
      </c>
      <c r="AN172" s="7">
        <v>0</v>
      </c>
      <c r="AO172" s="7">
        <v>0</v>
      </c>
      <c r="AP172" s="7">
        <f>Table2[[#This Row],[Company Direct Building Through FY 11]]+Table2[[#This Row],[Company Direct Building FY 12 and After  ]]</f>
        <v>0</v>
      </c>
      <c r="AQ172" s="7">
        <v>0</v>
      </c>
      <c r="AR172" s="7">
        <v>9.5565999999999995</v>
      </c>
      <c r="AS172" s="7">
        <v>0</v>
      </c>
      <c r="AT172" s="7">
        <f>Table2[[#This Row],[Mortgage Recording Tax Through FY 11]]+Table2[[#This Row],[Mortgage Recording Tax FY 12 and After ]]</f>
        <v>9.5565999999999995</v>
      </c>
      <c r="AU172" s="7">
        <v>0</v>
      </c>
      <c r="AV172" s="7">
        <v>0</v>
      </c>
      <c r="AW172" s="7">
        <v>0</v>
      </c>
      <c r="AX172" s="7">
        <f>Table2[[#This Row],[Pilot Savings  Through FY 11]]+Table2[[#This Row],[Pilot Savings FY 12 and After ]]</f>
        <v>0</v>
      </c>
      <c r="AY172" s="7">
        <v>0</v>
      </c>
      <c r="AZ172" s="7">
        <v>9.5565999999999995</v>
      </c>
      <c r="BA172" s="7">
        <v>0</v>
      </c>
      <c r="BB172" s="7">
        <f>Table2[[#This Row],[Mortgage Recording Tax Exemption Through FY 11]]+Table2[[#This Row],[Mortgage Recording Tax Exemption FY 12 and After ]]</f>
        <v>9.5565999999999995</v>
      </c>
      <c r="BC172" s="7">
        <v>6.0522</v>
      </c>
      <c r="BD172" s="7">
        <v>36.725200000000001</v>
      </c>
      <c r="BE172" s="7">
        <v>16.149699999999999</v>
      </c>
      <c r="BF172" s="7">
        <f>Table2[[#This Row],[Indirect and Induced Land Through FY 11]]+Table2[[#This Row],[Indirect and Induced Land FY 12 and After ]]</f>
        <v>52.874899999999997</v>
      </c>
      <c r="BG172" s="7">
        <v>11.239800000000001</v>
      </c>
      <c r="BH172" s="7">
        <v>68.204300000000003</v>
      </c>
      <c r="BI172" s="7">
        <v>29.9924</v>
      </c>
      <c r="BJ172" s="7">
        <f>Table2[[#This Row],[Indirect and Induced Building Through FY 11]]+Table2[[#This Row],[Indirect and Induced Building FY 12 and After]]</f>
        <v>98.196700000000007</v>
      </c>
      <c r="BK172" s="7">
        <v>17.292000000000002</v>
      </c>
      <c r="BL172" s="7">
        <v>104.9295</v>
      </c>
      <c r="BM172" s="7">
        <v>46.142099999999999</v>
      </c>
      <c r="BN172" s="7">
        <f>Table2[[#This Row],[TOTAL Real Property Related Taxes Through FY 11]]+Table2[[#This Row],[TOTAL Real Property Related Taxes FY 12 and After]]</f>
        <v>151.07159999999999</v>
      </c>
      <c r="BO172" s="7">
        <v>24.7014</v>
      </c>
      <c r="BP172" s="7">
        <v>160.15729999999999</v>
      </c>
      <c r="BQ172" s="7">
        <v>65.913200000000003</v>
      </c>
      <c r="BR172" s="7">
        <f>Table2[[#This Row],[Company Direct Through FY 11]]+Table2[[#This Row],[Company Direct FY 12 and After ]]</f>
        <v>226.07049999999998</v>
      </c>
      <c r="BS172" s="7">
        <v>0</v>
      </c>
      <c r="BT172" s="7">
        <v>0</v>
      </c>
      <c r="BU172" s="7">
        <v>0</v>
      </c>
      <c r="BV172" s="7">
        <f>Table2[[#This Row],[Sales Tax Exemption Through FY 11]]+Table2[[#This Row],[Sales Tax Exemption FY 12 and After ]]</f>
        <v>0</v>
      </c>
      <c r="BW172" s="7">
        <v>0</v>
      </c>
      <c r="BX172" s="7">
        <v>0</v>
      </c>
      <c r="BY172" s="7">
        <v>0</v>
      </c>
      <c r="BZ172" s="7">
        <f>Table2[[#This Row],[Energy Tax Savings Through FY 11]]+Table2[[#This Row],[Energy Tax Savings FY 12 and After ]]</f>
        <v>0</v>
      </c>
      <c r="CA172" s="7">
        <v>0.26860000000000001</v>
      </c>
      <c r="CB172" s="7">
        <v>2.3319000000000001</v>
      </c>
      <c r="CC172" s="7">
        <v>0.63919999999999999</v>
      </c>
      <c r="CD172" s="7">
        <f>Table2[[#This Row],[Tax Exempt Bond Savings Through FY 11]]+Table2[[#This Row],[Tax Exempt Bond Savings FY12 and After ]]</f>
        <v>2.9710999999999999</v>
      </c>
      <c r="CE172" s="7">
        <v>23.820900000000002</v>
      </c>
      <c r="CF172" s="7">
        <v>154.68870000000001</v>
      </c>
      <c r="CG172" s="7">
        <v>63.563699999999997</v>
      </c>
      <c r="CH172" s="7">
        <f>Table2[[#This Row],[Indirect and Induced Through FY 11]]+Table2[[#This Row],[Indirect and Induced FY 12 and After  ]]</f>
        <v>218.25240000000002</v>
      </c>
      <c r="CI172" s="7">
        <v>48.253700000000002</v>
      </c>
      <c r="CJ172" s="7">
        <v>312.51409999999998</v>
      </c>
      <c r="CK172" s="7">
        <v>128.83770000000001</v>
      </c>
      <c r="CL172" s="7">
        <f>Table2[[#This Row],[TOTAL Income Consumption Use Taxes Through FY 11]]+Table2[[#This Row],[TOTAL Income Consumption Use Taxes FY 12 and After  ]]</f>
        <v>441.35180000000003</v>
      </c>
      <c r="CM172" s="7">
        <v>0.26860000000000001</v>
      </c>
      <c r="CN172" s="7">
        <v>11.888500000000001</v>
      </c>
      <c r="CO172" s="7">
        <v>0.63919999999999999</v>
      </c>
      <c r="CP172" s="7">
        <f>Table2[[#This Row],[Assistance Provided Through FY 11]]+Table2[[#This Row],[Assistance Provided FY 12 and After ]]</f>
        <v>12.527700000000001</v>
      </c>
      <c r="CQ172" s="7">
        <v>0</v>
      </c>
      <c r="CR172" s="7">
        <v>0</v>
      </c>
      <c r="CS172" s="7">
        <v>0</v>
      </c>
      <c r="CT172" s="7">
        <f>Table2[[#This Row],[Recapture Cancellation Reduction Amount Through FY 11]]+Table2[[#This Row],[Recapture Cancellation Reduction Amount FY 12 and After ]]</f>
        <v>0</v>
      </c>
      <c r="CU172" s="7">
        <v>0</v>
      </c>
      <c r="CV172" s="7">
        <v>0</v>
      </c>
      <c r="CW172" s="7">
        <v>0</v>
      </c>
      <c r="CX172" s="7">
        <f>Table2[[#This Row],[Penalty Paid Through FY 11]]+Table2[[#This Row],[Penalty Paid FY 12 and After]]</f>
        <v>0</v>
      </c>
      <c r="CY172" s="7">
        <v>0.26860000000000001</v>
      </c>
      <c r="CZ172" s="7">
        <v>11.888500000000001</v>
      </c>
      <c r="DA172" s="7">
        <v>0.63919999999999999</v>
      </c>
      <c r="DB172" s="7">
        <f>Table2[[#This Row],[TOTAL Assistance Net of recapture penalties Through FY 11]]+Table2[[#This Row],[TOTAL Assistance Net of recapture penalties FY 12 and After ]]</f>
        <v>12.527700000000001</v>
      </c>
      <c r="DC172" s="7">
        <v>24.7014</v>
      </c>
      <c r="DD172" s="7">
        <v>169.7139</v>
      </c>
      <c r="DE172" s="7">
        <v>65.913200000000003</v>
      </c>
      <c r="DF172" s="7">
        <f>Table2[[#This Row],[Company Direct Tax Revenue Before Assistance FY 12 and After]]+Table2[[#This Row],[Company Direct Tax Revenue Before Assistance Through FY 11]]</f>
        <v>235.62709999999998</v>
      </c>
      <c r="DG172" s="7">
        <v>41.112900000000003</v>
      </c>
      <c r="DH172" s="7">
        <v>259.6182</v>
      </c>
      <c r="DI172" s="7">
        <v>109.7058</v>
      </c>
      <c r="DJ172" s="7">
        <f>Table2[[#This Row],[Indirect and Induced Tax Revenues FY 12 and After]]+Table2[[#This Row],[Indirect and Induced Tax Revenues Through FY 11]]</f>
        <v>369.32400000000001</v>
      </c>
      <c r="DK172" s="7">
        <v>65.814300000000003</v>
      </c>
      <c r="DL172" s="7">
        <v>429.33210000000003</v>
      </c>
      <c r="DM172" s="7">
        <v>175.619</v>
      </c>
      <c r="DN172" s="7">
        <f>Table2[[#This Row],[TOTAL Tax Revenues Before Assistance Through FY 11]]+Table2[[#This Row],[TOTAL Tax Revenues Before Assistance FY 12 and After]]</f>
        <v>604.9511</v>
      </c>
      <c r="DO172" s="7">
        <v>65.545699999999997</v>
      </c>
      <c r="DP172" s="7">
        <v>417.4436</v>
      </c>
      <c r="DQ172" s="7">
        <v>174.97980000000001</v>
      </c>
      <c r="DR172" s="7">
        <f>Table2[[#This Row],[TOTAL Tax Revenues Net of Assistance Recapture and Penalty FY 12 and After]]+Table2[[#This Row],[TOTAL Tax Revenues Net of Assistance Recapture and Penalty Through FY 11]]</f>
        <v>592.42340000000002</v>
      </c>
      <c r="DS172" s="7">
        <v>0</v>
      </c>
      <c r="DT172" s="7">
        <v>0</v>
      </c>
      <c r="DU172" s="7">
        <v>0</v>
      </c>
      <c r="DV172" s="7">
        <v>0</v>
      </c>
    </row>
    <row r="173" spans="1:126" x14ac:dyDescent="0.25">
      <c r="A173" s="5">
        <v>92622</v>
      </c>
      <c r="B173" s="5" t="s">
        <v>420</v>
      </c>
      <c r="C173" s="5" t="s">
        <v>421</v>
      </c>
      <c r="D173" s="5" t="s">
        <v>32</v>
      </c>
      <c r="E173" s="5">
        <v>27</v>
      </c>
      <c r="F173" s="5">
        <v>12641</v>
      </c>
      <c r="G173" s="5">
        <v>47</v>
      </c>
      <c r="H173" s="23">
        <v>45390</v>
      </c>
      <c r="I173" s="23">
        <v>17974</v>
      </c>
      <c r="J173" s="5">
        <v>624190</v>
      </c>
      <c r="K173" s="6" t="s">
        <v>166</v>
      </c>
      <c r="L173" s="6">
        <v>37434</v>
      </c>
      <c r="M173" s="9">
        <v>42917</v>
      </c>
      <c r="N173" s="7">
        <v>3551.8</v>
      </c>
      <c r="O173" s="5" t="s">
        <v>79</v>
      </c>
      <c r="P173" s="23">
        <v>56</v>
      </c>
      <c r="Q173" s="23">
        <v>0</v>
      </c>
      <c r="R173" s="23">
        <v>110</v>
      </c>
      <c r="S173" s="23">
        <v>0</v>
      </c>
      <c r="T173" s="23">
        <v>0</v>
      </c>
      <c r="U173" s="23">
        <v>166</v>
      </c>
      <c r="V173" s="23">
        <v>138</v>
      </c>
      <c r="W173" s="23">
        <v>0</v>
      </c>
      <c r="X173" s="23">
        <v>0</v>
      </c>
      <c r="Y173" s="23">
        <v>89</v>
      </c>
      <c r="Z173" s="23">
        <v>50</v>
      </c>
      <c r="AA173" s="24">
        <v>0</v>
      </c>
      <c r="AB173" s="24">
        <v>0</v>
      </c>
      <c r="AC173" s="24">
        <v>0</v>
      </c>
      <c r="AD173" s="24">
        <v>0</v>
      </c>
      <c r="AE173" s="24">
        <v>0</v>
      </c>
      <c r="AF173" s="24">
        <v>88.554216867469904</v>
      </c>
      <c r="AG173" s="5" t="s">
        <v>39</v>
      </c>
      <c r="AH173" s="7" t="s">
        <v>33</v>
      </c>
      <c r="AI173" s="7">
        <v>0</v>
      </c>
      <c r="AJ173" s="7">
        <v>0</v>
      </c>
      <c r="AK173" s="7">
        <v>0</v>
      </c>
      <c r="AL173" s="7">
        <f>Table2[[#This Row],[Company Direct Land Through FY 11]]+Table2[[#This Row],[Company Direct Land FY 12 and After ]]</f>
        <v>0</v>
      </c>
      <c r="AM173" s="7">
        <v>0</v>
      </c>
      <c r="AN173" s="7">
        <v>0</v>
      </c>
      <c r="AO173" s="7">
        <v>0</v>
      </c>
      <c r="AP173" s="7">
        <f>Table2[[#This Row],[Company Direct Building Through FY 11]]+Table2[[#This Row],[Company Direct Building FY 12 and After  ]]</f>
        <v>0</v>
      </c>
      <c r="AQ173" s="7">
        <v>0</v>
      </c>
      <c r="AR173" s="7">
        <v>30.118099999999998</v>
      </c>
      <c r="AS173" s="7">
        <v>0</v>
      </c>
      <c r="AT173" s="7">
        <f>Table2[[#This Row],[Mortgage Recording Tax Through FY 11]]+Table2[[#This Row],[Mortgage Recording Tax FY 12 and After ]]</f>
        <v>30.118099999999998</v>
      </c>
      <c r="AU173" s="7">
        <v>0</v>
      </c>
      <c r="AV173" s="7">
        <v>0</v>
      </c>
      <c r="AW173" s="7">
        <v>0</v>
      </c>
      <c r="AX173" s="7">
        <f>Table2[[#This Row],[Pilot Savings  Through FY 11]]+Table2[[#This Row],[Pilot Savings FY 12 and After ]]</f>
        <v>0</v>
      </c>
      <c r="AY173" s="7">
        <v>0</v>
      </c>
      <c r="AZ173" s="7">
        <v>30.118099999999998</v>
      </c>
      <c r="BA173" s="7">
        <v>0</v>
      </c>
      <c r="BB173" s="7">
        <f>Table2[[#This Row],[Mortgage Recording Tax Exemption Through FY 11]]+Table2[[#This Row],[Mortgage Recording Tax Exemption FY 12 and After ]]</f>
        <v>30.118099999999998</v>
      </c>
      <c r="BC173" s="7">
        <v>57.844900000000003</v>
      </c>
      <c r="BD173" s="7">
        <v>262.85829999999999</v>
      </c>
      <c r="BE173" s="7">
        <v>176.64680000000001</v>
      </c>
      <c r="BF173" s="7">
        <f>Table2[[#This Row],[Indirect and Induced Land Through FY 11]]+Table2[[#This Row],[Indirect and Induced Land FY 12 and After ]]</f>
        <v>439.50509999999997</v>
      </c>
      <c r="BG173" s="7">
        <v>107.4263</v>
      </c>
      <c r="BH173" s="7">
        <v>488.16539999999998</v>
      </c>
      <c r="BI173" s="7">
        <v>328.0582</v>
      </c>
      <c r="BJ173" s="7">
        <f>Table2[[#This Row],[Indirect and Induced Building Through FY 11]]+Table2[[#This Row],[Indirect and Induced Building FY 12 and After]]</f>
        <v>816.22360000000003</v>
      </c>
      <c r="BK173" s="7">
        <v>165.27119999999999</v>
      </c>
      <c r="BL173" s="7">
        <v>751.02369999999996</v>
      </c>
      <c r="BM173" s="7">
        <v>504.70499999999998</v>
      </c>
      <c r="BN173" s="7">
        <f>Table2[[#This Row],[TOTAL Real Property Related Taxes Through FY 11]]+Table2[[#This Row],[TOTAL Real Property Related Taxes FY 12 and After]]</f>
        <v>1255.7286999999999</v>
      </c>
      <c r="BO173" s="7">
        <v>169.70930000000001</v>
      </c>
      <c r="BP173" s="7">
        <v>820.77869999999996</v>
      </c>
      <c r="BQ173" s="7">
        <v>518.25800000000004</v>
      </c>
      <c r="BR173" s="7">
        <f>Table2[[#This Row],[Company Direct Through FY 11]]+Table2[[#This Row],[Company Direct FY 12 and After ]]</f>
        <v>1339.0367000000001</v>
      </c>
      <c r="BS173" s="7">
        <v>0</v>
      </c>
      <c r="BT173" s="7">
        <v>0</v>
      </c>
      <c r="BU173" s="7">
        <v>0</v>
      </c>
      <c r="BV173" s="7">
        <f>Table2[[#This Row],[Sales Tax Exemption Through FY 11]]+Table2[[#This Row],[Sales Tax Exemption FY 12 and After ]]</f>
        <v>0</v>
      </c>
      <c r="BW173" s="7">
        <v>0</v>
      </c>
      <c r="BX173" s="7">
        <v>0</v>
      </c>
      <c r="BY173" s="7">
        <v>0</v>
      </c>
      <c r="BZ173" s="7">
        <f>Table2[[#This Row],[Energy Tax Savings Through FY 11]]+Table2[[#This Row],[Energy Tax Savings FY 12 and After ]]</f>
        <v>0</v>
      </c>
      <c r="CA173" s="7">
        <v>0.80630000000000002</v>
      </c>
      <c r="CB173" s="7">
        <v>10.054</v>
      </c>
      <c r="CC173" s="7">
        <v>2.1625999999999999</v>
      </c>
      <c r="CD173" s="7">
        <f>Table2[[#This Row],[Tax Exempt Bond Savings Through FY 11]]+Table2[[#This Row],[Tax Exempt Bond Savings FY12 and After ]]</f>
        <v>12.2166</v>
      </c>
      <c r="CE173" s="7">
        <v>205.00790000000001</v>
      </c>
      <c r="CF173" s="7">
        <v>996.33389999999997</v>
      </c>
      <c r="CG173" s="7">
        <v>626.053</v>
      </c>
      <c r="CH173" s="7">
        <f>Table2[[#This Row],[Indirect and Induced Through FY 11]]+Table2[[#This Row],[Indirect and Induced FY 12 and After  ]]</f>
        <v>1622.3869</v>
      </c>
      <c r="CI173" s="7">
        <v>373.91090000000003</v>
      </c>
      <c r="CJ173" s="7">
        <v>1807.0586000000001</v>
      </c>
      <c r="CK173" s="7">
        <v>1142.1484</v>
      </c>
      <c r="CL173" s="7">
        <f>Table2[[#This Row],[TOTAL Income Consumption Use Taxes Through FY 11]]+Table2[[#This Row],[TOTAL Income Consumption Use Taxes FY 12 and After  ]]</f>
        <v>2949.2070000000003</v>
      </c>
      <c r="CM173" s="7">
        <v>0.80630000000000002</v>
      </c>
      <c r="CN173" s="7">
        <v>40.1721</v>
      </c>
      <c r="CO173" s="7">
        <v>2.1625999999999999</v>
      </c>
      <c r="CP173" s="7">
        <f>Table2[[#This Row],[Assistance Provided Through FY 11]]+Table2[[#This Row],[Assistance Provided FY 12 and After ]]</f>
        <v>42.334699999999998</v>
      </c>
      <c r="CQ173" s="7">
        <v>0</v>
      </c>
      <c r="CR173" s="7">
        <v>0</v>
      </c>
      <c r="CS173" s="7">
        <v>0</v>
      </c>
      <c r="CT173" s="7">
        <f>Table2[[#This Row],[Recapture Cancellation Reduction Amount Through FY 11]]+Table2[[#This Row],[Recapture Cancellation Reduction Amount FY 12 and After ]]</f>
        <v>0</v>
      </c>
      <c r="CU173" s="7">
        <v>0</v>
      </c>
      <c r="CV173" s="7">
        <v>0</v>
      </c>
      <c r="CW173" s="7">
        <v>0</v>
      </c>
      <c r="CX173" s="7">
        <f>Table2[[#This Row],[Penalty Paid Through FY 11]]+Table2[[#This Row],[Penalty Paid FY 12 and After]]</f>
        <v>0</v>
      </c>
      <c r="CY173" s="7">
        <v>0.80630000000000002</v>
      </c>
      <c r="CZ173" s="7">
        <v>40.1721</v>
      </c>
      <c r="DA173" s="7">
        <v>2.1625999999999999</v>
      </c>
      <c r="DB173" s="7">
        <f>Table2[[#This Row],[TOTAL Assistance Net of recapture penalties Through FY 11]]+Table2[[#This Row],[TOTAL Assistance Net of recapture penalties FY 12 and After ]]</f>
        <v>42.334699999999998</v>
      </c>
      <c r="DC173" s="7">
        <v>169.70930000000001</v>
      </c>
      <c r="DD173" s="7">
        <v>850.89679999999998</v>
      </c>
      <c r="DE173" s="7">
        <v>518.25800000000004</v>
      </c>
      <c r="DF173" s="7">
        <f>Table2[[#This Row],[Company Direct Tax Revenue Before Assistance FY 12 and After]]+Table2[[#This Row],[Company Direct Tax Revenue Before Assistance Through FY 11]]</f>
        <v>1369.1548</v>
      </c>
      <c r="DG173" s="7">
        <v>370.27910000000003</v>
      </c>
      <c r="DH173" s="7">
        <v>1747.3576</v>
      </c>
      <c r="DI173" s="7">
        <v>1130.758</v>
      </c>
      <c r="DJ173" s="7">
        <f>Table2[[#This Row],[Indirect and Induced Tax Revenues FY 12 and After]]+Table2[[#This Row],[Indirect and Induced Tax Revenues Through FY 11]]</f>
        <v>2878.1156000000001</v>
      </c>
      <c r="DK173" s="7">
        <v>539.98839999999996</v>
      </c>
      <c r="DL173" s="7">
        <v>2598.2543999999998</v>
      </c>
      <c r="DM173" s="7">
        <v>1649.0160000000001</v>
      </c>
      <c r="DN173" s="7">
        <f>Table2[[#This Row],[TOTAL Tax Revenues Before Assistance Through FY 11]]+Table2[[#This Row],[TOTAL Tax Revenues Before Assistance FY 12 and After]]</f>
        <v>4247.2703999999994</v>
      </c>
      <c r="DO173" s="7">
        <v>539.18209999999999</v>
      </c>
      <c r="DP173" s="7">
        <v>2558.0823</v>
      </c>
      <c r="DQ173" s="7">
        <v>1646.8534</v>
      </c>
      <c r="DR173" s="7">
        <f>Table2[[#This Row],[TOTAL Tax Revenues Net of Assistance Recapture and Penalty FY 12 and After]]+Table2[[#This Row],[TOTAL Tax Revenues Net of Assistance Recapture and Penalty Through FY 11]]</f>
        <v>4204.9357</v>
      </c>
      <c r="DS173" s="7">
        <v>0</v>
      </c>
      <c r="DT173" s="7">
        <v>0</v>
      </c>
      <c r="DU173" s="7">
        <v>0</v>
      </c>
      <c r="DV173" s="7">
        <v>0</v>
      </c>
    </row>
    <row r="174" spans="1:126" x14ac:dyDescent="0.25">
      <c r="A174" s="5">
        <v>92624</v>
      </c>
      <c r="B174" s="5" t="s">
        <v>418</v>
      </c>
      <c r="C174" s="5" t="s">
        <v>419</v>
      </c>
      <c r="D174" s="5" t="s">
        <v>32</v>
      </c>
      <c r="E174" s="5">
        <v>27</v>
      </c>
      <c r="F174" s="5">
        <v>11018</v>
      </c>
      <c r="G174" s="5">
        <v>7</v>
      </c>
      <c r="H174" s="23">
        <v>2700</v>
      </c>
      <c r="I174" s="23">
        <v>2850</v>
      </c>
      <c r="J174" s="5">
        <v>623990</v>
      </c>
      <c r="K174" s="6" t="s">
        <v>166</v>
      </c>
      <c r="L174" s="6">
        <v>37434</v>
      </c>
      <c r="M174" s="9">
        <v>42917</v>
      </c>
      <c r="N174" s="7">
        <v>823.1</v>
      </c>
      <c r="O174" s="5" t="s">
        <v>79</v>
      </c>
      <c r="P174" s="23">
        <v>9</v>
      </c>
      <c r="Q174" s="23">
        <v>0</v>
      </c>
      <c r="R174" s="23">
        <v>11</v>
      </c>
      <c r="S174" s="23">
        <v>0</v>
      </c>
      <c r="T174" s="23">
        <v>0</v>
      </c>
      <c r="U174" s="23">
        <v>20</v>
      </c>
      <c r="V174" s="23">
        <v>15</v>
      </c>
      <c r="W174" s="23">
        <v>0</v>
      </c>
      <c r="X174" s="23">
        <v>0</v>
      </c>
      <c r="Y174" s="23">
        <v>0</v>
      </c>
      <c r="Z174" s="23">
        <v>0</v>
      </c>
      <c r="AA174" s="24">
        <v>0</v>
      </c>
      <c r="AB174" s="24">
        <v>0</v>
      </c>
      <c r="AC174" s="24">
        <v>0</v>
      </c>
      <c r="AD174" s="24">
        <v>0</v>
      </c>
      <c r="AE174" s="24">
        <v>0</v>
      </c>
      <c r="AF174" s="24">
        <v>100</v>
      </c>
      <c r="AG174" s="5" t="s">
        <v>39</v>
      </c>
      <c r="AH174" s="7" t="s">
        <v>33</v>
      </c>
      <c r="AI174" s="7">
        <v>0</v>
      </c>
      <c r="AJ174" s="7">
        <v>0</v>
      </c>
      <c r="AK174" s="7">
        <v>0</v>
      </c>
      <c r="AL174" s="7">
        <f>Table2[[#This Row],[Company Direct Land Through FY 11]]+Table2[[#This Row],[Company Direct Land FY 12 and After ]]</f>
        <v>0</v>
      </c>
      <c r="AM174" s="7">
        <v>0</v>
      </c>
      <c r="AN174" s="7">
        <v>0</v>
      </c>
      <c r="AO174" s="7">
        <v>0</v>
      </c>
      <c r="AP174" s="7">
        <f>Table2[[#This Row],[Company Direct Building Through FY 11]]+Table2[[#This Row],[Company Direct Building FY 12 and After  ]]</f>
        <v>0</v>
      </c>
      <c r="AQ174" s="7">
        <v>0</v>
      </c>
      <c r="AR174" s="7">
        <v>14.4411</v>
      </c>
      <c r="AS174" s="7">
        <v>0</v>
      </c>
      <c r="AT174" s="7">
        <f>Table2[[#This Row],[Mortgage Recording Tax Through FY 11]]+Table2[[#This Row],[Mortgage Recording Tax FY 12 and After ]]</f>
        <v>14.4411</v>
      </c>
      <c r="AU174" s="7">
        <v>0</v>
      </c>
      <c r="AV174" s="7">
        <v>0</v>
      </c>
      <c r="AW174" s="7">
        <v>0</v>
      </c>
      <c r="AX174" s="7">
        <f>Table2[[#This Row],[Pilot Savings  Through FY 11]]+Table2[[#This Row],[Pilot Savings FY 12 and After ]]</f>
        <v>0</v>
      </c>
      <c r="AY174" s="7">
        <v>0</v>
      </c>
      <c r="AZ174" s="7">
        <v>14.4411</v>
      </c>
      <c r="BA174" s="7">
        <v>0</v>
      </c>
      <c r="BB174" s="7">
        <f>Table2[[#This Row],[Mortgage Recording Tax Exemption Through FY 11]]+Table2[[#This Row],[Mortgage Recording Tax Exemption FY 12 and After ]]</f>
        <v>14.4411</v>
      </c>
      <c r="BC174" s="7">
        <v>6.7057000000000002</v>
      </c>
      <c r="BD174" s="7">
        <v>90.361900000000006</v>
      </c>
      <c r="BE174" s="7">
        <v>20.477599999999999</v>
      </c>
      <c r="BF174" s="7">
        <f>Table2[[#This Row],[Indirect and Induced Land Through FY 11]]+Table2[[#This Row],[Indirect and Induced Land FY 12 and After ]]</f>
        <v>110.8395</v>
      </c>
      <c r="BG174" s="7">
        <v>12.4535</v>
      </c>
      <c r="BH174" s="7">
        <v>167.81530000000001</v>
      </c>
      <c r="BI174" s="7">
        <v>38.030500000000004</v>
      </c>
      <c r="BJ174" s="7">
        <f>Table2[[#This Row],[Indirect and Induced Building Through FY 11]]+Table2[[#This Row],[Indirect and Induced Building FY 12 and After]]</f>
        <v>205.8458</v>
      </c>
      <c r="BK174" s="7">
        <v>19.159199999999998</v>
      </c>
      <c r="BL174" s="7">
        <v>258.17720000000003</v>
      </c>
      <c r="BM174" s="7">
        <v>58.508099999999999</v>
      </c>
      <c r="BN174" s="7">
        <f>Table2[[#This Row],[TOTAL Real Property Related Taxes Through FY 11]]+Table2[[#This Row],[TOTAL Real Property Related Taxes FY 12 and After]]</f>
        <v>316.68530000000004</v>
      </c>
      <c r="BO174" s="7">
        <v>22.3095</v>
      </c>
      <c r="BP174" s="7">
        <v>301.85340000000002</v>
      </c>
      <c r="BQ174" s="7">
        <v>68.128500000000003</v>
      </c>
      <c r="BR174" s="7">
        <f>Table2[[#This Row],[Company Direct Through FY 11]]+Table2[[#This Row],[Company Direct FY 12 and After ]]</f>
        <v>369.9819</v>
      </c>
      <c r="BS174" s="7">
        <v>0</v>
      </c>
      <c r="BT174" s="7">
        <v>0</v>
      </c>
      <c r="BU174" s="7">
        <v>0</v>
      </c>
      <c r="BV174" s="7">
        <f>Table2[[#This Row],[Sales Tax Exemption Through FY 11]]+Table2[[#This Row],[Sales Tax Exemption FY 12 and After ]]</f>
        <v>0</v>
      </c>
      <c r="BW174" s="7">
        <v>0</v>
      </c>
      <c r="BX174" s="7">
        <v>0</v>
      </c>
      <c r="BY174" s="7">
        <v>0</v>
      </c>
      <c r="BZ174" s="7">
        <f>Table2[[#This Row],[Energy Tax Savings Through FY 11]]+Table2[[#This Row],[Energy Tax Savings FY 12 and After ]]</f>
        <v>0</v>
      </c>
      <c r="CA174" s="7">
        <v>0.38009999999999999</v>
      </c>
      <c r="CB174" s="7">
        <v>3.9860000000000002</v>
      </c>
      <c r="CC174" s="7">
        <v>1.0195000000000001</v>
      </c>
      <c r="CD174" s="7">
        <f>Table2[[#This Row],[Tax Exempt Bond Savings Through FY 11]]+Table2[[#This Row],[Tax Exempt Bond Savings FY12 and After ]]</f>
        <v>5.0055000000000005</v>
      </c>
      <c r="CE174" s="7">
        <v>23.765699999999999</v>
      </c>
      <c r="CF174" s="7">
        <v>333.88099999999997</v>
      </c>
      <c r="CG174" s="7">
        <v>72.575400000000002</v>
      </c>
      <c r="CH174" s="7">
        <f>Table2[[#This Row],[Indirect and Induced Through FY 11]]+Table2[[#This Row],[Indirect and Induced FY 12 and After  ]]</f>
        <v>406.45639999999997</v>
      </c>
      <c r="CI174" s="7">
        <v>45.695099999999996</v>
      </c>
      <c r="CJ174" s="7">
        <v>631.74839999999995</v>
      </c>
      <c r="CK174" s="7">
        <v>139.68440000000001</v>
      </c>
      <c r="CL174" s="7">
        <f>Table2[[#This Row],[TOTAL Income Consumption Use Taxes Through FY 11]]+Table2[[#This Row],[TOTAL Income Consumption Use Taxes FY 12 and After  ]]</f>
        <v>771.43279999999993</v>
      </c>
      <c r="CM174" s="7">
        <v>0.38009999999999999</v>
      </c>
      <c r="CN174" s="7">
        <v>18.427099999999999</v>
      </c>
      <c r="CO174" s="7">
        <v>1.0195000000000001</v>
      </c>
      <c r="CP174" s="7">
        <f>Table2[[#This Row],[Assistance Provided Through FY 11]]+Table2[[#This Row],[Assistance Provided FY 12 and After ]]</f>
        <v>19.4466</v>
      </c>
      <c r="CQ174" s="7">
        <v>0</v>
      </c>
      <c r="CR174" s="7">
        <v>0</v>
      </c>
      <c r="CS174" s="7">
        <v>0</v>
      </c>
      <c r="CT174" s="7">
        <f>Table2[[#This Row],[Recapture Cancellation Reduction Amount Through FY 11]]+Table2[[#This Row],[Recapture Cancellation Reduction Amount FY 12 and After ]]</f>
        <v>0</v>
      </c>
      <c r="CU174" s="7">
        <v>0</v>
      </c>
      <c r="CV174" s="7">
        <v>0</v>
      </c>
      <c r="CW174" s="7">
        <v>0</v>
      </c>
      <c r="CX174" s="7">
        <f>Table2[[#This Row],[Penalty Paid Through FY 11]]+Table2[[#This Row],[Penalty Paid FY 12 and After]]</f>
        <v>0</v>
      </c>
      <c r="CY174" s="7">
        <v>0.38009999999999999</v>
      </c>
      <c r="CZ174" s="7">
        <v>18.427099999999999</v>
      </c>
      <c r="DA174" s="7">
        <v>1.0195000000000001</v>
      </c>
      <c r="DB174" s="7">
        <f>Table2[[#This Row],[TOTAL Assistance Net of recapture penalties Through FY 11]]+Table2[[#This Row],[TOTAL Assistance Net of recapture penalties FY 12 and After ]]</f>
        <v>19.4466</v>
      </c>
      <c r="DC174" s="7">
        <v>22.3095</v>
      </c>
      <c r="DD174" s="7">
        <v>316.29450000000003</v>
      </c>
      <c r="DE174" s="7">
        <v>68.128500000000003</v>
      </c>
      <c r="DF174" s="7">
        <f>Table2[[#This Row],[Company Direct Tax Revenue Before Assistance FY 12 and After]]+Table2[[#This Row],[Company Direct Tax Revenue Before Assistance Through FY 11]]</f>
        <v>384.423</v>
      </c>
      <c r="DG174" s="7">
        <v>42.924900000000001</v>
      </c>
      <c r="DH174" s="7">
        <v>592.05820000000006</v>
      </c>
      <c r="DI174" s="7">
        <v>131.08349999999999</v>
      </c>
      <c r="DJ174" s="7">
        <f>Table2[[#This Row],[Indirect and Induced Tax Revenues FY 12 and After]]+Table2[[#This Row],[Indirect and Induced Tax Revenues Through FY 11]]</f>
        <v>723.14170000000001</v>
      </c>
      <c r="DK174" s="7">
        <v>65.234399999999994</v>
      </c>
      <c r="DL174" s="7">
        <v>908.35270000000003</v>
      </c>
      <c r="DM174" s="7">
        <v>199.21199999999999</v>
      </c>
      <c r="DN174" s="7">
        <f>Table2[[#This Row],[TOTAL Tax Revenues Before Assistance Through FY 11]]+Table2[[#This Row],[TOTAL Tax Revenues Before Assistance FY 12 and After]]</f>
        <v>1107.5646999999999</v>
      </c>
      <c r="DO174" s="7">
        <v>64.854299999999995</v>
      </c>
      <c r="DP174" s="7">
        <v>889.92560000000003</v>
      </c>
      <c r="DQ174" s="7">
        <v>198.1925</v>
      </c>
      <c r="DR174" s="7">
        <f>Table2[[#This Row],[TOTAL Tax Revenues Net of Assistance Recapture and Penalty FY 12 and After]]+Table2[[#This Row],[TOTAL Tax Revenues Net of Assistance Recapture and Penalty Through FY 11]]</f>
        <v>1088.1181000000001</v>
      </c>
      <c r="DS174" s="7">
        <v>0</v>
      </c>
      <c r="DT174" s="7">
        <v>0</v>
      </c>
      <c r="DU174" s="7">
        <v>0</v>
      </c>
      <c r="DV174" s="7">
        <v>0</v>
      </c>
    </row>
    <row r="175" spans="1:126" x14ac:dyDescent="0.25">
      <c r="A175" s="5">
        <v>92625</v>
      </c>
      <c r="B175" s="5" t="s">
        <v>808</v>
      </c>
      <c r="C175" s="5" t="s">
        <v>809</v>
      </c>
      <c r="D175" s="5" t="s">
        <v>27</v>
      </c>
      <c r="E175" s="5">
        <v>7</v>
      </c>
      <c r="F175" s="5">
        <v>2136</v>
      </c>
      <c r="G175" s="5">
        <v>245</v>
      </c>
      <c r="H175" s="23">
        <v>195350</v>
      </c>
      <c r="I175" s="23">
        <v>387158</v>
      </c>
      <c r="J175" s="5">
        <v>531312</v>
      </c>
      <c r="K175" s="6" t="s">
        <v>47</v>
      </c>
      <c r="L175" s="6">
        <v>37167</v>
      </c>
      <c r="M175" s="9">
        <v>48563</v>
      </c>
      <c r="N175" s="7">
        <v>31915</v>
      </c>
      <c r="O175" s="5" t="s">
        <v>79</v>
      </c>
      <c r="P175" s="23">
        <v>0</v>
      </c>
      <c r="Q175" s="23">
        <v>0</v>
      </c>
      <c r="R175" s="23">
        <v>3</v>
      </c>
      <c r="S175" s="23">
        <v>0</v>
      </c>
      <c r="T175" s="23">
        <v>79</v>
      </c>
      <c r="U175" s="23">
        <v>82</v>
      </c>
      <c r="V175" s="23">
        <v>82</v>
      </c>
      <c r="W175" s="23">
        <v>0</v>
      </c>
      <c r="X175" s="23">
        <v>0</v>
      </c>
      <c r="Y175" s="23">
        <v>0</v>
      </c>
      <c r="Z175" s="23">
        <v>0</v>
      </c>
      <c r="AA175" s="24">
        <v>0</v>
      </c>
      <c r="AB175" s="24">
        <v>0</v>
      </c>
      <c r="AC175" s="24">
        <v>0</v>
      </c>
      <c r="AD175" s="24">
        <v>0</v>
      </c>
      <c r="AE175" s="24">
        <v>0</v>
      </c>
      <c r="AF175" s="24">
        <v>66.6666666666667</v>
      </c>
      <c r="AG175" s="5" t="s">
        <v>39</v>
      </c>
      <c r="AH175" s="7" t="s">
        <v>33</v>
      </c>
      <c r="AI175" s="7">
        <v>0</v>
      </c>
      <c r="AJ175" s="7">
        <v>0</v>
      </c>
      <c r="AK175" s="7">
        <v>0</v>
      </c>
      <c r="AL175" s="7">
        <f>Table2[[#This Row],[Company Direct Land Through FY 11]]+Table2[[#This Row],[Company Direct Land FY 12 and After ]]</f>
        <v>0</v>
      </c>
      <c r="AM175" s="7">
        <v>0</v>
      </c>
      <c r="AN175" s="7">
        <v>0</v>
      </c>
      <c r="AO175" s="7">
        <v>0</v>
      </c>
      <c r="AP175" s="7">
        <f>Table2[[#This Row],[Company Direct Building Through FY 11]]+Table2[[#This Row],[Company Direct Building FY 12 and After  ]]</f>
        <v>0</v>
      </c>
      <c r="AQ175" s="7">
        <v>0</v>
      </c>
      <c r="AR175" s="7">
        <v>559.94870000000003</v>
      </c>
      <c r="AS175" s="7">
        <v>0</v>
      </c>
      <c r="AT175" s="7">
        <f>Table2[[#This Row],[Mortgage Recording Tax Through FY 11]]+Table2[[#This Row],[Mortgage Recording Tax FY 12 and After ]]</f>
        <v>559.94870000000003</v>
      </c>
      <c r="AU175" s="7">
        <v>0</v>
      </c>
      <c r="AV175" s="7">
        <v>0</v>
      </c>
      <c r="AW175" s="7">
        <v>0</v>
      </c>
      <c r="AX175" s="7">
        <f>Table2[[#This Row],[Pilot Savings  Through FY 11]]+Table2[[#This Row],[Pilot Savings FY 12 and After ]]</f>
        <v>0</v>
      </c>
      <c r="AY175" s="7">
        <v>0</v>
      </c>
      <c r="AZ175" s="7">
        <v>559.94870000000003</v>
      </c>
      <c r="BA175" s="7">
        <v>0</v>
      </c>
      <c r="BB175" s="7">
        <f>Table2[[#This Row],[Mortgage Recording Tax Exemption Through FY 11]]+Table2[[#This Row],[Mortgage Recording Tax Exemption FY 12 and After ]]</f>
        <v>559.94870000000003</v>
      </c>
      <c r="BC175" s="7">
        <v>69.378100000000003</v>
      </c>
      <c r="BD175" s="7">
        <v>306.4776</v>
      </c>
      <c r="BE175" s="7">
        <v>506.95249999999999</v>
      </c>
      <c r="BF175" s="7">
        <f>Table2[[#This Row],[Indirect and Induced Land Through FY 11]]+Table2[[#This Row],[Indirect and Induced Land FY 12 and After ]]</f>
        <v>813.43010000000004</v>
      </c>
      <c r="BG175" s="7">
        <v>128.8451</v>
      </c>
      <c r="BH175" s="7">
        <v>569.17259999999999</v>
      </c>
      <c r="BI175" s="7">
        <v>941.48429999999996</v>
      </c>
      <c r="BJ175" s="7">
        <f>Table2[[#This Row],[Indirect and Induced Building Through FY 11]]+Table2[[#This Row],[Indirect and Induced Building FY 12 and After]]</f>
        <v>1510.6569</v>
      </c>
      <c r="BK175" s="7">
        <v>198.22319999999999</v>
      </c>
      <c r="BL175" s="7">
        <v>875.65020000000004</v>
      </c>
      <c r="BM175" s="7">
        <v>1448.4367999999999</v>
      </c>
      <c r="BN175" s="7">
        <f>Table2[[#This Row],[TOTAL Real Property Related Taxes Through FY 11]]+Table2[[#This Row],[TOTAL Real Property Related Taxes FY 12 and After]]</f>
        <v>2324.087</v>
      </c>
      <c r="BO175" s="7">
        <v>415.42090000000002</v>
      </c>
      <c r="BP175" s="7">
        <v>2004.2723000000001</v>
      </c>
      <c r="BQ175" s="7">
        <v>3035.5219000000002</v>
      </c>
      <c r="BR175" s="7">
        <f>Table2[[#This Row],[Company Direct Through FY 11]]+Table2[[#This Row],[Company Direct FY 12 and After ]]</f>
        <v>5039.7942000000003</v>
      </c>
      <c r="BS175" s="7">
        <v>0</v>
      </c>
      <c r="BT175" s="7">
        <v>0</v>
      </c>
      <c r="BU175" s="7">
        <v>0</v>
      </c>
      <c r="BV175" s="7">
        <f>Table2[[#This Row],[Sales Tax Exemption Through FY 11]]+Table2[[#This Row],[Sales Tax Exemption FY 12 and After ]]</f>
        <v>0</v>
      </c>
      <c r="BW175" s="7">
        <v>0</v>
      </c>
      <c r="BX175" s="7">
        <v>0</v>
      </c>
      <c r="BY175" s="7">
        <v>0</v>
      </c>
      <c r="BZ175" s="7">
        <f>Table2[[#This Row],[Energy Tax Savings Through FY 11]]+Table2[[#This Row],[Energy Tax Savings FY 12 and After ]]</f>
        <v>0</v>
      </c>
      <c r="CA175" s="7">
        <v>25.660799999999998</v>
      </c>
      <c r="CB175" s="7">
        <v>202.16630000000001</v>
      </c>
      <c r="CC175" s="7">
        <v>82.738100000000003</v>
      </c>
      <c r="CD175" s="7">
        <f>Table2[[#This Row],[Tax Exempt Bond Savings Through FY 11]]+Table2[[#This Row],[Tax Exempt Bond Savings FY12 and After ]]</f>
        <v>284.90440000000001</v>
      </c>
      <c r="CE175" s="7">
        <v>227.34880000000001</v>
      </c>
      <c r="CF175" s="7">
        <v>1050.0549000000001</v>
      </c>
      <c r="CG175" s="7">
        <v>1661.2606000000001</v>
      </c>
      <c r="CH175" s="7">
        <f>Table2[[#This Row],[Indirect and Induced Through FY 11]]+Table2[[#This Row],[Indirect and Induced FY 12 and After  ]]</f>
        <v>2711.3155000000002</v>
      </c>
      <c r="CI175" s="7">
        <v>617.10889999999995</v>
      </c>
      <c r="CJ175" s="7">
        <v>2852.1608999999999</v>
      </c>
      <c r="CK175" s="7">
        <v>4614.0443999999998</v>
      </c>
      <c r="CL175" s="7">
        <f>Table2[[#This Row],[TOTAL Income Consumption Use Taxes Through FY 11]]+Table2[[#This Row],[TOTAL Income Consumption Use Taxes FY 12 and After  ]]</f>
        <v>7466.2052999999996</v>
      </c>
      <c r="CM175" s="7">
        <v>25.660799999999998</v>
      </c>
      <c r="CN175" s="7">
        <v>762.11500000000001</v>
      </c>
      <c r="CO175" s="7">
        <v>82.738100000000003</v>
      </c>
      <c r="CP175" s="7">
        <f>Table2[[#This Row],[Assistance Provided Through FY 11]]+Table2[[#This Row],[Assistance Provided FY 12 and After ]]</f>
        <v>844.85310000000004</v>
      </c>
      <c r="CQ175" s="7">
        <v>0</v>
      </c>
      <c r="CR175" s="7">
        <v>0</v>
      </c>
      <c r="CS175" s="7">
        <v>0</v>
      </c>
      <c r="CT175" s="7">
        <f>Table2[[#This Row],[Recapture Cancellation Reduction Amount Through FY 11]]+Table2[[#This Row],[Recapture Cancellation Reduction Amount FY 12 and After ]]</f>
        <v>0</v>
      </c>
      <c r="CU175" s="7">
        <v>0</v>
      </c>
      <c r="CV175" s="7">
        <v>0</v>
      </c>
      <c r="CW175" s="7">
        <v>0</v>
      </c>
      <c r="CX175" s="7">
        <f>Table2[[#This Row],[Penalty Paid Through FY 11]]+Table2[[#This Row],[Penalty Paid FY 12 and After]]</f>
        <v>0</v>
      </c>
      <c r="CY175" s="7">
        <v>25.660799999999998</v>
      </c>
      <c r="CZ175" s="7">
        <v>762.11500000000001</v>
      </c>
      <c r="DA175" s="7">
        <v>82.738100000000003</v>
      </c>
      <c r="DB175" s="7">
        <f>Table2[[#This Row],[TOTAL Assistance Net of recapture penalties Through FY 11]]+Table2[[#This Row],[TOTAL Assistance Net of recapture penalties FY 12 and After ]]</f>
        <v>844.85310000000004</v>
      </c>
      <c r="DC175" s="7">
        <v>415.42090000000002</v>
      </c>
      <c r="DD175" s="7">
        <v>2564.221</v>
      </c>
      <c r="DE175" s="7">
        <v>3035.5219000000002</v>
      </c>
      <c r="DF175" s="7">
        <f>Table2[[#This Row],[Company Direct Tax Revenue Before Assistance FY 12 and After]]+Table2[[#This Row],[Company Direct Tax Revenue Before Assistance Through FY 11]]</f>
        <v>5599.7429000000002</v>
      </c>
      <c r="DG175" s="7">
        <v>425.572</v>
      </c>
      <c r="DH175" s="7">
        <v>1925.7050999999999</v>
      </c>
      <c r="DI175" s="7">
        <v>3109.6974</v>
      </c>
      <c r="DJ175" s="7">
        <f>Table2[[#This Row],[Indirect and Induced Tax Revenues FY 12 and After]]+Table2[[#This Row],[Indirect and Induced Tax Revenues Through FY 11]]</f>
        <v>5035.4025000000001</v>
      </c>
      <c r="DK175" s="7">
        <v>840.99289999999996</v>
      </c>
      <c r="DL175" s="7">
        <v>4489.9260999999997</v>
      </c>
      <c r="DM175" s="7">
        <v>6145.2192999999997</v>
      </c>
      <c r="DN175" s="7">
        <f>Table2[[#This Row],[TOTAL Tax Revenues Before Assistance Through FY 11]]+Table2[[#This Row],[TOTAL Tax Revenues Before Assistance FY 12 and After]]</f>
        <v>10635.145399999999</v>
      </c>
      <c r="DO175" s="7">
        <v>815.33209999999997</v>
      </c>
      <c r="DP175" s="7">
        <v>3727.8110999999999</v>
      </c>
      <c r="DQ175" s="7">
        <v>6062.4812000000002</v>
      </c>
      <c r="DR175" s="7">
        <f>Table2[[#This Row],[TOTAL Tax Revenues Net of Assistance Recapture and Penalty FY 12 and After]]+Table2[[#This Row],[TOTAL Tax Revenues Net of Assistance Recapture and Penalty Through FY 11]]</f>
        <v>9790.292300000001</v>
      </c>
      <c r="DS175" s="7">
        <v>0</v>
      </c>
      <c r="DT175" s="7">
        <v>0</v>
      </c>
      <c r="DU175" s="7">
        <v>0</v>
      </c>
      <c r="DV175" s="7">
        <v>0</v>
      </c>
    </row>
    <row r="176" spans="1:126" x14ac:dyDescent="0.25">
      <c r="A176" s="5">
        <v>92626</v>
      </c>
      <c r="B176" s="5" t="s">
        <v>397</v>
      </c>
      <c r="C176" s="5" t="s">
        <v>398</v>
      </c>
      <c r="D176" s="5" t="s">
        <v>27</v>
      </c>
      <c r="E176" s="5">
        <v>4</v>
      </c>
      <c r="F176" s="5">
        <v>1504</v>
      </c>
      <c r="G176" s="5">
        <v>47</v>
      </c>
      <c r="H176" s="23">
        <v>8057</v>
      </c>
      <c r="I176" s="23">
        <v>25000</v>
      </c>
      <c r="J176" s="5">
        <v>611110</v>
      </c>
      <c r="K176" s="6" t="s">
        <v>47</v>
      </c>
      <c r="L176" s="6">
        <v>37341</v>
      </c>
      <c r="M176" s="9">
        <v>49126</v>
      </c>
      <c r="N176" s="7">
        <v>16500</v>
      </c>
      <c r="O176" s="5" t="s">
        <v>48</v>
      </c>
      <c r="P176" s="23">
        <v>11</v>
      </c>
      <c r="Q176" s="23">
        <v>0</v>
      </c>
      <c r="R176" s="23">
        <v>48</v>
      </c>
      <c r="S176" s="23">
        <v>0</v>
      </c>
      <c r="T176" s="23">
        <v>0</v>
      </c>
      <c r="U176" s="23">
        <v>59</v>
      </c>
      <c r="V176" s="23">
        <v>53</v>
      </c>
      <c r="W176" s="23">
        <v>0</v>
      </c>
      <c r="X176" s="23">
        <v>0</v>
      </c>
      <c r="Y176" s="23">
        <v>0</v>
      </c>
      <c r="Z176" s="23">
        <v>10</v>
      </c>
      <c r="AA176" s="24">
        <v>0</v>
      </c>
      <c r="AB176" s="24">
        <v>0</v>
      </c>
      <c r="AC176" s="24">
        <v>0</v>
      </c>
      <c r="AD176" s="24">
        <v>0</v>
      </c>
      <c r="AE176" s="24">
        <v>0</v>
      </c>
      <c r="AF176" s="24">
        <v>100</v>
      </c>
      <c r="AG176" s="5" t="s">
        <v>39</v>
      </c>
      <c r="AH176" s="7" t="s">
        <v>33</v>
      </c>
      <c r="AI176" s="7">
        <v>0</v>
      </c>
      <c r="AJ176" s="7">
        <v>0</v>
      </c>
      <c r="AK176" s="7">
        <v>0</v>
      </c>
      <c r="AL176" s="7">
        <f>Table2[[#This Row],[Company Direct Land Through FY 11]]+Table2[[#This Row],[Company Direct Land FY 12 and After ]]</f>
        <v>0</v>
      </c>
      <c r="AM176" s="7">
        <v>0</v>
      </c>
      <c r="AN176" s="7">
        <v>0</v>
      </c>
      <c r="AO176" s="7">
        <v>0</v>
      </c>
      <c r="AP176" s="7">
        <f>Table2[[#This Row],[Company Direct Building Through FY 11]]+Table2[[#This Row],[Company Direct Building FY 12 and After  ]]</f>
        <v>0</v>
      </c>
      <c r="AQ176" s="7">
        <v>0</v>
      </c>
      <c r="AR176" s="7">
        <v>690.625</v>
      </c>
      <c r="AS176" s="7">
        <v>0</v>
      </c>
      <c r="AT176" s="7">
        <f>Table2[[#This Row],[Mortgage Recording Tax Through FY 11]]+Table2[[#This Row],[Mortgage Recording Tax FY 12 and After ]]</f>
        <v>690.625</v>
      </c>
      <c r="AU176" s="7">
        <v>0</v>
      </c>
      <c r="AV176" s="7">
        <v>0</v>
      </c>
      <c r="AW176" s="7">
        <v>0</v>
      </c>
      <c r="AX176" s="7">
        <f>Table2[[#This Row],[Pilot Savings  Through FY 11]]+Table2[[#This Row],[Pilot Savings FY 12 and After ]]</f>
        <v>0</v>
      </c>
      <c r="AY176" s="7">
        <v>0</v>
      </c>
      <c r="AZ176" s="7">
        <v>0</v>
      </c>
      <c r="BA176" s="7">
        <v>0</v>
      </c>
      <c r="BB176" s="7">
        <f>Table2[[#This Row],[Mortgage Recording Tax Exemption Through FY 11]]+Table2[[#This Row],[Mortgage Recording Tax Exemption FY 12 and After ]]</f>
        <v>0</v>
      </c>
      <c r="BC176" s="7">
        <v>36.566899999999997</v>
      </c>
      <c r="BD176" s="7">
        <v>188.1397</v>
      </c>
      <c r="BE176" s="7">
        <v>281.70929999999998</v>
      </c>
      <c r="BF176" s="7">
        <f>Table2[[#This Row],[Indirect and Induced Land Through FY 11]]+Table2[[#This Row],[Indirect and Induced Land FY 12 and After ]]</f>
        <v>469.84899999999999</v>
      </c>
      <c r="BG176" s="7">
        <v>67.909899999999993</v>
      </c>
      <c r="BH176" s="7">
        <v>349.40219999999999</v>
      </c>
      <c r="BI176" s="7">
        <v>523.17499999999995</v>
      </c>
      <c r="BJ176" s="7">
        <f>Table2[[#This Row],[Indirect and Induced Building Through FY 11]]+Table2[[#This Row],[Indirect and Induced Building FY 12 and After]]</f>
        <v>872.57719999999995</v>
      </c>
      <c r="BK176" s="7">
        <v>104.4768</v>
      </c>
      <c r="BL176" s="7">
        <v>1228.1668999999999</v>
      </c>
      <c r="BM176" s="7">
        <v>804.88430000000005</v>
      </c>
      <c r="BN176" s="7">
        <f>Table2[[#This Row],[TOTAL Real Property Related Taxes Through FY 11]]+Table2[[#This Row],[TOTAL Real Property Related Taxes FY 12 and After]]</f>
        <v>2033.0511999999999</v>
      </c>
      <c r="BO176" s="7">
        <v>108.352</v>
      </c>
      <c r="BP176" s="7">
        <v>567.34500000000003</v>
      </c>
      <c r="BQ176" s="7">
        <v>834.74120000000005</v>
      </c>
      <c r="BR176" s="7">
        <f>Table2[[#This Row],[Company Direct Through FY 11]]+Table2[[#This Row],[Company Direct FY 12 and After ]]</f>
        <v>1402.0862000000002</v>
      </c>
      <c r="BS176" s="7">
        <v>0</v>
      </c>
      <c r="BT176" s="7">
        <v>0</v>
      </c>
      <c r="BU176" s="7">
        <v>0</v>
      </c>
      <c r="BV176" s="7">
        <f>Table2[[#This Row],[Sales Tax Exemption Through FY 11]]+Table2[[#This Row],[Sales Tax Exemption FY 12 and After ]]</f>
        <v>0</v>
      </c>
      <c r="BW176" s="7">
        <v>0</v>
      </c>
      <c r="BX176" s="7">
        <v>0</v>
      </c>
      <c r="BY176" s="7">
        <v>0</v>
      </c>
      <c r="BZ176" s="7">
        <f>Table2[[#This Row],[Energy Tax Savings Through FY 11]]+Table2[[#This Row],[Energy Tax Savings FY 12 and After ]]</f>
        <v>0</v>
      </c>
      <c r="CA176" s="7">
        <v>15.45</v>
      </c>
      <c r="CB176" s="7">
        <v>91.522599999999997</v>
      </c>
      <c r="CC176" s="7">
        <v>49.815399999999997</v>
      </c>
      <c r="CD176" s="7">
        <f>Table2[[#This Row],[Tax Exempt Bond Savings Through FY 11]]+Table2[[#This Row],[Tax Exempt Bond Savings FY12 and After ]]</f>
        <v>141.33799999999999</v>
      </c>
      <c r="CE176" s="7">
        <v>119.8279</v>
      </c>
      <c r="CF176" s="7">
        <v>645.54960000000005</v>
      </c>
      <c r="CG176" s="7">
        <v>923.15150000000006</v>
      </c>
      <c r="CH176" s="7">
        <f>Table2[[#This Row],[Indirect and Induced Through FY 11]]+Table2[[#This Row],[Indirect and Induced FY 12 and After  ]]</f>
        <v>1568.7011000000002</v>
      </c>
      <c r="CI176" s="7">
        <v>212.72989999999999</v>
      </c>
      <c r="CJ176" s="7">
        <v>1121.3720000000001</v>
      </c>
      <c r="CK176" s="7">
        <v>1708.0772999999999</v>
      </c>
      <c r="CL176" s="7">
        <f>Table2[[#This Row],[TOTAL Income Consumption Use Taxes Through FY 11]]+Table2[[#This Row],[TOTAL Income Consumption Use Taxes FY 12 and After  ]]</f>
        <v>2829.4493000000002</v>
      </c>
      <c r="CM176" s="7">
        <v>15.45</v>
      </c>
      <c r="CN176" s="7">
        <v>91.522599999999997</v>
      </c>
      <c r="CO176" s="7">
        <v>49.815399999999997</v>
      </c>
      <c r="CP176" s="7">
        <f>Table2[[#This Row],[Assistance Provided Through FY 11]]+Table2[[#This Row],[Assistance Provided FY 12 and After ]]</f>
        <v>141.33799999999999</v>
      </c>
      <c r="CQ176" s="7">
        <v>0</v>
      </c>
      <c r="CR176" s="7">
        <v>0</v>
      </c>
      <c r="CS176" s="7">
        <v>0</v>
      </c>
      <c r="CT176" s="7">
        <f>Table2[[#This Row],[Recapture Cancellation Reduction Amount Through FY 11]]+Table2[[#This Row],[Recapture Cancellation Reduction Amount FY 12 and After ]]</f>
        <v>0</v>
      </c>
      <c r="CU176" s="7">
        <v>0</v>
      </c>
      <c r="CV176" s="7">
        <v>0</v>
      </c>
      <c r="CW176" s="7">
        <v>0</v>
      </c>
      <c r="CX176" s="7">
        <f>Table2[[#This Row],[Penalty Paid Through FY 11]]+Table2[[#This Row],[Penalty Paid FY 12 and After]]</f>
        <v>0</v>
      </c>
      <c r="CY176" s="7">
        <v>15.45</v>
      </c>
      <c r="CZ176" s="7">
        <v>91.522599999999997</v>
      </c>
      <c r="DA176" s="7">
        <v>49.815399999999997</v>
      </c>
      <c r="DB176" s="7">
        <f>Table2[[#This Row],[TOTAL Assistance Net of recapture penalties Through FY 11]]+Table2[[#This Row],[TOTAL Assistance Net of recapture penalties FY 12 and After ]]</f>
        <v>141.33799999999999</v>
      </c>
      <c r="DC176" s="7">
        <v>108.352</v>
      </c>
      <c r="DD176" s="7">
        <v>1257.97</v>
      </c>
      <c r="DE176" s="7">
        <v>834.74120000000005</v>
      </c>
      <c r="DF176" s="7">
        <f>Table2[[#This Row],[Company Direct Tax Revenue Before Assistance FY 12 and After]]+Table2[[#This Row],[Company Direct Tax Revenue Before Assistance Through FY 11]]</f>
        <v>2092.7112000000002</v>
      </c>
      <c r="DG176" s="7">
        <v>224.3047</v>
      </c>
      <c r="DH176" s="7">
        <v>1183.0915</v>
      </c>
      <c r="DI176" s="7">
        <v>1728.0358000000001</v>
      </c>
      <c r="DJ176" s="7">
        <f>Table2[[#This Row],[Indirect and Induced Tax Revenues FY 12 and After]]+Table2[[#This Row],[Indirect and Induced Tax Revenues Through FY 11]]</f>
        <v>2911.1273000000001</v>
      </c>
      <c r="DK176" s="7">
        <v>332.6567</v>
      </c>
      <c r="DL176" s="7">
        <v>2441.0614999999998</v>
      </c>
      <c r="DM176" s="7">
        <v>2562.777</v>
      </c>
      <c r="DN176" s="7">
        <f>Table2[[#This Row],[TOTAL Tax Revenues Before Assistance Through FY 11]]+Table2[[#This Row],[TOTAL Tax Revenues Before Assistance FY 12 and After]]</f>
        <v>5003.8384999999998</v>
      </c>
      <c r="DO176" s="7">
        <v>317.20670000000001</v>
      </c>
      <c r="DP176" s="7">
        <v>2349.5389</v>
      </c>
      <c r="DQ176" s="7">
        <v>2512.9616000000001</v>
      </c>
      <c r="DR176" s="7">
        <f>Table2[[#This Row],[TOTAL Tax Revenues Net of Assistance Recapture and Penalty FY 12 and After]]+Table2[[#This Row],[TOTAL Tax Revenues Net of Assistance Recapture and Penalty Through FY 11]]</f>
        <v>4862.5005000000001</v>
      </c>
      <c r="DS176" s="7">
        <v>0</v>
      </c>
      <c r="DT176" s="7">
        <v>0</v>
      </c>
      <c r="DU176" s="7">
        <v>0</v>
      </c>
      <c r="DV176" s="7">
        <v>0</v>
      </c>
    </row>
    <row r="177" spans="1:126" x14ac:dyDescent="0.25">
      <c r="A177" s="5">
        <v>92628</v>
      </c>
      <c r="B177" s="5" t="s">
        <v>339</v>
      </c>
      <c r="C177" s="5" t="s">
        <v>340</v>
      </c>
      <c r="D177" s="5" t="s">
        <v>42</v>
      </c>
      <c r="E177" s="5">
        <v>38</v>
      </c>
      <c r="F177" s="5">
        <v>876</v>
      </c>
      <c r="G177" s="5">
        <v>1</v>
      </c>
      <c r="H177" s="23">
        <v>5008</v>
      </c>
      <c r="I177" s="23">
        <v>16000</v>
      </c>
      <c r="J177" s="5">
        <v>624410</v>
      </c>
      <c r="K177" s="6" t="s">
        <v>47</v>
      </c>
      <c r="L177" s="6">
        <v>37555</v>
      </c>
      <c r="M177" s="9">
        <v>48092</v>
      </c>
      <c r="N177" s="7">
        <v>4200</v>
      </c>
      <c r="O177" s="5" t="s">
        <v>79</v>
      </c>
      <c r="P177" s="23">
        <v>1</v>
      </c>
      <c r="Q177" s="23">
        <v>0</v>
      </c>
      <c r="R177" s="23">
        <v>74</v>
      </c>
      <c r="S177" s="23">
        <v>0</v>
      </c>
      <c r="T177" s="23">
        <v>0</v>
      </c>
      <c r="U177" s="23">
        <v>75</v>
      </c>
      <c r="V177" s="23">
        <v>74</v>
      </c>
      <c r="W177" s="23">
        <v>0</v>
      </c>
      <c r="X177" s="23">
        <v>0</v>
      </c>
      <c r="Y177" s="23">
        <v>36</v>
      </c>
      <c r="Z177" s="23">
        <v>21</v>
      </c>
      <c r="AA177" s="24">
        <v>0</v>
      </c>
      <c r="AB177" s="24">
        <v>0</v>
      </c>
      <c r="AC177" s="24">
        <v>0</v>
      </c>
      <c r="AD177" s="24">
        <v>0</v>
      </c>
      <c r="AE177" s="24">
        <v>0</v>
      </c>
      <c r="AF177" s="24">
        <v>100</v>
      </c>
      <c r="AG177" s="5" t="s">
        <v>39</v>
      </c>
      <c r="AH177" s="7" t="s">
        <v>33</v>
      </c>
      <c r="AI177" s="7">
        <v>0</v>
      </c>
      <c r="AJ177" s="7">
        <v>0</v>
      </c>
      <c r="AK177" s="7">
        <v>0</v>
      </c>
      <c r="AL177" s="7">
        <f>Table2[[#This Row],[Company Direct Land Through FY 11]]+Table2[[#This Row],[Company Direct Land FY 12 and After ]]</f>
        <v>0</v>
      </c>
      <c r="AM177" s="7">
        <v>0</v>
      </c>
      <c r="AN177" s="7">
        <v>0</v>
      </c>
      <c r="AO177" s="7">
        <v>0</v>
      </c>
      <c r="AP177" s="7">
        <f>Table2[[#This Row],[Company Direct Building Through FY 11]]+Table2[[#This Row],[Company Direct Building FY 12 and After  ]]</f>
        <v>0</v>
      </c>
      <c r="AQ177" s="7">
        <v>0</v>
      </c>
      <c r="AR177" s="7">
        <v>73.688999999999993</v>
      </c>
      <c r="AS177" s="7">
        <v>0</v>
      </c>
      <c r="AT177" s="7">
        <f>Table2[[#This Row],[Mortgage Recording Tax Through FY 11]]+Table2[[#This Row],[Mortgage Recording Tax FY 12 and After ]]</f>
        <v>73.688999999999993</v>
      </c>
      <c r="AU177" s="7">
        <v>0</v>
      </c>
      <c r="AV177" s="7">
        <v>0</v>
      </c>
      <c r="AW177" s="7">
        <v>0</v>
      </c>
      <c r="AX177" s="7">
        <f>Table2[[#This Row],[Pilot Savings  Through FY 11]]+Table2[[#This Row],[Pilot Savings FY 12 and After ]]</f>
        <v>0</v>
      </c>
      <c r="AY177" s="7">
        <v>0</v>
      </c>
      <c r="AZ177" s="7">
        <v>73.688999999999993</v>
      </c>
      <c r="BA177" s="7">
        <v>0</v>
      </c>
      <c r="BB177" s="7">
        <f>Table2[[#This Row],[Mortgage Recording Tax Exemption Through FY 11]]+Table2[[#This Row],[Mortgage Recording Tax Exemption FY 12 and After ]]</f>
        <v>73.688999999999993</v>
      </c>
      <c r="BC177" s="7">
        <v>31.018699999999999</v>
      </c>
      <c r="BD177" s="7">
        <v>202.50700000000001</v>
      </c>
      <c r="BE177" s="7">
        <v>237.1798</v>
      </c>
      <c r="BF177" s="7">
        <f>Table2[[#This Row],[Indirect and Induced Land Through FY 11]]+Table2[[#This Row],[Indirect and Induced Land FY 12 and After ]]</f>
        <v>439.68680000000001</v>
      </c>
      <c r="BG177" s="7">
        <v>57.606099999999998</v>
      </c>
      <c r="BH177" s="7">
        <v>376.08420000000001</v>
      </c>
      <c r="BI177" s="7">
        <v>440.4751</v>
      </c>
      <c r="BJ177" s="7">
        <f>Table2[[#This Row],[Indirect and Induced Building Through FY 11]]+Table2[[#This Row],[Indirect and Induced Building FY 12 and After]]</f>
        <v>816.55930000000001</v>
      </c>
      <c r="BK177" s="7">
        <v>88.624799999999993</v>
      </c>
      <c r="BL177" s="7">
        <v>578.59119999999996</v>
      </c>
      <c r="BM177" s="7">
        <v>677.6549</v>
      </c>
      <c r="BN177" s="7">
        <f>Table2[[#This Row],[TOTAL Real Property Related Taxes Through FY 11]]+Table2[[#This Row],[TOTAL Real Property Related Taxes FY 12 and After]]</f>
        <v>1256.2460999999998</v>
      </c>
      <c r="BO177" s="7">
        <v>101.0642</v>
      </c>
      <c r="BP177" s="7">
        <v>707.42629999999997</v>
      </c>
      <c r="BQ177" s="7">
        <v>772.76940000000002</v>
      </c>
      <c r="BR177" s="7">
        <f>Table2[[#This Row],[Company Direct Through FY 11]]+Table2[[#This Row],[Company Direct FY 12 and After ]]</f>
        <v>1480.1957</v>
      </c>
      <c r="BS177" s="7">
        <v>0</v>
      </c>
      <c r="BT177" s="7">
        <v>0</v>
      </c>
      <c r="BU177" s="7">
        <v>0</v>
      </c>
      <c r="BV177" s="7">
        <f>Table2[[#This Row],[Sales Tax Exemption Through FY 11]]+Table2[[#This Row],[Sales Tax Exemption FY 12 and After ]]</f>
        <v>0</v>
      </c>
      <c r="BW177" s="7">
        <v>0</v>
      </c>
      <c r="BX177" s="7">
        <v>0</v>
      </c>
      <c r="BY177" s="7">
        <v>0</v>
      </c>
      <c r="BZ177" s="7">
        <f>Table2[[#This Row],[Energy Tax Savings Through FY 11]]+Table2[[#This Row],[Energy Tax Savings FY 12 and After ]]</f>
        <v>0</v>
      </c>
      <c r="CA177" s="7">
        <v>5.0987999999999998</v>
      </c>
      <c r="CB177" s="7">
        <v>32.676299999999998</v>
      </c>
      <c r="CC177" s="7">
        <v>17.714200000000002</v>
      </c>
      <c r="CD177" s="7">
        <f>Table2[[#This Row],[Tax Exempt Bond Savings Through FY 11]]+Table2[[#This Row],[Tax Exempt Bond Savings FY12 and After ]]</f>
        <v>50.390500000000003</v>
      </c>
      <c r="CE177" s="7">
        <v>122.0866</v>
      </c>
      <c r="CF177" s="7">
        <v>841.7835</v>
      </c>
      <c r="CG177" s="7">
        <v>933.5136</v>
      </c>
      <c r="CH177" s="7">
        <f>Table2[[#This Row],[Indirect and Induced Through FY 11]]+Table2[[#This Row],[Indirect and Induced FY 12 and After  ]]</f>
        <v>1775.2971</v>
      </c>
      <c r="CI177" s="7">
        <v>218.05199999999999</v>
      </c>
      <c r="CJ177" s="7">
        <v>1516.5335</v>
      </c>
      <c r="CK177" s="7">
        <v>1688.5688</v>
      </c>
      <c r="CL177" s="7">
        <f>Table2[[#This Row],[TOTAL Income Consumption Use Taxes Through FY 11]]+Table2[[#This Row],[TOTAL Income Consumption Use Taxes FY 12 and After  ]]</f>
        <v>3205.1023</v>
      </c>
      <c r="CM177" s="7">
        <v>5.0987999999999998</v>
      </c>
      <c r="CN177" s="7">
        <v>106.3653</v>
      </c>
      <c r="CO177" s="7">
        <v>17.714200000000002</v>
      </c>
      <c r="CP177" s="7">
        <f>Table2[[#This Row],[Assistance Provided Through FY 11]]+Table2[[#This Row],[Assistance Provided FY 12 and After ]]</f>
        <v>124.07950000000001</v>
      </c>
      <c r="CQ177" s="7">
        <v>0</v>
      </c>
      <c r="CR177" s="7">
        <v>0</v>
      </c>
      <c r="CS177" s="7">
        <v>0</v>
      </c>
      <c r="CT177" s="7">
        <f>Table2[[#This Row],[Recapture Cancellation Reduction Amount Through FY 11]]+Table2[[#This Row],[Recapture Cancellation Reduction Amount FY 12 and After ]]</f>
        <v>0</v>
      </c>
      <c r="CU177" s="7">
        <v>0</v>
      </c>
      <c r="CV177" s="7">
        <v>0</v>
      </c>
      <c r="CW177" s="7">
        <v>0</v>
      </c>
      <c r="CX177" s="7">
        <f>Table2[[#This Row],[Penalty Paid Through FY 11]]+Table2[[#This Row],[Penalty Paid FY 12 and After]]</f>
        <v>0</v>
      </c>
      <c r="CY177" s="7">
        <v>5.0987999999999998</v>
      </c>
      <c r="CZ177" s="7">
        <v>106.3653</v>
      </c>
      <c r="DA177" s="7">
        <v>17.714200000000002</v>
      </c>
      <c r="DB177" s="7">
        <f>Table2[[#This Row],[TOTAL Assistance Net of recapture penalties Through FY 11]]+Table2[[#This Row],[TOTAL Assistance Net of recapture penalties FY 12 and After ]]</f>
        <v>124.07950000000001</v>
      </c>
      <c r="DC177" s="7">
        <v>101.0642</v>
      </c>
      <c r="DD177" s="7">
        <v>781.11530000000005</v>
      </c>
      <c r="DE177" s="7">
        <v>772.76940000000002</v>
      </c>
      <c r="DF177" s="7">
        <f>Table2[[#This Row],[Company Direct Tax Revenue Before Assistance FY 12 and After]]+Table2[[#This Row],[Company Direct Tax Revenue Before Assistance Through FY 11]]</f>
        <v>1553.8847000000001</v>
      </c>
      <c r="DG177" s="7">
        <v>210.7114</v>
      </c>
      <c r="DH177" s="7">
        <v>1420.3747000000001</v>
      </c>
      <c r="DI177" s="7">
        <v>1611.1685</v>
      </c>
      <c r="DJ177" s="7">
        <f>Table2[[#This Row],[Indirect and Induced Tax Revenues FY 12 and After]]+Table2[[#This Row],[Indirect and Induced Tax Revenues Through FY 11]]</f>
        <v>3031.5432000000001</v>
      </c>
      <c r="DK177" s="7">
        <v>311.7756</v>
      </c>
      <c r="DL177" s="7">
        <v>2201.4899999999998</v>
      </c>
      <c r="DM177" s="7">
        <v>2383.9378999999999</v>
      </c>
      <c r="DN177" s="7">
        <f>Table2[[#This Row],[TOTAL Tax Revenues Before Assistance Through FY 11]]+Table2[[#This Row],[TOTAL Tax Revenues Before Assistance FY 12 and After]]</f>
        <v>4585.4278999999997</v>
      </c>
      <c r="DO177" s="7">
        <v>306.67680000000001</v>
      </c>
      <c r="DP177" s="7">
        <v>2095.1246999999998</v>
      </c>
      <c r="DQ177" s="7">
        <v>2366.2237</v>
      </c>
      <c r="DR177" s="7">
        <f>Table2[[#This Row],[TOTAL Tax Revenues Net of Assistance Recapture and Penalty FY 12 and After]]+Table2[[#This Row],[TOTAL Tax Revenues Net of Assistance Recapture and Penalty Through FY 11]]</f>
        <v>4461.3483999999999</v>
      </c>
      <c r="DS177" s="7">
        <v>0</v>
      </c>
      <c r="DT177" s="7">
        <v>0</v>
      </c>
      <c r="DU177" s="7">
        <v>0</v>
      </c>
      <c r="DV177" s="7">
        <v>0</v>
      </c>
    </row>
    <row r="178" spans="1:126" x14ac:dyDescent="0.25">
      <c r="A178" s="5">
        <v>92629</v>
      </c>
      <c r="B178" s="5" t="s">
        <v>351</v>
      </c>
      <c r="C178" s="5" t="s">
        <v>352</v>
      </c>
      <c r="D178" s="5" t="s">
        <v>27</v>
      </c>
      <c r="E178" s="5">
        <v>3</v>
      </c>
      <c r="F178" s="5">
        <v>630</v>
      </c>
      <c r="G178" s="5">
        <v>9</v>
      </c>
      <c r="H178" s="23">
        <v>17946</v>
      </c>
      <c r="I178" s="23">
        <v>21000</v>
      </c>
      <c r="J178" s="5">
        <v>611110</v>
      </c>
      <c r="K178" s="6" t="s">
        <v>47</v>
      </c>
      <c r="L178" s="6">
        <v>37190</v>
      </c>
      <c r="M178" s="9">
        <v>46751</v>
      </c>
      <c r="N178" s="7">
        <v>6500</v>
      </c>
      <c r="O178" s="5" t="s">
        <v>48</v>
      </c>
      <c r="P178" s="23">
        <v>26</v>
      </c>
      <c r="Q178" s="23">
        <v>1</v>
      </c>
      <c r="R178" s="23">
        <v>65</v>
      </c>
      <c r="S178" s="23">
        <v>0</v>
      </c>
      <c r="T178" s="23">
        <v>0</v>
      </c>
      <c r="U178" s="23">
        <v>92</v>
      </c>
      <c r="V178" s="23">
        <v>78</v>
      </c>
      <c r="W178" s="23">
        <v>0</v>
      </c>
      <c r="X178" s="23">
        <v>0</v>
      </c>
      <c r="Y178" s="23">
        <v>59</v>
      </c>
      <c r="Z178" s="23">
        <v>10</v>
      </c>
      <c r="AA178" s="24">
        <v>0</v>
      </c>
      <c r="AB178" s="24">
        <v>0</v>
      </c>
      <c r="AC178" s="24">
        <v>0</v>
      </c>
      <c r="AD178" s="24">
        <v>0</v>
      </c>
      <c r="AE178" s="24">
        <v>0</v>
      </c>
      <c r="AF178" s="24">
        <v>92.391304347826093</v>
      </c>
      <c r="AG178" s="5" t="s">
        <v>39</v>
      </c>
      <c r="AH178" s="7" t="s">
        <v>33</v>
      </c>
      <c r="AI178" s="7">
        <v>0</v>
      </c>
      <c r="AJ178" s="7">
        <v>0</v>
      </c>
      <c r="AK178" s="7">
        <v>0</v>
      </c>
      <c r="AL178" s="7">
        <f>Table2[[#This Row],[Company Direct Land Through FY 11]]+Table2[[#This Row],[Company Direct Land FY 12 and After ]]</f>
        <v>0</v>
      </c>
      <c r="AM178" s="7">
        <v>0</v>
      </c>
      <c r="AN178" s="7">
        <v>0</v>
      </c>
      <c r="AO178" s="7">
        <v>0</v>
      </c>
      <c r="AP178" s="7">
        <f>Table2[[#This Row],[Company Direct Building Through FY 11]]+Table2[[#This Row],[Company Direct Building FY 12 and After  ]]</f>
        <v>0</v>
      </c>
      <c r="AQ178" s="7">
        <v>0</v>
      </c>
      <c r="AR178" s="7">
        <v>138.125</v>
      </c>
      <c r="AS178" s="7">
        <v>0</v>
      </c>
      <c r="AT178" s="7">
        <f>Table2[[#This Row],[Mortgage Recording Tax Through FY 11]]+Table2[[#This Row],[Mortgage Recording Tax FY 12 and After ]]</f>
        <v>138.125</v>
      </c>
      <c r="AU178" s="7">
        <v>0</v>
      </c>
      <c r="AV178" s="7">
        <v>0</v>
      </c>
      <c r="AW178" s="7">
        <v>0</v>
      </c>
      <c r="AX178" s="7">
        <f>Table2[[#This Row],[Pilot Savings  Through FY 11]]+Table2[[#This Row],[Pilot Savings FY 12 and After ]]</f>
        <v>0</v>
      </c>
      <c r="AY178" s="7">
        <v>0</v>
      </c>
      <c r="AZ178" s="7">
        <v>0</v>
      </c>
      <c r="BA178" s="7">
        <v>0</v>
      </c>
      <c r="BB178" s="7">
        <f>Table2[[#This Row],[Mortgage Recording Tax Exemption Through FY 11]]+Table2[[#This Row],[Mortgage Recording Tax Exemption FY 12 and After ]]</f>
        <v>0</v>
      </c>
      <c r="BC178" s="7">
        <v>53.814599999999999</v>
      </c>
      <c r="BD178" s="7">
        <v>387.39550000000003</v>
      </c>
      <c r="BE178" s="7">
        <v>331.67129999999997</v>
      </c>
      <c r="BF178" s="7">
        <f>Table2[[#This Row],[Indirect and Induced Land Through FY 11]]+Table2[[#This Row],[Indirect and Induced Land FY 12 and After ]]</f>
        <v>719.06680000000006</v>
      </c>
      <c r="BG178" s="7">
        <v>99.941400000000002</v>
      </c>
      <c r="BH178" s="7">
        <v>719.44870000000003</v>
      </c>
      <c r="BI178" s="7">
        <v>615.96100000000001</v>
      </c>
      <c r="BJ178" s="7">
        <f>Table2[[#This Row],[Indirect and Induced Building Through FY 11]]+Table2[[#This Row],[Indirect and Induced Building FY 12 and After]]</f>
        <v>1335.4097000000002</v>
      </c>
      <c r="BK178" s="7">
        <v>153.756</v>
      </c>
      <c r="BL178" s="7">
        <v>1244.9692</v>
      </c>
      <c r="BM178" s="7">
        <v>947.63229999999999</v>
      </c>
      <c r="BN178" s="7">
        <f>Table2[[#This Row],[TOTAL Real Property Related Taxes Through FY 11]]+Table2[[#This Row],[TOTAL Real Property Related Taxes FY 12 and After]]</f>
        <v>2192.6014999999998</v>
      </c>
      <c r="BO178" s="7">
        <v>159.4614</v>
      </c>
      <c r="BP178" s="7">
        <v>1167.2579000000001</v>
      </c>
      <c r="BQ178" s="7">
        <v>982.7962</v>
      </c>
      <c r="BR178" s="7">
        <f>Table2[[#This Row],[Company Direct Through FY 11]]+Table2[[#This Row],[Company Direct FY 12 and After ]]</f>
        <v>2150.0541000000003</v>
      </c>
      <c r="BS178" s="7">
        <v>0</v>
      </c>
      <c r="BT178" s="7">
        <v>0</v>
      </c>
      <c r="BU178" s="7">
        <v>0</v>
      </c>
      <c r="BV178" s="7">
        <f>Table2[[#This Row],[Sales Tax Exemption Through FY 11]]+Table2[[#This Row],[Sales Tax Exemption FY 12 and After ]]</f>
        <v>0</v>
      </c>
      <c r="BW178" s="7">
        <v>0</v>
      </c>
      <c r="BX178" s="7">
        <v>0</v>
      </c>
      <c r="BY178" s="7">
        <v>0</v>
      </c>
      <c r="BZ178" s="7">
        <f>Table2[[#This Row],[Energy Tax Savings Through FY 11]]+Table2[[#This Row],[Energy Tax Savings FY 12 and After ]]</f>
        <v>0</v>
      </c>
      <c r="CA178" s="7">
        <v>0.40920000000000001</v>
      </c>
      <c r="CB178" s="7">
        <v>2.0148000000000001</v>
      </c>
      <c r="CC178" s="7">
        <v>1.3194999999999999</v>
      </c>
      <c r="CD178" s="7">
        <f>Table2[[#This Row],[Tax Exempt Bond Savings Through FY 11]]+Table2[[#This Row],[Tax Exempt Bond Savings FY12 and After ]]</f>
        <v>3.3342999999999998</v>
      </c>
      <c r="CE178" s="7">
        <v>176.34790000000001</v>
      </c>
      <c r="CF178" s="7">
        <v>1340.9010000000001</v>
      </c>
      <c r="CG178" s="7">
        <v>1086.8717999999999</v>
      </c>
      <c r="CH178" s="7">
        <f>Table2[[#This Row],[Indirect and Induced Through FY 11]]+Table2[[#This Row],[Indirect and Induced FY 12 and After  ]]</f>
        <v>2427.7727999999997</v>
      </c>
      <c r="CI178" s="7">
        <v>335.40010000000001</v>
      </c>
      <c r="CJ178" s="7">
        <v>2506.1441</v>
      </c>
      <c r="CK178" s="7">
        <v>2068.3485000000001</v>
      </c>
      <c r="CL178" s="7">
        <f>Table2[[#This Row],[TOTAL Income Consumption Use Taxes Through FY 11]]+Table2[[#This Row],[TOTAL Income Consumption Use Taxes FY 12 and After  ]]</f>
        <v>4574.4925999999996</v>
      </c>
      <c r="CM178" s="7">
        <v>0.40920000000000001</v>
      </c>
      <c r="CN178" s="7">
        <v>2.0148000000000001</v>
      </c>
      <c r="CO178" s="7">
        <v>1.3194999999999999</v>
      </c>
      <c r="CP178" s="7">
        <f>Table2[[#This Row],[Assistance Provided Through FY 11]]+Table2[[#This Row],[Assistance Provided FY 12 and After ]]</f>
        <v>3.3342999999999998</v>
      </c>
      <c r="CQ178" s="7">
        <v>0</v>
      </c>
      <c r="CR178" s="7">
        <v>0</v>
      </c>
      <c r="CS178" s="7">
        <v>0</v>
      </c>
      <c r="CT178" s="7">
        <f>Table2[[#This Row],[Recapture Cancellation Reduction Amount Through FY 11]]+Table2[[#This Row],[Recapture Cancellation Reduction Amount FY 12 and After ]]</f>
        <v>0</v>
      </c>
      <c r="CU178" s="7">
        <v>0</v>
      </c>
      <c r="CV178" s="7">
        <v>0</v>
      </c>
      <c r="CW178" s="7">
        <v>0</v>
      </c>
      <c r="CX178" s="7">
        <f>Table2[[#This Row],[Penalty Paid Through FY 11]]+Table2[[#This Row],[Penalty Paid FY 12 and After]]</f>
        <v>0</v>
      </c>
      <c r="CY178" s="7">
        <v>0.40920000000000001</v>
      </c>
      <c r="CZ178" s="7">
        <v>2.0148000000000001</v>
      </c>
      <c r="DA178" s="7">
        <v>1.3194999999999999</v>
      </c>
      <c r="DB178" s="7">
        <f>Table2[[#This Row],[TOTAL Assistance Net of recapture penalties Through FY 11]]+Table2[[#This Row],[TOTAL Assistance Net of recapture penalties FY 12 and After ]]</f>
        <v>3.3342999999999998</v>
      </c>
      <c r="DC178" s="7">
        <v>159.4614</v>
      </c>
      <c r="DD178" s="7">
        <v>1305.3829000000001</v>
      </c>
      <c r="DE178" s="7">
        <v>982.7962</v>
      </c>
      <c r="DF178" s="7">
        <f>Table2[[#This Row],[Company Direct Tax Revenue Before Assistance FY 12 and After]]+Table2[[#This Row],[Company Direct Tax Revenue Before Assistance Through FY 11]]</f>
        <v>2288.1791000000003</v>
      </c>
      <c r="DG178" s="7">
        <v>330.10390000000001</v>
      </c>
      <c r="DH178" s="7">
        <v>2447.7451999999998</v>
      </c>
      <c r="DI178" s="7">
        <v>2034.5041000000001</v>
      </c>
      <c r="DJ178" s="7">
        <f>Table2[[#This Row],[Indirect and Induced Tax Revenues FY 12 and After]]+Table2[[#This Row],[Indirect and Induced Tax Revenues Through FY 11]]</f>
        <v>4482.2492999999995</v>
      </c>
      <c r="DK178" s="7">
        <v>489.56529999999998</v>
      </c>
      <c r="DL178" s="7">
        <v>3753.1280999999999</v>
      </c>
      <c r="DM178" s="7">
        <v>3017.3002999999999</v>
      </c>
      <c r="DN178" s="7">
        <f>Table2[[#This Row],[TOTAL Tax Revenues Before Assistance Through FY 11]]+Table2[[#This Row],[TOTAL Tax Revenues Before Assistance FY 12 and After]]</f>
        <v>6770.4283999999998</v>
      </c>
      <c r="DO178" s="7">
        <v>489.15609999999998</v>
      </c>
      <c r="DP178" s="7">
        <v>3751.1133</v>
      </c>
      <c r="DQ178" s="7">
        <v>3015.9807999999998</v>
      </c>
      <c r="DR178" s="7">
        <f>Table2[[#This Row],[TOTAL Tax Revenues Net of Assistance Recapture and Penalty FY 12 and After]]+Table2[[#This Row],[TOTAL Tax Revenues Net of Assistance Recapture and Penalty Through FY 11]]</f>
        <v>6767.0941000000003</v>
      </c>
      <c r="DS178" s="7">
        <v>0</v>
      </c>
      <c r="DT178" s="7">
        <v>0</v>
      </c>
      <c r="DU178" s="7">
        <v>0</v>
      </c>
      <c r="DV178" s="7">
        <v>0</v>
      </c>
    </row>
    <row r="179" spans="1:126" x14ac:dyDescent="0.25">
      <c r="A179" s="5">
        <v>92632</v>
      </c>
      <c r="B179" s="5" t="s">
        <v>1245</v>
      </c>
      <c r="C179" s="5" t="s">
        <v>346</v>
      </c>
      <c r="D179" s="5" t="s">
        <v>32</v>
      </c>
      <c r="E179" s="5">
        <v>27</v>
      </c>
      <c r="F179" s="5">
        <v>12397</v>
      </c>
      <c r="G179" s="5">
        <v>150</v>
      </c>
      <c r="H179" s="23">
        <v>10200</v>
      </c>
      <c r="I179" s="23">
        <v>4105</v>
      </c>
      <c r="J179" s="5">
        <v>623210</v>
      </c>
      <c r="K179" s="6" t="s">
        <v>166</v>
      </c>
      <c r="L179" s="6">
        <v>37243</v>
      </c>
      <c r="M179" s="9">
        <v>42552</v>
      </c>
      <c r="N179" s="7">
        <v>1514.7</v>
      </c>
      <c r="O179" s="5" t="s">
        <v>79</v>
      </c>
      <c r="P179" s="23">
        <v>0</v>
      </c>
      <c r="Q179" s="23">
        <v>13</v>
      </c>
      <c r="R179" s="23">
        <v>13</v>
      </c>
      <c r="S179" s="23">
        <v>0</v>
      </c>
      <c r="T179" s="23">
        <v>0</v>
      </c>
      <c r="U179" s="23">
        <v>26</v>
      </c>
      <c r="V179" s="23">
        <v>19</v>
      </c>
      <c r="W179" s="23">
        <v>0</v>
      </c>
      <c r="X179" s="23">
        <v>0</v>
      </c>
      <c r="Y179" s="23">
        <v>0</v>
      </c>
      <c r="Z179" s="23">
        <v>0</v>
      </c>
      <c r="AA179" s="24">
        <v>0</v>
      </c>
      <c r="AB179" s="24">
        <v>0</v>
      </c>
      <c r="AC179" s="24">
        <v>0</v>
      </c>
      <c r="AD179" s="24">
        <v>0</v>
      </c>
      <c r="AE179" s="24">
        <v>0</v>
      </c>
      <c r="AF179" s="24">
        <v>96.153846153846203</v>
      </c>
      <c r="AG179" s="5" t="s">
        <v>39</v>
      </c>
      <c r="AH179" s="7" t="s">
        <v>33</v>
      </c>
      <c r="AI179" s="7">
        <v>0</v>
      </c>
      <c r="AJ179" s="7">
        <v>0</v>
      </c>
      <c r="AK179" s="7">
        <v>0</v>
      </c>
      <c r="AL179" s="7">
        <f>Table2[[#This Row],[Company Direct Land Through FY 11]]+Table2[[#This Row],[Company Direct Land FY 12 and After ]]</f>
        <v>0</v>
      </c>
      <c r="AM179" s="7">
        <v>0</v>
      </c>
      <c r="AN179" s="7">
        <v>0</v>
      </c>
      <c r="AO179" s="7">
        <v>0</v>
      </c>
      <c r="AP179" s="7">
        <f>Table2[[#This Row],[Company Direct Building Through FY 11]]+Table2[[#This Row],[Company Direct Building FY 12 and After  ]]</f>
        <v>0</v>
      </c>
      <c r="AQ179" s="7">
        <v>0</v>
      </c>
      <c r="AR179" s="7">
        <v>26.575299999999999</v>
      </c>
      <c r="AS179" s="7">
        <v>0</v>
      </c>
      <c r="AT179" s="7">
        <f>Table2[[#This Row],[Mortgage Recording Tax Through FY 11]]+Table2[[#This Row],[Mortgage Recording Tax FY 12 and After ]]</f>
        <v>26.575299999999999</v>
      </c>
      <c r="AU179" s="7">
        <v>0</v>
      </c>
      <c r="AV179" s="7">
        <v>0</v>
      </c>
      <c r="AW179" s="7">
        <v>0</v>
      </c>
      <c r="AX179" s="7">
        <f>Table2[[#This Row],[Pilot Savings  Through FY 11]]+Table2[[#This Row],[Pilot Savings FY 12 and After ]]</f>
        <v>0</v>
      </c>
      <c r="AY179" s="7">
        <v>0</v>
      </c>
      <c r="AZ179" s="7">
        <v>26.575299999999999</v>
      </c>
      <c r="BA179" s="7">
        <v>0</v>
      </c>
      <c r="BB179" s="7">
        <f>Table2[[#This Row],[Mortgage Recording Tax Exemption Through FY 11]]+Table2[[#This Row],[Mortgage Recording Tax Exemption FY 12 and After ]]</f>
        <v>26.575299999999999</v>
      </c>
      <c r="BC179" s="7">
        <v>8.4948999999999995</v>
      </c>
      <c r="BD179" s="7">
        <v>72.759900000000002</v>
      </c>
      <c r="BE179" s="7">
        <v>22.6678</v>
      </c>
      <c r="BF179" s="7">
        <f>Table2[[#This Row],[Indirect and Induced Land Through FY 11]]+Table2[[#This Row],[Indirect and Induced Land FY 12 and After ]]</f>
        <v>95.427700000000002</v>
      </c>
      <c r="BG179" s="7">
        <v>15.776300000000001</v>
      </c>
      <c r="BH179" s="7">
        <v>135.1259</v>
      </c>
      <c r="BI179" s="7">
        <v>42.097700000000003</v>
      </c>
      <c r="BJ179" s="7">
        <f>Table2[[#This Row],[Indirect and Induced Building Through FY 11]]+Table2[[#This Row],[Indirect and Induced Building FY 12 and After]]</f>
        <v>177.2236</v>
      </c>
      <c r="BK179" s="7">
        <v>24.2712</v>
      </c>
      <c r="BL179" s="7">
        <v>207.88579999999999</v>
      </c>
      <c r="BM179" s="7">
        <v>64.765500000000003</v>
      </c>
      <c r="BN179" s="7">
        <f>Table2[[#This Row],[TOTAL Real Property Related Taxes Through FY 11]]+Table2[[#This Row],[TOTAL Real Property Related Taxes FY 12 and After]]</f>
        <v>272.65129999999999</v>
      </c>
      <c r="BO179" s="7">
        <v>28.258700000000001</v>
      </c>
      <c r="BP179" s="7">
        <v>248.28739999999999</v>
      </c>
      <c r="BQ179" s="7">
        <v>75.405799999999999</v>
      </c>
      <c r="BR179" s="7">
        <f>Table2[[#This Row],[Company Direct Through FY 11]]+Table2[[#This Row],[Company Direct FY 12 and After ]]</f>
        <v>323.69319999999999</v>
      </c>
      <c r="BS179" s="7">
        <v>0</v>
      </c>
      <c r="BT179" s="7">
        <v>0</v>
      </c>
      <c r="BU179" s="7">
        <v>0</v>
      </c>
      <c r="BV179" s="7">
        <f>Table2[[#This Row],[Sales Tax Exemption Through FY 11]]+Table2[[#This Row],[Sales Tax Exemption FY 12 and After ]]</f>
        <v>0</v>
      </c>
      <c r="BW179" s="7">
        <v>0</v>
      </c>
      <c r="BX179" s="7">
        <v>0</v>
      </c>
      <c r="BY179" s="7">
        <v>0</v>
      </c>
      <c r="BZ179" s="7">
        <f>Table2[[#This Row],[Energy Tax Savings Through FY 11]]+Table2[[#This Row],[Energy Tax Savings FY 12 and After ]]</f>
        <v>0</v>
      </c>
      <c r="CA179" s="7">
        <v>0.86070000000000002</v>
      </c>
      <c r="CB179" s="7">
        <v>7.0712000000000002</v>
      </c>
      <c r="CC179" s="7">
        <v>2.0478999999999998</v>
      </c>
      <c r="CD179" s="7">
        <f>Table2[[#This Row],[Tax Exempt Bond Savings Through FY 11]]+Table2[[#This Row],[Tax Exempt Bond Savings FY12 and After ]]</f>
        <v>9.1190999999999995</v>
      </c>
      <c r="CE179" s="7">
        <v>30.1068</v>
      </c>
      <c r="CF179" s="7">
        <v>273.70729999999998</v>
      </c>
      <c r="CG179" s="7">
        <v>80.3369</v>
      </c>
      <c r="CH179" s="7">
        <f>Table2[[#This Row],[Indirect and Induced Through FY 11]]+Table2[[#This Row],[Indirect and Induced FY 12 and After  ]]</f>
        <v>354.04419999999999</v>
      </c>
      <c r="CI179" s="7">
        <v>57.504800000000003</v>
      </c>
      <c r="CJ179" s="7">
        <v>514.92349999999999</v>
      </c>
      <c r="CK179" s="7">
        <v>153.69479999999999</v>
      </c>
      <c r="CL179" s="7">
        <f>Table2[[#This Row],[TOTAL Income Consumption Use Taxes Through FY 11]]+Table2[[#This Row],[TOTAL Income Consumption Use Taxes FY 12 and After  ]]</f>
        <v>668.61829999999998</v>
      </c>
      <c r="CM179" s="7">
        <v>0.86070000000000002</v>
      </c>
      <c r="CN179" s="7">
        <v>33.646500000000003</v>
      </c>
      <c r="CO179" s="7">
        <v>2.0478999999999998</v>
      </c>
      <c r="CP179" s="7">
        <f>Table2[[#This Row],[Assistance Provided Through FY 11]]+Table2[[#This Row],[Assistance Provided FY 12 and After ]]</f>
        <v>35.694400000000002</v>
      </c>
      <c r="CQ179" s="7">
        <v>0</v>
      </c>
      <c r="CR179" s="7">
        <v>0</v>
      </c>
      <c r="CS179" s="7">
        <v>0</v>
      </c>
      <c r="CT179" s="7">
        <f>Table2[[#This Row],[Recapture Cancellation Reduction Amount Through FY 11]]+Table2[[#This Row],[Recapture Cancellation Reduction Amount FY 12 and After ]]</f>
        <v>0</v>
      </c>
      <c r="CU179" s="7">
        <v>0</v>
      </c>
      <c r="CV179" s="7">
        <v>0</v>
      </c>
      <c r="CW179" s="7">
        <v>0</v>
      </c>
      <c r="CX179" s="7">
        <f>Table2[[#This Row],[Penalty Paid Through FY 11]]+Table2[[#This Row],[Penalty Paid FY 12 and After]]</f>
        <v>0</v>
      </c>
      <c r="CY179" s="7">
        <v>0.86070000000000002</v>
      </c>
      <c r="CZ179" s="7">
        <v>33.646500000000003</v>
      </c>
      <c r="DA179" s="7">
        <v>2.0478999999999998</v>
      </c>
      <c r="DB179" s="7">
        <f>Table2[[#This Row],[TOTAL Assistance Net of recapture penalties Through FY 11]]+Table2[[#This Row],[TOTAL Assistance Net of recapture penalties FY 12 and After ]]</f>
        <v>35.694400000000002</v>
      </c>
      <c r="DC179" s="7">
        <v>28.258700000000001</v>
      </c>
      <c r="DD179" s="7">
        <v>274.86270000000002</v>
      </c>
      <c r="DE179" s="7">
        <v>75.405799999999999</v>
      </c>
      <c r="DF179" s="7">
        <f>Table2[[#This Row],[Company Direct Tax Revenue Before Assistance FY 12 and After]]+Table2[[#This Row],[Company Direct Tax Revenue Before Assistance Through FY 11]]</f>
        <v>350.26850000000002</v>
      </c>
      <c r="DG179" s="7">
        <v>54.378</v>
      </c>
      <c r="DH179" s="7">
        <v>481.59309999999999</v>
      </c>
      <c r="DI179" s="7">
        <v>145.10239999999999</v>
      </c>
      <c r="DJ179" s="7">
        <f>Table2[[#This Row],[Indirect and Induced Tax Revenues FY 12 and After]]+Table2[[#This Row],[Indirect and Induced Tax Revenues Through FY 11]]</f>
        <v>626.69550000000004</v>
      </c>
      <c r="DK179" s="7">
        <v>82.636700000000005</v>
      </c>
      <c r="DL179" s="7">
        <v>756.45579999999995</v>
      </c>
      <c r="DM179" s="7">
        <v>220.50819999999999</v>
      </c>
      <c r="DN179" s="7">
        <f>Table2[[#This Row],[TOTAL Tax Revenues Before Assistance Through FY 11]]+Table2[[#This Row],[TOTAL Tax Revenues Before Assistance FY 12 and After]]</f>
        <v>976.96399999999994</v>
      </c>
      <c r="DO179" s="7">
        <v>81.775999999999996</v>
      </c>
      <c r="DP179" s="7">
        <v>722.80930000000001</v>
      </c>
      <c r="DQ179" s="7">
        <v>218.46029999999999</v>
      </c>
      <c r="DR179" s="7">
        <f>Table2[[#This Row],[TOTAL Tax Revenues Net of Assistance Recapture and Penalty FY 12 and After]]+Table2[[#This Row],[TOTAL Tax Revenues Net of Assistance Recapture and Penalty Through FY 11]]</f>
        <v>941.26959999999997</v>
      </c>
      <c r="DS179" s="7">
        <v>0</v>
      </c>
      <c r="DT179" s="7">
        <v>0</v>
      </c>
      <c r="DU179" s="7">
        <v>0</v>
      </c>
      <c r="DV179" s="7">
        <v>0</v>
      </c>
    </row>
    <row r="180" spans="1:126" x14ac:dyDescent="0.25">
      <c r="A180" s="5">
        <v>92633</v>
      </c>
      <c r="B180" s="5" t="s">
        <v>416</v>
      </c>
      <c r="C180" s="5" t="s">
        <v>417</v>
      </c>
      <c r="D180" s="5" t="s">
        <v>32</v>
      </c>
      <c r="E180" s="5">
        <v>28</v>
      </c>
      <c r="F180" s="5">
        <v>9613</v>
      </c>
      <c r="G180" s="5">
        <v>29</v>
      </c>
      <c r="H180" s="23">
        <v>3100</v>
      </c>
      <c r="I180" s="23">
        <v>3100</v>
      </c>
      <c r="J180" s="5">
        <v>624120</v>
      </c>
      <c r="K180" s="6" t="s">
        <v>166</v>
      </c>
      <c r="L180" s="6">
        <v>37434</v>
      </c>
      <c r="M180" s="9">
        <v>42917</v>
      </c>
      <c r="N180" s="7">
        <v>672.3</v>
      </c>
      <c r="O180" s="5" t="s">
        <v>79</v>
      </c>
      <c r="P180" s="23">
        <v>5</v>
      </c>
      <c r="Q180" s="23">
        <v>5</v>
      </c>
      <c r="R180" s="23">
        <v>5</v>
      </c>
      <c r="S180" s="23">
        <v>0</v>
      </c>
      <c r="T180" s="23">
        <v>0</v>
      </c>
      <c r="U180" s="23">
        <v>15</v>
      </c>
      <c r="V180" s="23">
        <v>10</v>
      </c>
      <c r="W180" s="23">
        <v>0</v>
      </c>
      <c r="X180" s="23">
        <v>0</v>
      </c>
      <c r="Y180" s="23">
        <v>15</v>
      </c>
      <c r="Z180" s="23">
        <v>0</v>
      </c>
      <c r="AA180" s="24">
        <v>0</v>
      </c>
      <c r="AB180" s="24">
        <v>0</v>
      </c>
      <c r="AC180" s="24">
        <v>0</v>
      </c>
      <c r="AD180" s="24">
        <v>0</v>
      </c>
      <c r="AE180" s="24">
        <v>0</v>
      </c>
      <c r="AF180" s="24">
        <v>93.3333333333333</v>
      </c>
      <c r="AG180" s="5" t="s">
        <v>39</v>
      </c>
      <c r="AH180" s="7" t="s">
        <v>33</v>
      </c>
      <c r="AI180" s="7">
        <v>0</v>
      </c>
      <c r="AJ180" s="7">
        <v>0</v>
      </c>
      <c r="AK180" s="7">
        <v>0</v>
      </c>
      <c r="AL180" s="7">
        <f>Table2[[#This Row],[Company Direct Land Through FY 11]]+Table2[[#This Row],[Company Direct Land FY 12 and After ]]</f>
        <v>0</v>
      </c>
      <c r="AM180" s="7">
        <v>0</v>
      </c>
      <c r="AN180" s="7">
        <v>0</v>
      </c>
      <c r="AO180" s="7">
        <v>0</v>
      </c>
      <c r="AP180" s="7">
        <f>Table2[[#This Row],[Company Direct Building Through FY 11]]+Table2[[#This Row],[Company Direct Building FY 12 and After  ]]</f>
        <v>0</v>
      </c>
      <c r="AQ180" s="7">
        <v>0</v>
      </c>
      <c r="AR180" s="7">
        <v>11.795299999999999</v>
      </c>
      <c r="AS180" s="7">
        <v>0</v>
      </c>
      <c r="AT180" s="7">
        <f>Table2[[#This Row],[Mortgage Recording Tax Through FY 11]]+Table2[[#This Row],[Mortgage Recording Tax FY 12 and After ]]</f>
        <v>11.795299999999999</v>
      </c>
      <c r="AU180" s="7">
        <v>0</v>
      </c>
      <c r="AV180" s="7">
        <v>0</v>
      </c>
      <c r="AW180" s="7">
        <v>0</v>
      </c>
      <c r="AX180" s="7">
        <f>Table2[[#This Row],[Pilot Savings  Through FY 11]]+Table2[[#This Row],[Pilot Savings FY 12 and After ]]</f>
        <v>0</v>
      </c>
      <c r="AY180" s="7">
        <v>0</v>
      </c>
      <c r="AZ180" s="7">
        <v>11.795299999999999</v>
      </c>
      <c r="BA180" s="7">
        <v>0</v>
      </c>
      <c r="BB180" s="7">
        <f>Table2[[#This Row],[Mortgage Recording Tax Exemption Through FY 11]]+Table2[[#This Row],[Mortgage Recording Tax Exemption FY 12 and After ]]</f>
        <v>11.795299999999999</v>
      </c>
      <c r="BC180" s="7">
        <v>4.1916000000000002</v>
      </c>
      <c r="BD180" s="7">
        <v>25.0138</v>
      </c>
      <c r="BE180" s="7">
        <v>12.8003</v>
      </c>
      <c r="BF180" s="7">
        <f>Table2[[#This Row],[Indirect and Induced Land Through FY 11]]+Table2[[#This Row],[Indirect and Induced Land FY 12 and After ]]</f>
        <v>37.814099999999996</v>
      </c>
      <c r="BG180" s="7">
        <v>7.7843999999999998</v>
      </c>
      <c r="BH180" s="7">
        <v>46.454099999999997</v>
      </c>
      <c r="BI180" s="7">
        <v>23.772400000000001</v>
      </c>
      <c r="BJ180" s="7">
        <f>Table2[[#This Row],[Indirect and Induced Building Through FY 11]]+Table2[[#This Row],[Indirect and Induced Building FY 12 and After]]</f>
        <v>70.226500000000001</v>
      </c>
      <c r="BK180" s="7">
        <v>11.976000000000001</v>
      </c>
      <c r="BL180" s="7">
        <v>71.4679</v>
      </c>
      <c r="BM180" s="7">
        <v>36.572699999999998</v>
      </c>
      <c r="BN180" s="7">
        <f>Table2[[#This Row],[TOTAL Real Property Related Taxes Through FY 11]]+Table2[[#This Row],[TOTAL Real Property Related Taxes FY 12 and After]]</f>
        <v>108.0406</v>
      </c>
      <c r="BO180" s="7">
        <v>12.297800000000001</v>
      </c>
      <c r="BP180" s="7">
        <v>78.028599999999997</v>
      </c>
      <c r="BQ180" s="7">
        <v>37.555</v>
      </c>
      <c r="BR180" s="7">
        <f>Table2[[#This Row],[Company Direct Through FY 11]]+Table2[[#This Row],[Company Direct FY 12 and After ]]</f>
        <v>115.58359999999999</v>
      </c>
      <c r="BS180" s="7">
        <v>0</v>
      </c>
      <c r="BT180" s="7">
        <v>0</v>
      </c>
      <c r="BU180" s="7">
        <v>0</v>
      </c>
      <c r="BV180" s="7">
        <f>Table2[[#This Row],[Sales Tax Exemption Through FY 11]]+Table2[[#This Row],[Sales Tax Exemption FY 12 and After ]]</f>
        <v>0</v>
      </c>
      <c r="BW180" s="7">
        <v>0</v>
      </c>
      <c r="BX180" s="7">
        <v>0</v>
      </c>
      <c r="BY180" s="7">
        <v>0</v>
      </c>
      <c r="BZ180" s="7">
        <f>Table2[[#This Row],[Energy Tax Savings Through FY 11]]+Table2[[#This Row],[Energy Tax Savings FY 12 and After ]]</f>
        <v>0</v>
      </c>
      <c r="CA180" s="7">
        <v>0.28070000000000001</v>
      </c>
      <c r="CB180" s="7">
        <v>2.6692</v>
      </c>
      <c r="CC180" s="7">
        <v>0.75290000000000001</v>
      </c>
      <c r="CD180" s="7">
        <f>Table2[[#This Row],[Tax Exempt Bond Savings Through FY 11]]+Table2[[#This Row],[Tax Exempt Bond Savings FY12 and After ]]</f>
        <v>3.4220999999999999</v>
      </c>
      <c r="CE180" s="7">
        <v>14.855399999999999</v>
      </c>
      <c r="CF180" s="7">
        <v>94.924999999999997</v>
      </c>
      <c r="CG180" s="7">
        <v>45.365299999999998</v>
      </c>
      <c r="CH180" s="7">
        <f>Table2[[#This Row],[Indirect and Induced Through FY 11]]+Table2[[#This Row],[Indirect and Induced FY 12 and After  ]]</f>
        <v>140.2903</v>
      </c>
      <c r="CI180" s="7">
        <v>26.872499999999999</v>
      </c>
      <c r="CJ180" s="7">
        <v>170.28440000000001</v>
      </c>
      <c r="CK180" s="7">
        <v>82.167400000000001</v>
      </c>
      <c r="CL180" s="7">
        <f>Table2[[#This Row],[TOTAL Income Consumption Use Taxes Through FY 11]]+Table2[[#This Row],[TOTAL Income Consumption Use Taxes FY 12 and After  ]]</f>
        <v>252.45179999999999</v>
      </c>
      <c r="CM180" s="7">
        <v>0.28070000000000001</v>
      </c>
      <c r="CN180" s="7">
        <v>14.464499999999999</v>
      </c>
      <c r="CO180" s="7">
        <v>0.75290000000000001</v>
      </c>
      <c r="CP180" s="7">
        <f>Table2[[#This Row],[Assistance Provided Through FY 11]]+Table2[[#This Row],[Assistance Provided FY 12 and After ]]</f>
        <v>15.2174</v>
      </c>
      <c r="CQ180" s="7">
        <v>0</v>
      </c>
      <c r="CR180" s="7">
        <v>0</v>
      </c>
      <c r="CS180" s="7">
        <v>0</v>
      </c>
      <c r="CT180" s="7">
        <f>Table2[[#This Row],[Recapture Cancellation Reduction Amount Through FY 11]]+Table2[[#This Row],[Recapture Cancellation Reduction Amount FY 12 and After ]]</f>
        <v>0</v>
      </c>
      <c r="CU180" s="7">
        <v>0</v>
      </c>
      <c r="CV180" s="7">
        <v>0</v>
      </c>
      <c r="CW180" s="7">
        <v>0</v>
      </c>
      <c r="CX180" s="7">
        <f>Table2[[#This Row],[Penalty Paid Through FY 11]]+Table2[[#This Row],[Penalty Paid FY 12 and After]]</f>
        <v>0</v>
      </c>
      <c r="CY180" s="7">
        <v>0.28070000000000001</v>
      </c>
      <c r="CZ180" s="7">
        <v>14.464499999999999</v>
      </c>
      <c r="DA180" s="7">
        <v>0.75290000000000001</v>
      </c>
      <c r="DB180" s="7">
        <f>Table2[[#This Row],[TOTAL Assistance Net of recapture penalties Through FY 11]]+Table2[[#This Row],[TOTAL Assistance Net of recapture penalties FY 12 and After ]]</f>
        <v>15.2174</v>
      </c>
      <c r="DC180" s="7">
        <v>12.297800000000001</v>
      </c>
      <c r="DD180" s="7">
        <v>89.823899999999995</v>
      </c>
      <c r="DE180" s="7">
        <v>37.555</v>
      </c>
      <c r="DF180" s="7">
        <f>Table2[[#This Row],[Company Direct Tax Revenue Before Assistance FY 12 and After]]+Table2[[#This Row],[Company Direct Tax Revenue Before Assistance Through FY 11]]</f>
        <v>127.37889999999999</v>
      </c>
      <c r="DG180" s="7">
        <v>26.831399999999999</v>
      </c>
      <c r="DH180" s="7">
        <v>166.3929</v>
      </c>
      <c r="DI180" s="7">
        <v>81.938000000000002</v>
      </c>
      <c r="DJ180" s="7">
        <f>Table2[[#This Row],[Indirect and Induced Tax Revenues FY 12 and After]]+Table2[[#This Row],[Indirect and Induced Tax Revenues Through FY 11]]</f>
        <v>248.33089999999999</v>
      </c>
      <c r="DK180" s="7">
        <v>39.129199999999997</v>
      </c>
      <c r="DL180" s="7">
        <v>256.21679999999998</v>
      </c>
      <c r="DM180" s="7">
        <v>119.49299999999999</v>
      </c>
      <c r="DN180" s="7">
        <f>Table2[[#This Row],[TOTAL Tax Revenues Before Assistance Through FY 11]]+Table2[[#This Row],[TOTAL Tax Revenues Before Assistance FY 12 and After]]</f>
        <v>375.70979999999997</v>
      </c>
      <c r="DO180" s="7">
        <v>38.848500000000001</v>
      </c>
      <c r="DP180" s="7">
        <v>241.75229999999999</v>
      </c>
      <c r="DQ180" s="7">
        <v>118.7401</v>
      </c>
      <c r="DR180" s="7">
        <f>Table2[[#This Row],[TOTAL Tax Revenues Net of Assistance Recapture and Penalty FY 12 and After]]+Table2[[#This Row],[TOTAL Tax Revenues Net of Assistance Recapture and Penalty Through FY 11]]</f>
        <v>360.49239999999998</v>
      </c>
      <c r="DS180" s="7">
        <v>0</v>
      </c>
      <c r="DT180" s="7">
        <v>0</v>
      </c>
      <c r="DU180" s="7">
        <v>0</v>
      </c>
      <c r="DV180" s="7">
        <v>0</v>
      </c>
    </row>
    <row r="181" spans="1:126" x14ac:dyDescent="0.25">
      <c r="A181" s="5">
        <v>92634</v>
      </c>
      <c r="B181" s="5" t="s">
        <v>386</v>
      </c>
      <c r="C181" s="5" t="s">
        <v>387</v>
      </c>
      <c r="D181" s="5" t="s">
        <v>42</v>
      </c>
      <c r="E181" s="5">
        <v>47</v>
      </c>
      <c r="F181" s="5">
        <v>7087</v>
      </c>
      <c r="G181" s="5">
        <v>14</v>
      </c>
      <c r="H181" s="23">
        <v>36414</v>
      </c>
      <c r="I181" s="23">
        <v>180000</v>
      </c>
      <c r="J181" s="5">
        <v>611110</v>
      </c>
      <c r="K181" s="6" t="s">
        <v>47</v>
      </c>
      <c r="L181" s="6">
        <v>37434</v>
      </c>
      <c r="M181" s="9">
        <v>48366</v>
      </c>
      <c r="N181" s="7">
        <v>38500</v>
      </c>
      <c r="O181" s="5" t="s">
        <v>79</v>
      </c>
      <c r="P181" s="23">
        <v>39</v>
      </c>
      <c r="Q181" s="23">
        <v>0</v>
      </c>
      <c r="R181" s="23">
        <v>306</v>
      </c>
      <c r="S181" s="23">
        <v>0</v>
      </c>
      <c r="T181" s="23">
        <v>0</v>
      </c>
      <c r="U181" s="23">
        <v>345</v>
      </c>
      <c r="V181" s="23">
        <v>325</v>
      </c>
      <c r="W181" s="23">
        <v>0</v>
      </c>
      <c r="X181" s="23">
        <v>0</v>
      </c>
      <c r="Y181" s="23">
        <v>0</v>
      </c>
      <c r="Z181" s="23">
        <v>58</v>
      </c>
      <c r="AA181" s="24">
        <v>91.304347826086996</v>
      </c>
      <c r="AB181" s="24">
        <v>8.4057971014492807</v>
      </c>
      <c r="AC181" s="24">
        <v>0</v>
      </c>
      <c r="AD181" s="24">
        <v>0.28985507246376802</v>
      </c>
      <c r="AE181" s="24">
        <v>0</v>
      </c>
      <c r="AF181" s="24">
        <v>94.202898550724598</v>
      </c>
      <c r="AG181" s="5" t="s">
        <v>39</v>
      </c>
      <c r="AH181" s="7" t="s">
        <v>33</v>
      </c>
      <c r="AI181" s="7">
        <v>0</v>
      </c>
      <c r="AJ181" s="7">
        <v>0</v>
      </c>
      <c r="AK181" s="7">
        <v>0</v>
      </c>
      <c r="AL181" s="7">
        <f>Table2[[#This Row],[Company Direct Land Through FY 11]]+Table2[[#This Row],[Company Direct Land FY 12 and After ]]</f>
        <v>0</v>
      </c>
      <c r="AM181" s="7">
        <v>0</v>
      </c>
      <c r="AN181" s="7">
        <v>0</v>
      </c>
      <c r="AO181" s="7">
        <v>0</v>
      </c>
      <c r="AP181" s="7">
        <f>Table2[[#This Row],[Company Direct Building Through FY 11]]+Table2[[#This Row],[Company Direct Building FY 12 and After  ]]</f>
        <v>0</v>
      </c>
      <c r="AQ181" s="7">
        <v>0</v>
      </c>
      <c r="AR181" s="7">
        <v>61.407499999999999</v>
      </c>
      <c r="AS181" s="7">
        <v>0</v>
      </c>
      <c r="AT181" s="7">
        <f>Table2[[#This Row],[Mortgage Recording Tax Through FY 11]]+Table2[[#This Row],[Mortgage Recording Tax FY 12 and After ]]</f>
        <v>61.407499999999999</v>
      </c>
      <c r="AU181" s="7">
        <v>0</v>
      </c>
      <c r="AV181" s="7">
        <v>0</v>
      </c>
      <c r="AW181" s="7">
        <v>0</v>
      </c>
      <c r="AX181" s="7">
        <f>Table2[[#This Row],[Pilot Savings  Through FY 11]]+Table2[[#This Row],[Pilot Savings FY 12 and After ]]</f>
        <v>0</v>
      </c>
      <c r="AY181" s="7">
        <v>0</v>
      </c>
      <c r="AZ181" s="7">
        <v>61.407499999999999</v>
      </c>
      <c r="BA181" s="7">
        <v>0</v>
      </c>
      <c r="BB181" s="7">
        <f>Table2[[#This Row],[Mortgage Recording Tax Exemption Through FY 11]]+Table2[[#This Row],[Mortgage Recording Tax Exemption FY 12 and After ]]</f>
        <v>61.407499999999999</v>
      </c>
      <c r="BC181" s="7">
        <v>224.2296</v>
      </c>
      <c r="BD181" s="7">
        <v>1524.6936000000001</v>
      </c>
      <c r="BE181" s="7">
        <v>1591.2132999999999</v>
      </c>
      <c r="BF181" s="7">
        <f>Table2[[#This Row],[Indirect and Induced Land Through FY 11]]+Table2[[#This Row],[Indirect and Induced Land FY 12 and After ]]</f>
        <v>3115.9069</v>
      </c>
      <c r="BG181" s="7">
        <v>416.4264</v>
      </c>
      <c r="BH181" s="7">
        <v>2831.5738999999999</v>
      </c>
      <c r="BI181" s="7">
        <v>2955.1104</v>
      </c>
      <c r="BJ181" s="7">
        <f>Table2[[#This Row],[Indirect and Induced Building Through FY 11]]+Table2[[#This Row],[Indirect and Induced Building FY 12 and After]]</f>
        <v>5786.6842999999999</v>
      </c>
      <c r="BK181" s="7">
        <v>640.65599999999995</v>
      </c>
      <c r="BL181" s="7">
        <v>4356.2674999999999</v>
      </c>
      <c r="BM181" s="7">
        <v>4546.3236999999999</v>
      </c>
      <c r="BN181" s="7">
        <f>Table2[[#This Row],[TOTAL Real Property Related Taxes Through FY 11]]+Table2[[#This Row],[TOTAL Real Property Related Taxes FY 12 and After]]</f>
        <v>8902.5911999999989</v>
      </c>
      <c r="BO181" s="7">
        <v>798.02940000000001</v>
      </c>
      <c r="BP181" s="7">
        <v>5545.7174999999997</v>
      </c>
      <c r="BQ181" s="7">
        <v>5663.1019999999999</v>
      </c>
      <c r="BR181" s="7">
        <f>Table2[[#This Row],[Company Direct Through FY 11]]+Table2[[#This Row],[Company Direct FY 12 and After ]]</f>
        <v>11208.8195</v>
      </c>
      <c r="BS181" s="7">
        <v>0</v>
      </c>
      <c r="BT181" s="7">
        <v>0</v>
      </c>
      <c r="BU181" s="7">
        <v>0</v>
      </c>
      <c r="BV181" s="7">
        <f>Table2[[#This Row],[Sales Tax Exemption Through FY 11]]+Table2[[#This Row],[Sales Tax Exemption FY 12 and After ]]</f>
        <v>0</v>
      </c>
      <c r="BW181" s="7">
        <v>0</v>
      </c>
      <c r="BX181" s="7">
        <v>0</v>
      </c>
      <c r="BY181" s="7">
        <v>0</v>
      </c>
      <c r="BZ181" s="7">
        <f>Table2[[#This Row],[Energy Tax Savings Through FY 11]]+Table2[[#This Row],[Energy Tax Savings FY 12 and After ]]</f>
        <v>0</v>
      </c>
      <c r="CA181" s="7">
        <v>28.016500000000001</v>
      </c>
      <c r="CB181" s="7">
        <v>236.8021</v>
      </c>
      <c r="CC181" s="7">
        <v>90.333799999999997</v>
      </c>
      <c r="CD181" s="7">
        <f>Table2[[#This Row],[Tax Exempt Bond Savings Through FY 11]]+Table2[[#This Row],[Tax Exempt Bond Savings FY12 and After ]]</f>
        <v>327.13589999999999</v>
      </c>
      <c r="CE181" s="7">
        <v>882.54639999999995</v>
      </c>
      <c r="CF181" s="7">
        <v>6428.0126</v>
      </c>
      <c r="CG181" s="7">
        <v>6262.8651</v>
      </c>
      <c r="CH181" s="7">
        <f>Table2[[#This Row],[Indirect and Induced Through FY 11]]+Table2[[#This Row],[Indirect and Induced FY 12 and After  ]]</f>
        <v>12690.877700000001</v>
      </c>
      <c r="CI181" s="7">
        <v>1652.5592999999999</v>
      </c>
      <c r="CJ181" s="7">
        <v>11736.928</v>
      </c>
      <c r="CK181" s="7">
        <v>11835.6333</v>
      </c>
      <c r="CL181" s="7">
        <f>Table2[[#This Row],[TOTAL Income Consumption Use Taxes Through FY 11]]+Table2[[#This Row],[TOTAL Income Consumption Use Taxes FY 12 and After  ]]</f>
        <v>23572.561300000001</v>
      </c>
      <c r="CM181" s="7">
        <v>28.016500000000001</v>
      </c>
      <c r="CN181" s="7">
        <v>298.20960000000002</v>
      </c>
      <c r="CO181" s="7">
        <v>90.333799999999997</v>
      </c>
      <c r="CP181" s="7">
        <f>Table2[[#This Row],[Assistance Provided Through FY 11]]+Table2[[#This Row],[Assistance Provided FY 12 and After ]]</f>
        <v>388.54340000000002</v>
      </c>
      <c r="CQ181" s="7">
        <v>0</v>
      </c>
      <c r="CR181" s="7">
        <v>0</v>
      </c>
      <c r="CS181" s="7">
        <v>0</v>
      </c>
      <c r="CT181" s="7">
        <f>Table2[[#This Row],[Recapture Cancellation Reduction Amount Through FY 11]]+Table2[[#This Row],[Recapture Cancellation Reduction Amount FY 12 and After ]]</f>
        <v>0</v>
      </c>
      <c r="CU181" s="7">
        <v>0</v>
      </c>
      <c r="CV181" s="7">
        <v>0</v>
      </c>
      <c r="CW181" s="7">
        <v>0</v>
      </c>
      <c r="CX181" s="7">
        <f>Table2[[#This Row],[Penalty Paid Through FY 11]]+Table2[[#This Row],[Penalty Paid FY 12 and After]]</f>
        <v>0</v>
      </c>
      <c r="CY181" s="7">
        <v>28.016500000000001</v>
      </c>
      <c r="CZ181" s="7">
        <v>298.20960000000002</v>
      </c>
      <c r="DA181" s="7">
        <v>90.333799999999997</v>
      </c>
      <c r="DB181" s="7">
        <f>Table2[[#This Row],[TOTAL Assistance Net of recapture penalties Through FY 11]]+Table2[[#This Row],[TOTAL Assistance Net of recapture penalties FY 12 and After ]]</f>
        <v>388.54340000000002</v>
      </c>
      <c r="DC181" s="7">
        <v>798.02940000000001</v>
      </c>
      <c r="DD181" s="7">
        <v>5607.125</v>
      </c>
      <c r="DE181" s="7">
        <v>5663.1019999999999</v>
      </c>
      <c r="DF181" s="7">
        <f>Table2[[#This Row],[Company Direct Tax Revenue Before Assistance FY 12 and After]]+Table2[[#This Row],[Company Direct Tax Revenue Before Assistance Through FY 11]]</f>
        <v>11270.226999999999</v>
      </c>
      <c r="DG181" s="7">
        <v>1523.2023999999999</v>
      </c>
      <c r="DH181" s="7">
        <v>10784.2801</v>
      </c>
      <c r="DI181" s="7">
        <v>10809.1888</v>
      </c>
      <c r="DJ181" s="7">
        <f>Table2[[#This Row],[Indirect and Induced Tax Revenues FY 12 and After]]+Table2[[#This Row],[Indirect and Induced Tax Revenues Through FY 11]]</f>
        <v>21593.4689</v>
      </c>
      <c r="DK181" s="7">
        <v>2321.2318</v>
      </c>
      <c r="DL181" s="7">
        <v>16391.4051</v>
      </c>
      <c r="DM181" s="7">
        <v>16472.290799999999</v>
      </c>
      <c r="DN181" s="7">
        <f>Table2[[#This Row],[TOTAL Tax Revenues Before Assistance Through FY 11]]+Table2[[#This Row],[TOTAL Tax Revenues Before Assistance FY 12 and After]]</f>
        <v>32863.695899999999</v>
      </c>
      <c r="DO181" s="7">
        <v>2293.2152999999998</v>
      </c>
      <c r="DP181" s="7">
        <v>16093.1955</v>
      </c>
      <c r="DQ181" s="7">
        <v>16381.957</v>
      </c>
      <c r="DR181" s="7">
        <f>Table2[[#This Row],[TOTAL Tax Revenues Net of Assistance Recapture and Penalty FY 12 and After]]+Table2[[#This Row],[TOTAL Tax Revenues Net of Assistance Recapture and Penalty Through FY 11]]</f>
        <v>32475.1525</v>
      </c>
      <c r="DS181" s="7">
        <v>0</v>
      </c>
      <c r="DT181" s="7">
        <v>0</v>
      </c>
      <c r="DU181" s="7">
        <v>0</v>
      </c>
      <c r="DV181" s="7">
        <v>0</v>
      </c>
    </row>
    <row r="182" spans="1:126" x14ac:dyDescent="0.25">
      <c r="A182" s="5">
        <v>92635</v>
      </c>
      <c r="B182" s="5" t="s">
        <v>1168</v>
      </c>
      <c r="C182" s="5" t="s">
        <v>1169</v>
      </c>
      <c r="D182" s="5" t="s">
        <v>27</v>
      </c>
      <c r="E182" s="5">
        <v>1</v>
      </c>
      <c r="F182" s="5">
        <v>16</v>
      </c>
      <c r="G182" s="5">
        <v>150</v>
      </c>
      <c r="H182" s="23">
        <v>1724221</v>
      </c>
      <c r="I182" s="23">
        <v>3500000</v>
      </c>
      <c r="J182" s="5">
        <v>523930</v>
      </c>
      <c r="K182" s="6" t="s">
        <v>793</v>
      </c>
      <c r="L182" s="6">
        <v>35751</v>
      </c>
      <c r="M182" s="9">
        <v>41090</v>
      </c>
      <c r="N182" s="7">
        <v>245630.49900000001</v>
      </c>
      <c r="O182" s="5" t="s">
        <v>107</v>
      </c>
      <c r="P182" s="23">
        <v>60</v>
      </c>
      <c r="Q182" s="23">
        <v>11</v>
      </c>
      <c r="R182" s="23">
        <v>4943</v>
      </c>
      <c r="S182" s="23">
        <v>60</v>
      </c>
      <c r="T182" s="23">
        <v>125</v>
      </c>
      <c r="U182" s="23">
        <v>5199</v>
      </c>
      <c r="V182" s="23">
        <v>6235</v>
      </c>
      <c r="W182" s="23">
        <v>12</v>
      </c>
      <c r="X182" s="23">
        <v>9000</v>
      </c>
      <c r="Y182" s="23">
        <v>9000</v>
      </c>
      <c r="Z182" s="23">
        <v>2000</v>
      </c>
      <c r="AA182" s="24">
        <v>76.693766937669395</v>
      </c>
      <c r="AB182" s="24">
        <v>0.33875338753387502</v>
      </c>
      <c r="AC182" s="24">
        <v>1.0840108401084001</v>
      </c>
      <c r="AD182" s="24">
        <v>3.72628726287263</v>
      </c>
      <c r="AE182" s="24">
        <v>18.157181571815698</v>
      </c>
      <c r="AF182" s="24">
        <v>43.733062330623298</v>
      </c>
      <c r="AG182" s="5" t="s">
        <v>39</v>
      </c>
      <c r="AH182" s="7" t="s">
        <v>33</v>
      </c>
      <c r="AI182" s="7">
        <v>12678.9336</v>
      </c>
      <c r="AJ182" s="7">
        <v>55207.109499999999</v>
      </c>
      <c r="AK182" s="7">
        <v>0</v>
      </c>
      <c r="AL182" s="7">
        <f>Table2[[#This Row],[Company Direct Land Through FY 11]]+Table2[[#This Row],[Company Direct Land FY 12 and After ]]</f>
        <v>55207.109499999999</v>
      </c>
      <c r="AM182" s="7">
        <v>23546.591100000001</v>
      </c>
      <c r="AN182" s="7">
        <v>102527.4896</v>
      </c>
      <c r="AO182" s="7">
        <v>0</v>
      </c>
      <c r="AP182" s="7">
        <f>Table2[[#This Row],[Company Direct Building Through FY 11]]+Table2[[#This Row],[Company Direct Building FY 12 and After  ]]</f>
        <v>102527.4896</v>
      </c>
      <c r="AQ182" s="7">
        <v>0</v>
      </c>
      <c r="AR182" s="7">
        <v>0</v>
      </c>
      <c r="AS182" s="7">
        <v>0</v>
      </c>
      <c r="AT182" s="7">
        <f>Table2[[#This Row],[Mortgage Recording Tax Through FY 11]]+Table2[[#This Row],[Mortgage Recording Tax FY 12 and After ]]</f>
        <v>0</v>
      </c>
      <c r="AU182" s="7">
        <v>0</v>
      </c>
      <c r="AV182" s="7">
        <v>0</v>
      </c>
      <c r="AW182" s="7">
        <v>0</v>
      </c>
      <c r="AX182" s="7">
        <f>Table2[[#This Row],[Pilot Savings  Through FY 11]]+Table2[[#This Row],[Pilot Savings FY 12 and After ]]</f>
        <v>0</v>
      </c>
      <c r="AY182" s="7">
        <v>0</v>
      </c>
      <c r="AZ182" s="7">
        <v>0</v>
      </c>
      <c r="BA182" s="7">
        <v>0</v>
      </c>
      <c r="BB182" s="7">
        <f>Table2[[#This Row],[Mortgage Recording Tax Exemption Through FY 11]]+Table2[[#This Row],[Mortgage Recording Tax Exemption FY 12 and After ]]</f>
        <v>0</v>
      </c>
      <c r="BC182" s="7">
        <v>14595.9467</v>
      </c>
      <c r="BD182" s="7">
        <v>183290.06169999999</v>
      </c>
      <c r="BE182" s="7">
        <v>0</v>
      </c>
      <c r="BF182" s="7">
        <f>Table2[[#This Row],[Indirect and Induced Land Through FY 11]]+Table2[[#This Row],[Indirect and Induced Land FY 12 and After ]]</f>
        <v>183290.06169999999</v>
      </c>
      <c r="BG182" s="7">
        <v>27106.758099999999</v>
      </c>
      <c r="BH182" s="7">
        <v>340395.82890000002</v>
      </c>
      <c r="BI182" s="7">
        <v>0</v>
      </c>
      <c r="BJ182" s="7">
        <f>Table2[[#This Row],[Indirect and Induced Building Through FY 11]]+Table2[[#This Row],[Indirect and Induced Building FY 12 and After]]</f>
        <v>340395.82890000002</v>
      </c>
      <c r="BK182" s="7">
        <v>77928.229500000001</v>
      </c>
      <c r="BL182" s="7">
        <v>681420.48970000003</v>
      </c>
      <c r="BM182" s="7">
        <v>0</v>
      </c>
      <c r="BN182" s="7">
        <f>Table2[[#This Row],[TOTAL Real Property Related Taxes Through FY 11]]+Table2[[#This Row],[TOTAL Real Property Related Taxes FY 12 and After]]</f>
        <v>681420.48970000003</v>
      </c>
      <c r="BO182" s="7">
        <v>55758.194799999997</v>
      </c>
      <c r="BP182" s="7">
        <v>720589.40379999997</v>
      </c>
      <c r="BQ182" s="7">
        <v>0</v>
      </c>
      <c r="BR182" s="7">
        <f>Table2[[#This Row],[Company Direct Through FY 11]]+Table2[[#This Row],[Company Direct FY 12 and After ]]</f>
        <v>720589.40379999997</v>
      </c>
      <c r="BS182" s="7">
        <v>0</v>
      </c>
      <c r="BT182" s="7">
        <v>10542.994000000001</v>
      </c>
      <c r="BU182" s="7">
        <v>0</v>
      </c>
      <c r="BV182" s="7">
        <f>Table2[[#This Row],[Sales Tax Exemption Through FY 11]]+Table2[[#This Row],[Sales Tax Exemption FY 12 and After ]]</f>
        <v>10542.994000000001</v>
      </c>
      <c r="BW182" s="7">
        <v>0</v>
      </c>
      <c r="BX182" s="7">
        <v>0</v>
      </c>
      <c r="BY182" s="7">
        <v>0</v>
      </c>
      <c r="BZ182" s="7">
        <f>Table2[[#This Row],[Energy Tax Savings Through FY 11]]+Table2[[#This Row],[Energy Tax Savings FY 12 and After ]]</f>
        <v>0</v>
      </c>
      <c r="CA182" s="7">
        <v>138.73089999999999</v>
      </c>
      <c r="CB182" s="7">
        <v>1763.6914999999999</v>
      </c>
      <c r="CC182" s="7">
        <v>0</v>
      </c>
      <c r="CD182" s="7">
        <f>Table2[[#This Row],[Tax Exempt Bond Savings Through FY 11]]+Table2[[#This Row],[Tax Exempt Bond Savings FY12 and After ]]</f>
        <v>1763.6914999999999</v>
      </c>
      <c r="CE182" s="7">
        <v>47830.222199999997</v>
      </c>
      <c r="CF182" s="7">
        <v>640182.53949999996</v>
      </c>
      <c r="CG182" s="7">
        <v>0</v>
      </c>
      <c r="CH182" s="7">
        <f>Table2[[#This Row],[Indirect and Induced Through FY 11]]+Table2[[#This Row],[Indirect and Induced FY 12 and After  ]]</f>
        <v>640182.53949999996</v>
      </c>
      <c r="CI182" s="7">
        <v>103449.68610000001</v>
      </c>
      <c r="CJ182" s="7">
        <v>1348465.2578</v>
      </c>
      <c r="CK182" s="7">
        <v>0</v>
      </c>
      <c r="CL182" s="7">
        <f>Table2[[#This Row],[TOTAL Income Consumption Use Taxes Through FY 11]]+Table2[[#This Row],[TOTAL Income Consumption Use Taxes FY 12 and After  ]]</f>
        <v>1348465.2578</v>
      </c>
      <c r="CM182" s="7">
        <v>138.73089999999999</v>
      </c>
      <c r="CN182" s="7">
        <v>12306.6855</v>
      </c>
      <c r="CO182" s="7">
        <v>0</v>
      </c>
      <c r="CP182" s="7">
        <f>Table2[[#This Row],[Assistance Provided Through FY 11]]+Table2[[#This Row],[Assistance Provided FY 12 and After ]]</f>
        <v>12306.6855</v>
      </c>
      <c r="CQ182" s="7">
        <v>0</v>
      </c>
      <c r="CR182" s="7">
        <v>379.2552</v>
      </c>
      <c r="CS182" s="7">
        <v>0</v>
      </c>
      <c r="CT182" s="7">
        <f>Table2[[#This Row],[Recapture Cancellation Reduction Amount Through FY 11]]+Table2[[#This Row],[Recapture Cancellation Reduction Amount FY 12 and After ]]</f>
        <v>379.2552</v>
      </c>
      <c r="CU182" s="7">
        <v>0</v>
      </c>
      <c r="CV182" s="7">
        <v>0</v>
      </c>
      <c r="CW182" s="7">
        <v>0</v>
      </c>
      <c r="CX182" s="7">
        <f>Table2[[#This Row],[Penalty Paid Through FY 11]]+Table2[[#This Row],[Penalty Paid FY 12 and After]]</f>
        <v>0</v>
      </c>
      <c r="CY182" s="7">
        <v>138.73089999999999</v>
      </c>
      <c r="CZ182" s="7">
        <v>11927.4303</v>
      </c>
      <c r="DA182" s="7">
        <v>0</v>
      </c>
      <c r="DB182" s="7">
        <f>Table2[[#This Row],[TOTAL Assistance Net of recapture penalties Through FY 11]]+Table2[[#This Row],[TOTAL Assistance Net of recapture penalties FY 12 and After ]]</f>
        <v>11927.4303</v>
      </c>
      <c r="DC182" s="7">
        <v>91983.719500000007</v>
      </c>
      <c r="DD182" s="7">
        <v>878324.00289999996</v>
      </c>
      <c r="DE182" s="7">
        <v>0</v>
      </c>
      <c r="DF182" s="7">
        <f>Table2[[#This Row],[Company Direct Tax Revenue Before Assistance FY 12 and After]]+Table2[[#This Row],[Company Direct Tax Revenue Before Assistance Through FY 11]]</f>
        <v>878324.00289999996</v>
      </c>
      <c r="DG182" s="7">
        <v>89532.926999999996</v>
      </c>
      <c r="DH182" s="7">
        <v>1163868.4301</v>
      </c>
      <c r="DI182" s="7">
        <v>0</v>
      </c>
      <c r="DJ182" s="7">
        <f>Table2[[#This Row],[Indirect and Induced Tax Revenues FY 12 and After]]+Table2[[#This Row],[Indirect and Induced Tax Revenues Through FY 11]]</f>
        <v>1163868.4301</v>
      </c>
      <c r="DK182" s="7">
        <v>181516.6465</v>
      </c>
      <c r="DL182" s="7">
        <v>2042192.433</v>
      </c>
      <c r="DM182" s="7">
        <v>0</v>
      </c>
      <c r="DN182" s="7">
        <f>Table2[[#This Row],[TOTAL Tax Revenues Before Assistance Through FY 11]]+Table2[[#This Row],[TOTAL Tax Revenues Before Assistance FY 12 and After]]</f>
        <v>2042192.433</v>
      </c>
      <c r="DO182" s="7">
        <v>181377.91560000001</v>
      </c>
      <c r="DP182" s="7">
        <v>2030265.0027000001</v>
      </c>
      <c r="DQ182" s="7">
        <v>0</v>
      </c>
      <c r="DR182" s="7">
        <f>Table2[[#This Row],[TOTAL Tax Revenues Net of Assistance Recapture and Penalty FY 12 and After]]+Table2[[#This Row],[TOTAL Tax Revenues Net of Assistance Recapture and Penalty Through FY 11]]</f>
        <v>2030265.0027000001</v>
      </c>
      <c r="DS182" s="7">
        <v>0</v>
      </c>
      <c r="DT182" s="7">
        <v>0</v>
      </c>
      <c r="DU182" s="7">
        <v>0</v>
      </c>
      <c r="DV182" s="7">
        <v>0</v>
      </c>
    </row>
    <row r="183" spans="1:126" x14ac:dyDescent="0.25">
      <c r="A183" s="5">
        <v>92636</v>
      </c>
      <c r="B183" s="5" t="s">
        <v>382</v>
      </c>
      <c r="C183" s="5" t="s">
        <v>383</v>
      </c>
      <c r="D183" s="5" t="s">
        <v>27</v>
      </c>
      <c r="E183" s="5">
        <v>6</v>
      </c>
      <c r="F183" s="5">
        <v>1152</v>
      </c>
      <c r="G183" s="5">
        <v>1</v>
      </c>
      <c r="H183" s="23">
        <v>10042</v>
      </c>
      <c r="I183" s="23">
        <v>56000</v>
      </c>
      <c r="J183" s="5">
        <v>611110</v>
      </c>
      <c r="K183" s="6" t="s">
        <v>47</v>
      </c>
      <c r="L183" s="6">
        <v>37357</v>
      </c>
      <c r="M183" s="9">
        <v>48305</v>
      </c>
      <c r="N183" s="7">
        <v>13505</v>
      </c>
      <c r="O183" s="5" t="s">
        <v>79</v>
      </c>
      <c r="P183" s="23">
        <v>6</v>
      </c>
      <c r="Q183" s="23">
        <v>0</v>
      </c>
      <c r="R183" s="23">
        <v>70</v>
      </c>
      <c r="S183" s="23">
        <v>0</v>
      </c>
      <c r="T183" s="23">
        <v>0</v>
      </c>
      <c r="U183" s="23">
        <v>76</v>
      </c>
      <c r="V183" s="23">
        <v>73</v>
      </c>
      <c r="W183" s="23">
        <v>0</v>
      </c>
      <c r="X183" s="23">
        <v>0</v>
      </c>
      <c r="Y183" s="23">
        <v>0</v>
      </c>
      <c r="Z183" s="23">
        <v>30</v>
      </c>
      <c r="AA183" s="24">
        <v>0</v>
      </c>
      <c r="AB183" s="24">
        <v>0</v>
      </c>
      <c r="AC183" s="24">
        <v>0</v>
      </c>
      <c r="AD183" s="24">
        <v>0</v>
      </c>
      <c r="AE183" s="24">
        <v>0</v>
      </c>
      <c r="AF183" s="24">
        <v>77.631578947368396</v>
      </c>
      <c r="AG183" s="5" t="s">
        <v>39</v>
      </c>
      <c r="AH183" s="7" t="s">
        <v>33</v>
      </c>
      <c r="AI183" s="7">
        <v>0</v>
      </c>
      <c r="AJ183" s="7">
        <v>0</v>
      </c>
      <c r="AK183" s="7">
        <v>0</v>
      </c>
      <c r="AL183" s="7">
        <f>Table2[[#This Row],[Company Direct Land Through FY 11]]+Table2[[#This Row],[Company Direct Land FY 12 and After ]]</f>
        <v>0</v>
      </c>
      <c r="AM183" s="7">
        <v>0</v>
      </c>
      <c r="AN183" s="7">
        <v>0</v>
      </c>
      <c r="AO183" s="7">
        <v>0</v>
      </c>
      <c r="AP183" s="7">
        <f>Table2[[#This Row],[Company Direct Building Through FY 11]]+Table2[[#This Row],[Company Direct Building FY 12 and After  ]]</f>
        <v>0</v>
      </c>
      <c r="AQ183" s="7">
        <v>0</v>
      </c>
      <c r="AR183" s="7">
        <v>20.734999999999999</v>
      </c>
      <c r="AS183" s="7">
        <v>0</v>
      </c>
      <c r="AT183" s="7">
        <f>Table2[[#This Row],[Mortgage Recording Tax Through FY 11]]+Table2[[#This Row],[Mortgage Recording Tax FY 12 and After ]]</f>
        <v>20.734999999999999</v>
      </c>
      <c r="AU183" s="7">
        <v>0</v>
      </c>
      <c r="AV183" s="7">
        <v>0</v>
      </c>
      <c r="AW183" s="7">
        <v>0</v>
      </c>
      <c r="AX183" s="7">
        <f>Table2[[#This Row],[Pilot Savings  Through FY 11]]+Table2[[#This Row],[Pilot Savings FY 12 and After ]]</f>
        <v>0</v>
      </c>
      <c r="AY183" s="7">
        <v>0</v>
      </c>
      <c r="AZ183" s="7">
        <v>20.734999999999999</v>
      </c>
      <c r="BA183" s="7">
        <v>0</v>
      </c>
      <c r="BB183" s="7">
        <f>Table2[[#This Row],[Mortgage Recording Tax Exemption Through FY 11]]+Table2[[#This Row],[Mortgage Recording Tax Exemption FY 12 and After ]]</f>
        <v>20.734999999999999</v>
      </c>
      <c r="BC183" s="7">
        <v>50.365600000000001</v>
      </c>
      <c r="BD183" s="7">
        <v>236.2381</v>
      </c>
      <c r="BE183" s="7">
        <v>357.4128</v>
      </c>
      <c r="BF183" s="7">
        <f>Table2[[#This Row],[Indirect and Induced Land Through FY 11]]+Table2[[#This Row],[Indirect and Induced Land FY 12 and After ]]</f>
        <v>593.65089999999998</v>
      </c>
      <c r="BG183" s="7">
        <v>93.536000000000001</v>
      </c>
      <c r="BH183" s="7">
        <v>438.7276</v>
      </c>
      <c r="BI183" s="7">
        <v>663.76469999999995</v>
      </c>
      <c r="BJ183" s="7">
        <f>Table2[[#This Row],[Indirect and Induced Building Through FY 11]]+Table2[[#This Row],[Indirect and Induced Building FY 12 and After]]</f>
        <v>1102.4922999999999</v>
      </c>
      <c r="BK183" s="7">
        <v>143.9016</v>
      </c>
      <c r="BL183" s="7">
        <v>674.96569999999997</v>
      </c>
      <c r="BM183" s="7">
        <v>1021.1775</v>
      </c>
      <c r="BN183" s="7">
        <f>Table2[[#This Row],[TOTAL Real Property Related Taxes Through FY 11]]+Table2[[#This Row],[TOTAL Real Property Related Taxes FY 12 and After]]</f>
        <v>1696.1432</v>
      </c>
      <c r="BO183" s="7">
        <v>149.2396</v>
      </c>
      <c r="BP183" s="7">
        <v>703.34849999999994</v>
      </c>
      <c r="BQ183" s="7">
        <v>1059.0576000000001</v>
      </c>
      <c r="BR183" s="7">
        <f>Table2[[#This Row],[Company Direct Through FY 11]]+Table2[[#This Row],[Company Direct FY 12 and After ]]</f>
        <v>1762.4061000000002</v>
      </c>
      <c r="BS183" s="7">
        <v>0</v>
      </c>
      <c r="BT183" s="7">
        <v>0</v>
      </c>
      <c r="BU183" s="7">
        <v>0</v>
      </c>
      <c r="BV183" s="7">
        <f>Table2[[#This Row],[Sales Tax Exemption Through FY 11]]+Table2[[#This Row],[Sales Tax Exemption FY 12 and After ]]</f>
        <v>0</v>
      </c>
      <c r="BW183" s="7">
        <v>0</v>
      </c>
      <c r="BX183" s="7">
        <v>0</v>
      </c>
      <c r="BY183" s="7">
        <v>0</v>
      </c>
      <c r="BZ183" s="7">
        <f>Table2[[#This Row],[Energy Tax Savings Through FY 11]]+Table2[[#This Row],[Energy Tax Savings FY 12 and After ]]</f>
        <v>0</v>
      </c>
      <c r="CA183" s="7">
        <v>0.38429999999999997</v>
      </c>
      <c r="CB183" s="7">
        <v>23.445</v>
      </c>
      <c r="CC183" s="7">
        <v>1.2391000000000001</v>
      </c>
      <c r="CD183" s="7">
        <f>Table2[[#This Row],[Tax Exempt Bond Savings Through FY 11]]+Table2[[#This Row],[Tax Exempt Bond Savings FY12 and After ]]</f>
        <v>24.684100000000001</v>
      </c>
      <c r="CE183" s="7">
        <v>165.0455</v>
      </c>
      <c r="CF183" s="7">
        <v>827.58789999999999</v>
      </c>
      <c r="CG183" s="7">
        <v>1171.2221</v>
      </c>
      <c r="CH183" s="7">
        <f>Table2[[#This Row],[Indirect and Induced Through FY 11]]+Table2[[#This Row],[Indirect and Induced FY 12 and After  ]]</f>
        <v>1998.81</v>
      </c>
      <c r="CI183" s="7">
        <v>313.9008</v>
      </c>
      <c r="CJ183" s="7">
        <v>1507.4914000000001</v>
      </c>
      <c r="CK183" s="7">
        <v>2229.0405999999998</v>
      </c>
      <c r="CL183" s="7">
        <f>Table2[[#This Row],[TOTAL Income Consumption Use Taxes Through FY 11]]+Table2[[#This Row],[TOTAL Income Consumption Use Taxes FY 12 and After  ]]</f>
        <v>3736.5320000000002</v>
      </c>
      <c r="CM183" s="7">
        <v>0.38429999999999997</v>
      </c>
      <c r="CN183" s="7">
        <v>44.18</v>
      </c>
      <c r="CO183" s="7">
        <v>1.2391000000000001</v>
      </c>
      <c r="CP183" s="7">
        <f>Table2[[#This Row],[Assistance Provided Through FY 11]]+Table2[[#This Row],[Assistance Provided FY 12 and After ]]</f>
        <v>45.4191</v>
      </c>
      <c r="CQ183" s="7">
        <v>0</v>
      </c>
      <c r="CR183" s="7">
        <v>0</v>
      </c>
      <c r="CS183" s="7">
        <v>0</v>
      </c>
      <c r="CT183" s="7">
        <f>Table2[[#This Row],[Recapture Cancellation Reduction Amount Through FY 11]]+Table2[[#This Row],[Recapture Cancellation Reduction Amount FY 12 and After ]]</f>
        <v>0</v>
      </c>
      <c r="CU183" s="7">
        <v>0</v>
      </c>
      <c r="CV183" s="7">
        <v>0</v>
      </c>
      <c r="CW183" s="7">
        <v>0</v>
      </c>
      <c r="CX183" s="7">
        <f>Table2[[#This Row],[Penalty Paid Through FY 11]]+Table2[[#This Row],[Penalty Paid FY 12 and After]]</f>
        <v>0</v>
      </c>
      <c r="CY183" s="7">
        <v>0.38429999999999997</v>
      </c>
      <c r="CZ183" s="7">
        <v>44.18</v>
      </c>
      <c r="DA183" s="7">
        <v>1.2391000000000001</v>
      </c>
      <c r="DB183" s="7">
        <f>Table2[[#This Row],[TOTAL Assistance Net of recapture penalties Through FY 11]]+Table2[[#This Row],[TOTAL Assistance Net of recapture penalties FY 12 and After ]]</f>
        <v>45.4191</v>
      </c>
      <c r="DC183" s="7">
        <v>149.2396</v>
      </c>
      <c r="DD183" s="7">
        <v>724.08349999999996</v>
      </c>
      <c r="DE183" s="7">
        <v>1059.0576000000001</v>
      </c>
      <c r="DF183" s="7">
        <f>Table2[[#This Row],[Company Direct Tax Revenue Before Assistance FY 12 and After]]+Table2[[#This Row],[Company Direct Tax Revenue Before Assistance Through FY 11]]</f>
        <v>1783.1411000000001</v>
      </c>
      <c r="DG183" s="7">
        <v>308.94709999999998</v>
      </c>
      <c r="DH183" s="7">
        <v>1502.5536</v>
      </c>
      <c r="DI183" s="7">
        <v>2192.3996000000002</v>
      </c>
      <c r="DJ183" s="7">
        <f>Table2[[#This Row],[Indirect and Induced Tax Revenues FY 12 and After]]+Table2[[#This Row],[Indirect and Induced Tax Revenues Through FY 11]]</f>
        <v>3694.9531999999999</v>
      </c>
      <c r="DK183" s="7">
        <v>458.18669999999997</v>
      </c>
      <c r="DL183" s="7">
        <v>2226.6370999999999</v>
      </c>
      <c r="DM183" s="7">
        <v>3251.4571999999998</v>
      </c>
      <c r="DN183" s="7">
        <f>Table2[[#This Row],[TOTAL Tax Revenues Before Assistance Through FY 11]]+Table2[[#This Row],[TOTAL Tax Revenues Before Assistance FY 12 and After]]</f>
        <v>5478.0942999999997</v>
      </c>
      <c r="DO183" s="7">
        <v>457.80239999999998</v>
      </c>
      <c r="DP183" s="7">
        <v>2182.4571000000001</v>
      </c>
      <c r="DQ183" s="7">
        <v>3250.2181</v>
      </c>
      <c r="DR183" s="7">
        <f>Table2[[#This Row],[TOTAL Tax Revenues Net of Assistance Recapture and Penalty FY 12 and After]]+Table2[[#This Row],[TOTAL Tax Revenues Net of Assistance Recapture and Penalty Through FY 11]]</f>
        <v>5432.6751999999997</v>
      </c>
      <c r="DS183" s="7">
        <v>0</v>
      </c>
      <c r="DT183" s="7">
        <v>0</v>
      </c>
      <c r="DU183" s="7">
        <v>0</v>
      </c>
      <c r="DV183" s="7">
        <v>0</v>
      </c>
    </row>
    <row r="184" spans="1:126" x14ac:dyDescent="0.25">
      <c r="A184" s="5">
        <v>92637</v>
      </c>
      <c r="B184" s="5" t="s">
        <v>303</v>
      </c>
      <c r="C184" s="5" t="s">
        <v>304</v>
      </c>
      <c r="D184" s="5" t="s">
        <v>32</v>
      </c>
      <c r="E184" s="5">
        <v>31</v>
      </c>
      <c r="F184" s="5">
        <v>14260</v>
      </c>
      <c r="G184" s="5">
        <v>1</v>
      </c>
      <c r="H184" s="23"/>
      <c r="I184" s="23"/>
      <c r="J184" s="5">
        <v>488119</v>
      </c>
      <c r="K184" s="6" t="s">
        <v>106</v>
      </c>
      <c r="L184" s="6">
        <v>37109</v>
      </c>
      <c r="M184" s="9">
        <v>46935</v>
      </c>
      <c r="N184" s="7">
        <v>160260</v>
      </c>
      <c r="O184" s="5" t="s">
        <v>236</v>
      </c>
      <c r="P184" s="23">
        <v>28</v>
      </c>
      <c r="Q184" s="23">
        <v>0</v>
      </c>
      <c r="R184" s="23">
        <v>385</v>
      </c>
      <c r="S184" s="23">
        <v>0</v>
      </c>
      <c r="T184" s="23">
        <v>402</v>
      </c>
      <c r="U184" s="23">
        <v>815</v>
      </c>
      <c r="V184" s="23">
        <v>801</v>
      </c>
      <c r="W184" s="23">
        <v>15</v>
      </c>
      <c r="X184" s="23">
        <v>0</v>
      </c>
      <c r="Y184" s="23">
        <v>0</v>
      </c>
      <c r="Z184" s="23">
        <v>290</v>
      </c>
      <c r="AA184" s="24">
        <v>0</v>
      </c>
      <c r="AB184" s="24">
        <v>0</v>
      </c>
      <c r="AC184" s="24">
        <v>0</v>
      </c>
      <c r="AD184" s="24">
        <v>0</v>
      </c>
      <c r="AE184" s="24">
        <v>0</v>
      </c>
      <c r="AF184" s="24">
        <v>0</v>
      </c>
      <c r="AG184" s="5" t="s">
        <v>33</v>
      </c>
      <c r="AH184" s="7" t="s">
        <v>33</v>
      </c>
      <c r="AI184" s="7">
        <v>0</v>
      </c>
      <c r="AJ184" s="7">
        <v>0</v>
      </c>
      <c r="AK184" s="7">
        <v>0</v>
      </c>
      <c r="AL184" s="7">
        <f>Table2[[#This Row],[Company Direct Land Through FY 11]]+Table2[[#This Row],[Company Direct Land FY 12 and After ]]</f>
        <v>0</v>
      </c>
      <c r="AM184" s="7">
        <v>0</v>
      </c>
      <c r="AN184" s="7">
        <v>0</v>
      </c>
      <c r="AO184" s="7">
        <v>0</v>
      </c>
      <c r="AP184" s="7">
        <f>Table2[[#This Row],[Company Direct Building Through FY 11]]+Table2[[#This Row],[Company Direct Building FY 12 and After  ]]</f>
        <v>0</v>
      </c>
      <c r="AQ184" s="7">
        <v>0</v>
      </c>
      <c r="AR184" s="7">
        <v>2811.7611000000002</v>
      </c>
      <c r="AS184" s="7">
        <v>0</v>
      </c>
      <c r="AT184" s="7">
        <f>Table2[[#This Row],[Mortgage Recording Tax Through FY 11]]+Table2[[#This Row],[Mortgage Recording Tax FY 12 and After ]]</f>
        <v>2811.7611000000002</v>
      </c>
      <c r="AU184" s="7">
        <v>0</v>
      </c>
      <c r="AV184" s="7">
        <v>0</v>
      </c>
      <c r="AW184" s="7">
        <v>0</v>
      </c>
      <c r="AX184" s="7">
        <f>Table2[[#This Row],[Pilot Savings  Through FY 11]]+Table2[[#This Row],[Pilot Savings FY 12 and After ]]</f>
        <v>0</v>
      </c>
      <c r="AY184" s="7">
        <v>0</v>
      </c>
      <c r="AZ184" s="7">
        <v>2811.7611000000002</v>
      </c>
      <c r="BA184" s="7">
        <v>0</v>
      </c>
      <c r="BB184" s="7">
        <f>Table2[[#This Row],[Mortgage Recording Tax Exemption Through FY 11]]+Table2[[#This Row],[Mortgage Recording Tax Exemption FY 12 and After ]]</f>
        <v>2811.7611000000002</v>
      </c>
      <c r="BC184" s="7">
        <v>588.10159999999996</v>
      </c>
      <c r="BD184" s="7">
        <v>1992.1280999999999</v>
      </c>
      <c r="BE184" s="7">
        <v>3689.556</v>
      </c>
      <c r="BF184" s="7">
        <f>Table2[[#This Row],[Indirect and Induced Land Through FY 11]]+Table2[[#This Row],[Indirect and Induced Land FY 12 and After ]]</f>
        <v>5681.6841000000004</v>
      </c>
      <c r="BG184" s="7">
        <v>1092.1887999999999</v>
      </c>
      <c r="BH184" s="7">
        <v>3699.6662000000001</v>
      </c>
      <c r="BI184" s="7">
        <v>6852.0317999999997</v>
      </c>
      <c r="BJ184" s="7">
        <f>Table2[[#This Row],[Indirect and Induced Building Through FY 11]]+Table2[[#This Row],[Indirect and Induced Building FY 12 and After]]</f>
        <v>10551.698</v>
      </c>
      <c r="BK184" s="7">
        <v>1680.2904000000001</v>
      </c>
      <c r="BL184" s="7">
        <v>5691.7942999999996</v>
      </c>
      <c r="BM184" s="7">
        <v>10541.587799999999</v>
      </c>
      <c r="BN184" s="7">
        <f>Table2[[#This Row],[TOTAL Real Property Related Taxes Through FY 11]]+Table2[[#This Row],[TOTAL Real Property Related Taxes FY 12 and After]]</f>
        <v>16233.382099999999</v>
      </c>
      <c r="BO184" s="7">
        <v>3137.0066999999999</v>
      </c>
      <c r="BP184" s="7">
        <v>11143.5393</v>
      </c>
      <c r="BQ184" s="7">
        <v>19540.311000000002</v>
      </c>
      <c r="BR184" s="7">
        <f>Table2[[#This Row],[Company Direct Through FY 11]]+Table2[[#This Row],[Company Direct FY 12 and After ]]</f>
        <v>30683.850300000002</v>
      </c>
      <c r="BS184" s="7">
        <v>0</v>
      </c>
      <c r="BT184" s="7">
        <v>999.95389999999998</v>
      </c>
      <c r="BU184" s="7">
        <v>0</v>
      </c>
      <c r="BV184" s="7">
        <f>Table2[[#This Row],[Sales Tax Exemption Through FY 11]]+Table2[[#This Row],[Sales Tax Exemption FY 12 and After ]]</f>
        <v>999.95389999999998</v>
      </c>
      <c r="BW184" s="7">
        <v>0</v>
      </c>
      <c r="BX184" s="7">
        <v>0</v>
      </c>
      <c r="BY184" s="7">
        <v>0</v>
      </c>
      <c r="BZ184" s="7">
        <f>Table2[[#This Row],[Energy Tax Savings Through FY 11]]+Table2[[#This Row],[Energy Tax Savings FY 12 and After ]]</f>
        <v>0</v>
      </c>
      <c r="CA184" s="7">
        <v>142.48339999999999</v>
      </c>
      <c r="CB184" s="7">
        <v>976.33079999999995</v>
      </c>
      <c r="CC184" s="7">
        <v>459.40980000000002</v>
      </c>
      <c r="CD184" s="7">
        <f>Table2[[#This Row],[Tax Exempt Bond Savings Through FY 11]]+Table2[[#This Row],[Tax Exempt Bond Savings FY12 and After ]]</f>
        <v>1435.7406000000001</v>
      </c>
      <c r="CE184" s="7">
        <v>2084.2882</v>
      </c>
      <c r="CF184" s="7">
        <v>7451.7659999999996</v>
      </c>
      <c r="CG184" s="7">
        <v>13361.8971</v>
      </c>
      <c r="CH184" s="7">
        <f>Table2[[#This Row],[Indirect and Induced Through FY 11]]+Table2[[#This Row],[Indirect and Induced FY 12 and After  ]]</f>
        <v>20813.663099999998</v>
      </c>
      <c r="CI184" s="7">
        <v>5078.8114999999998</v>
      </c>
      <c r="CJ184" s="7">
        <v>16619.0206</v>
      </c>
      <c r="CK184" s="7">
        <v>32442.798299999999</v>
      </c>
      <c r="CL184" s="7">
        <f>Table2[[#This Row],[TOTAL Income Consumption Use Taxes Through FY 11]]+Table2[[#This Row],[TOTAL Income Consumption Use Taxes FY 12 and After  ]]</f>
        <v>49061.818899999998</v>
      </c>
      <c r="CM184" s="7">
        <v>142.48339999999999</v>
      </c>
      <c r="CN184" s="7">
        <v>4788.0457999999999</v>
      </c>
      <c r="CO184" s="7">
        <v>459.40980000000002</v>
      </c>
      <c r="CP184" s="7">
        <f>Table2[[#This Row],[Assistance Provided Through FY 11]]+Table2[[#This Row],[Assistance Provided FY 12 and After ]]</f>
        <v>5247.4556000000002</v>
      </c>
      <c r="CQ184" s="7">
        <v>0</v>
      </c>
      <c r="CR184" s="7">
        <v>0</v>
      </c>
      <c r="CS184" s="7">
        <v>0</v>
      </c>
      <c r="CT184" s="7">
        <f>Table2[[#This Row],[Recapture Cancellation Reduction Amount Through FY 11]]+Table2[[#This Row],[Recapture Cancellation Reduction Amount FY 12 and After ]]</f>
        <v>0</v>
      </c>
      <c r="CU184" s="7">
        <v>0</v>
      </c>
      <c r="CV184" s="7">
        <v>0</v>
      </c>
      <c r="CW184" s="7">
        <v>0</v>
      </c>
      <c r="CX184" s="7">
        <f>Table2[[#This Row],[Penalty Paid Through FY 11]]+Table2[[#This Row],[Penalty Paid FY 12 and After]]</f>
        <v>0</v>
      </c>
      <c r="CY184" s="7">
        <v>142.48339999999999</v>
      </c>
      <c r="CZ184" s="7">
        <v>4788.0457999999999</v>
      </c>
      <c r="DA184" s="7">
        <v>459.40980000000002</v>
      </c>
      <c r="DB184" s="7">
        <f>Table2[[#This Row],[TOTAL Assistance Net of recapture penalties Through FY 11]]+Table2[[#This Row],[TOTAL Assistance Net of recapture penalties FY 12 and After ]]</f>
        <v>5247.4556000000002</v>
      </c>
      <c r="DC184" s="7">
        <v>3137.0066999999999</v>
      </c>
      <c r="DD184" s="7">
        <v>13955.3004</v>
      </c>
      <c r="DE184" s="7">
        <v>19540.311000000002</v>
      </c>
      <c r="DF184" s="7">
        <f>Table2[[#This Row],[Company Direct Tax Revenue Before Assistance FY 12 and After]]+Table2[[#This Row],[Company Direct Tax Revenue Before Assistance Through FY 11]]</f>
        <v>33495.611400000002</v>
      </c>
      <c r="DG184" s="7">
        <v>3764.5785999999998</v>
      </c>
      <c r="DH184" s="7">
        <v>13143.560299999999</v>
      </c>
      <c r="DI184" s="7">
        <v>23903.484899999999</v>
      </c>
      <c r="DJ184" s="7">
        <f>Table2[[#This Row],[Indirect and Induced Tax Revenues FY 12 and After]]+Table2[[#This Row],[Indirect and Induced Tax Revenues Through FY 11]]</f>
        <v>37047.0452</v>
      </c>
      <c r="DK184" s="7">
        <v>6901.5852999999997</v>
      </c>
      <c r="DL184" s="7">
        <v>27098.860700000001</v>
      </c>
      <c r="DM184" s="7">
        <v>43443.795899999997</v>
      </c>
      <c r="DN184" s="7">
        <f>Table2[[#This Row],[TOTAL Tax Revenues Before Assistance Through FY 11]]+Table2[[#This Row],[TOTAL Tax Revenues Before Assistance FY 12 and After]]</f>
        <v>70542.656600000002</v>
      </c>
      <c r="DO184" s="7">
        <v>6759.1018999999997</v>
      </c>
      <c r="DP184" s="7">
        <v>22310.814900000001</v>
      </c>
      <c r="DQ184" s="7">
        <v>42984.386100000003</v>
      </c>
      <c r="DR184" s="7">
        <f>Table2[[#This Row],[TOTAL Tax Revenues Net of Assistance Recapture and Penalty FY 12 and After]]+Table2[[#This Row],[TOTAL Tax Revenues Net of Assistance Recapture and Penalty Through FY 11]]</f>
        <v>65295.201000000001</v>
      </c>
      <c r="DS184" s="7">
        <v>0</v>
      </c>
      <c r="DT184" s="7">
        <v>0</v>
      </c>
      <c r="DU184" s="7">
        <v>0</v>
      </c>
      <c r="DV184" s="7">
        <v>0</v>
      </c>
    </row>
    <row r="185" spans="1:126" x14ac:dyDescent="0.25">
      <c r="A185" s="5">
        <v>92638</v>
      </c>
      <c r="B185" s="5" t="s">
        <v>1247</v>
      </c>
      <c r="C185" s="5" t="s">
        <v>363</v>
      </c>
      <c r="D185" s="5" t="s">
        <v>27</v>
      </c>
      <c r="E185" s="5">
        <v>9</v>
      </c>
      <c r="F185" s="5">
        <v>1993</v>
      </c>
      <c r="G185" s="5">
        <v>1</v>
      </c>
      <c r="H185" s="23">
        <v>60180</v>
      </c>
      <c r="I185" s="23">
        <v>16600</v>
      </c>
      <c r="J185" s="5">
        <v>611310</v>
      </c>
      <c r="K185" s="6" t="s">
        <v>47</v>
      </c>
      <c r="L185" s="6">
        <v>37293</v>
      </c>
      <c r="M185" s="9">
        <v>42339</v>
      </c>
      <c r="N185" s="7">
        <v>3890</v>
      </c>
      <c r="O185" s="5" t="s">
        <v>79</v>
      </c>
      <c r="P185" s="23">
        <v>14</v>
      </c>
      <c r="Q185" s="23">
        <v>0</v>
      </c>
      <c r="R185" s="23">
        <v>24</v>
      </c>
      <c r="S185" s="23">
        <v>0</v>
      </c>
      <c r="T185" s="23">
        <v>0</v>
      </c>
      <c r="U185" s="23">
        <v>38</v>
      </c>
      <c r="V185" s="23">
        <v>31</v>
      </c>
      <c r="W185" s="23">
        <v>0</v>
      </c>
      <c r="X185" s="23">
        <v>0</v>
      </c>
      <c r="Y185" s="23">
        <v>63</v>
      </c>
      <c r="Z185" s="23">
        <v>3</v>
      </c>
      <c r="AA185" s="24">
        <v>0</v>
      </c>
      <c r="AB185" s="24">
        <v>0</v>
      </c>
      <c r="AC185" s="24">
        <v>0</v>
      </c>
      <c r="AD185" s="24">
        <v>0</v>
      </c>
      <c r="AE185" s="24">
        <v>0</v>
      </c>
      <c r="AF185" s="24">
        <v>92.105263157894697</v>
      </c>
      <c r="AG185" s="5" t="s">
        <v>39</v>
      </c>
      <c r="AH185" s="7" t="s">
        <v>33</v>
      </c>
      <c r="AI185" s="7">
        <v>0</v>
      </c>
      <c r="AJ185" s="7">
        <v>0</v>
      </c>
      <c r="AK185" s="7">
        <v>0</v>
      </c>
      <c r="AL185" s="7">
        <f>Table2[[#This Row],[Company Direct Land Through FY 11]]+Table2[[#This Row],[Company Direct Land FY 12 and After ]]</f>
        <v>0</v>
      </c>
      <c r="AM185" s="7">
        <v>0</v>
      </c>
      <c r="AN185" s="7">
        <v>0</v>
      </c>
      <c r="AO185" s="7">
        <v>0</v>
      </c>
      <c r="AP185" s="7">
        <f>Table2[[#This Row],[Company Direct Building Through FY 11]]+Table2[[#This Row],[Company Direct Building FY 12 and After  ]]</f>
        <v>0</v>
      </c>
      <c r="AQ185" s="7">
        <v>0</v>
      </c>
      <c r="AR185" s="7">
        <v>124.56950000000001</v>
      </c>
      <c r="AS185" s="7">
        <v>0</v>
      </c>
      <c r="AT185" s="7">
        <f>Table2[[#This Row],[Mortgage Recording Tax Through FY 11]]+Table2[[#This Row],[Mortgage Recording Tax FY 12 and After ]]</f>
        <v>124.56950000000001</v>
      </c>
      <c r="AU185" s="7">
        <v>0</v>
      </c>
      <c r="AV185" s="7">
        <v>0</v>
      </c>
      <c r="AW185" s="7">
        <v>0</v>
      </c>
      <c r="AX185" s="7">
        <f>Table2[[#This Row],[Pilot Savings  Through FY 11]]+Table2[[#This Row],[Pilot Savings FY 12 and After ]]</f>
        <v>0</v>
      </c>
      <c r="AY185" s="7">
        <v>0</v>
      </c>
      <c r="AZ185" s="7">
        <v>124.56950000000001</v>
      </c>
      <c r="BA185" s="7">
        <v>0</v>
      </c>
      <c r="BB185" s="7">
        <f>Table2[[#This Row],[Mortgage Recording Tax Exemption Through FY 11]]+Table2[[#This Row],[Mortgage Recording Tax Exemption FY 12 and After ]]</f>
        <v>124.56950000000001</v>
      </c>
      <c r="BC185" s="7">
        <v>21.388100000000001</v>
      </c>
      <c r="BD185" s="7">
        <v>228.27449999999999</v>
      </c>
      <c r="BE185" s="7">
        <v>48.490900000000003</v>
      </c>
      <c r="BF185" s="7">
        <f>Table2[[#This Row],[Indirect and Induced Land Through FY 11]]+Table2[[#This Row],[Indirect and Induced Land FY 12 and After ]]</f>
        <v>276.7654</v>
      </c>
      <c r="BG185" s="7">
        <v>39.720700000000001</v>
      </c>
      <c r="BH185" s="7">
        <v>423.93799999999999</v>
      </c>
      <c r="BI185" s="7">
        <v>90.054100000000005</v>
      </c>
      <c r="BJ185" s="7">
        <f>Table2[[#This Row],[Indirect and Induced Building Through FY 11]]+Table2[[#This Row],[Indirect and Induced Building FY 12 and After]]</f>
        <v>513.99209999999994</v>
      </c>
      <c r="BK185" s="7">
        <v>61.108800000000002</v>
      </c>
      <c r="BL185" s="7">
        <v>652.21249999999998</v>
      </c>
      <c r="BM185" s="7">
        <v>138.54499999999999</v>
      </c>
      <c r="BN185" s="7">
        <f>Table2[[#This Row],[TOTAL Real Property Related Taxes Through FY 11]]+Table2[[#This Row],[TOTAL Real Property Related Taxes FY 12 and After]]</f>
        <v>790.75749999999994</v>
      </c>
      <c r="BO185" s="7">
        <v>63.375700000000002</v>
      </c>
      <c r="BP185" s="7">
        <v>670.14070000000004</v>
      </c>
      <c r="BQ185" s="7">
        <v>143.68430000000001</v>
      </c>
      <c r="BR185" s="7">
        <f>Table2[[#This Row],[Company Direct Through FY 11]]+Table2[[#This Row],[Company Direct FY 12 and After ]]</f>
        <v>813.82500000000005</v>
      </c>
      <c r="BS185" s="7">
        <v>0</v>
      </c>
      <c r="BT185" s="7">
        <v>0</v>
      </c>
      <c r="BU185" s="7">
        <v>0</v>
      </c>
      <c r="BV185" s="7">
        <f>Table2[[#This Row],[Sales Tax Exemption Through FY 11]]+Table2[[#This Row],[Sales Tax Exemption FY 12 and After ]]</f>
        <v>0</v>
      </c>
      <c r="BW185" s="7">
        <v>0</v>
      </c>
      <c r="BX185" s="7">
        <v>0</v>
      </c>
      <c r="BY185" s="7">
        <v>0</v>
      </c>
      <c r="BZ185" s="7">
        <f>Table2[[#This Row],[Energy Tax Savings Through FY 11]]+Table2[[#This Row],[Energy Tax Savings FY 12 and After ]]</f>
        <v>0</v>
      </c>
      <c r="CA185" s="7">
        <v>2.0286</v>
      </c>
      <c r="CB185" s="7">
        <v>21.592400000000001</v>
      </c>
      <c r="CC185" s="7">
        <v>4.1646000000000001</v>
      </c>
      <c r="CD185" s="7">
        <f>Table2[[#This Row],[Tax Exempt Bond Savings Through FY 11]]+Table2[[#This Row],[Tax Exempt Bond Savings FY12 and After ]]</f>
        <v>25.757000000000001</v>
      </c>
      <c r="CE185" s="7">
        <v>70.087699999999998</v>
      </c>
      <c r="CF185" s="7">
        <v>787.28560000000004</v>
      </c>
      <c r="CG185" s="7">
        <v>158.90180000000001</v>
      </c>
      <c r="CH185" s="7">
        <f>Table2[[#This Row],[Indirect and Induced Through FY 11]]+Table2[[#This Row],[Indirect and Induced FY 12 and After  ]]</f>
        <v>946.18740000000003</v>
      </c>
      <c r="CI185" s="7">
        <v>131.4348</v>
      </c>
      <c r="CJ185" s="7">
        <v>1435.8339000000001</v>
      </c>
      <c r="CK185" s="7">
        <v>298.42149999999998</v>
      </c>
      <c r="CL185" s="7">
        <f>Table2[[#This Row],[TOTAL Income Consumption Use Taxes Through FY 11]]+Table2[[#This Row],[TOTAL Income Consumption Use Taxes FY 12 and After  ]]</f>
        <v>1734.2554</v>
      </c>
      <c r="CM185" s="7">
        <v>2.0286</v>
      </c>
      <c r="CN185" s="7">
        <v>146.1619</v>
      </c>
      <c r="CO185" s="7">
        <v>4.1646000000000001</v>
      </c>
      <c r="CP185" s="7">
        <f>Table2[[#This Row],[Assistance Provided Through FY 11]]+Table2[[#This Row],[Assistance Provided FY 12 and After ]]</f>
        <v>150.32650000000001</v>
      </c>
      <c r="CQ185" s="7">
        <v>0</v>
      </c>
      <c r="CR185" s="7">
        <v>0</v>
      </c>
      <c r="CS185" s="7">
        <v>0</v>
      </c>
      <c r="CT185" s="7">
        <f>Table2[[#This Row],[Recapture Cancellation Reduction Amount Through FY 11]]+Table2[[#This Row],[Recapture Cancellation Reduction Amount FY 12 and After ]]</f>
        <v>0</v>
      </c>
      <c r="CU185" s="7">
        <v>0</v>
      </c>
      <c r="CV185" s="7">
        <v>0</v>
      </c>
      <c r="CW185" s="7">
        <v>0</v>
      </c>
      <c r="CX185" s="7">
        <f>Table2[[#This Row],[Penalty Paid Through FY 11]]+Table2[[#This Row],[Penalty Paid FY 12 and After]]</f>
        <v>0</v>
      </c>
      <c r="CY185" s="7">
        <v>2.0286</v>
      </c>
      <c r="CZ185" s="7">
        <v>146.1619</v>
      </c>
      <c r="DA185" s="7">
        <v>4.1646000000000001</v>
      </c>
      <c r="DB185" s="7">
        <f>Table2[[#This Row],[TOTAL Assistance Net of recapture penalties Through FY 11]]+Table2[[#This Row],[TOTAL Assistance Net of recapture penalties FY 12 and After ]]</f>
        <v>150.32650000000001</v>
      </c>
      <c r="DC185" s="7">
        <v>63.375700000000002</v>
      </c>
      <c r="DD185" s="7">
        <v>794.71019999999999</v>
      </c>
      <c r="DE185" s="7">
        <v>143.68430000000001</v>
      </c>
      <c r="DF185" s="7">
        <f>Table2[[#This Row],[Company Direct Tax Revenue Before Assistance FY 12 and After]]+Table2[[#This Row],[Company Direct Tax Revenue Before Assistance Through FY 11]]</f>
        <v>938.39449999999999</v>
      </c>
      <c r="DG185" s="7">
        <v>131.19649999999999</v>
      </c>
      <c r="DH185" s="7">
        <v>1439.4981</v>
      </c>
      <c r="DI185" s="7">
        <v>297.4468</v>
      </c>
      <c r="DJ185" s="7">
        <f>Table2[[#This Row],[Indirect and Induced Tax Revenues FY 12 and After]]+Table2[[#This Row],[Indirect and Induced Tax Revenues Through FY 11]]</f>
        <v>1736.9449</v>
      </c>
      <c r="DK185" s="7">
        <v>194.57220000000001</v>
      </c>
      <c r="DL185" s="7">
        <v>2234.2082999999998</v>
      </c>
      <c r="DM185" s="7">
        <v>441.1311</v>
      </c>
      <c r="DN185" s="7">
        <f>Table2[[#This Row],[TOTAL Tax Revenues Before Assistance Through FY 11]]+Table2[[#This Row],[TOTAL Tax Revenues Before Assistance FY 12 and After]]</f>
        <v>2675.3393999999998</v>
      </c>
      <c r="DO185" s="7">
        <v>192.5436</v>
      </c>
      <c r="DP185" s="7">
        <v>2088.0464000000002</v>
      </c>
      <c r="DQ185" s="7">
        <v>436.9665</v>
      </c>
      <c r="DR185" s="7">
        <f>Table2[[#This Row],[TOTAL Tax Revenues Net of Assistance Recapture and Penalty FY 12 and After]]+Table2[[#This Row],[TOTAL Tax Revenues Net of Assistance Recapture and Penalty Through FY 11]]</f>
        <v>2525.0129000000002</v>
      </c>
      <c r="DS185" s="7">
        <v>0</v>
      </c>
      <c r="DT185" s="7">
        <v>0</v>
      </c>
      <c r="DU185" s="7">
        <v>0</v>
      </c>
      <c r="DV185" s="7">
        <v>0</v>
      </c>
    </row>
    <row r="186" spans="1:126" x14ac:dyDescent="0.25">
      <c r="A186" s="5">
        <v>92639</v>
      </c>
      <c r="B186" s="5" t="s">
        <v>818</v>
      </c>
      <c r="C186" s="5" t="s">
        <v>415</v>
      </c>
      <c r="D186" s="5" t="s">
        <v>36</v>
      </c>
      <c r="E186" s="5">
        <v>11</v>
      </c>
      <c r="F186" s="5">
        <v>3263</v>
      </c>
      <c r="G186" s="5">
        <v>62</v>
      </c>
      <c r="H186" s="23">
        <v>4656</v>
      </c>
      <c r="I186" s="23">
        <v>5120</v>
      </c>
      <c r="J186" s="5">
        <v>623210</v>
      </c>
      <c r="K186" s="6" t="s">
        <v>166</v>
      </c>
      <c r="L186" s="6">
        <v>37434</v>
      </c>
      <c r="M186" s="9">
        <v>42917</v>
      </c>
      <c r="N186" s="7">
        <v>1182.8</v>
      </c>
      <c r="O186" s="5" t="s">
        <v>79</v>
      </c>
      <c r="P186" s="23">
        <v>5</v>
      </c>
      <c r="Q186" s="23">
        <v>0</v>
      </c>
      <c r="R186" s="23">
        <v>13</v>
      </c>
      <c r="S186" s="23">
        <v>0</v>
      </c>
      <c r="T186" s="23">
        <v>0</v>
      </c>
      <c r="U186" s="23">
        <v>18</v>
      </c>
      <c r="V186" s="23">
        <v>15</v>
      </c>
      <c r="W186" s="23">
        <v>0</v>
      </c>
      <c r="X186" s="23">
        <v>0</v>
      </c>
      <c r="Y186" s="23">
        <v>0</v>
      </c>
      <c r="Z186" s="23">
        <v>0</v>
      </c>
      <c r="AA186" s="24">
        <v>0</v>
      </c>
      <c r="AB186" s="24">
        <v>0</v>
      </c>
      <c r="AC186" s="24">
        <v>0</v>
      </c>
      <c r="AD186" s="24">
        <v>0</v>
      </c>
      <c r="AE186" s="24">
        <v>0</v>
      </c>
      <c r="AF186" s="24">
        <v>100</v>
      </c>
      <c r="AG186" s="5" t="s">
        <v>39</v>
      </c>
      <c r="AH186" s="7" t="s">
        <v>33</v>
      </c>
      <c r="AI186" s="7">
        <v>0</v>
      </c>
      <c r="AJ186" s="7">
        <v>0</v>
      </c>
      <c r="AK186" s="7">
        <v>0</v>
      </c>
      <c r="AL186" s="7">
        <f>Table2[[#This Row],[Company Direct Land Through FY 11]]+Table2[[#This Row],[Company Direct Land FY 12 and After ]]</f>
        <v>0</v>
      </c>
      <c r="AM186" s="7">
        <v>0</v>
      </c>
      <c r="AN186" s="7">
        <v>0</v>
      </c>
      <c r="AO186" s="7">
        <v>0</v>
      </c>
      <c r="AP186" s="7">
        <f>Table2[[#This Row],[Company Direct Building Through FY 11]]+Table2[[#This Row],[Company Direct Building FY 12 and After  ]]</f>
        <v>0</v>
      </c>
      <c r="AQ186" s="7">
        <v>0</v>
      </c>
      <c r="AR186" s="7">
        <v>20.752199999999998</v>
      </c>
      <c r="AS186" s="7">
        <v>0</v>
      </c>
      <c r="AT186" s="7">
        <f>Table2[[#This Row],[Mortgage Recording Tax Through FY 11]]+Table2[[#This Row],[Mortgage Recording Tax FY 12 and After ]]</f>
        <v>20.752199999999998</v>
      </c>
      <c r="AU186" s="7">
        <v>0</v>
      </c>
      <c r="AV186" s="7">
        <v>0</v>
      </c>
      <c r="AW186" s="7">
        <v>0</v>
      </c>
      <c r="AX186" s="7">
        <f>Table2[[#This Row],[Pilot Savings  Through FY 11]]+Table2[[#This Row],[Pilot Savings FY 12 and After ]]</f>
        <v>0</v>
      </c>
      <c r="AY186" s="7">
        <v>0</v>
      </c>
      <c r="AZ186" s="7">
        <v>20.752199999999998</v>
      </c>
      <c r="BA186" s="7">
        <v>0</v>
      </c>
      <c r="BB186" s="7">
        <f>Table2[[#This Row],[Mortgage Recording Tax Exemption Through FY 11]]+Table2[[#This Row],[Mortgage Recording Tax Exemption FY 12 and After ]]</f>
        <v>20.752199999999998</v>
      </c>
      <c r="BC186" s="7">
        <v>6.7057000000000002</v>
      </c>
      <c r="BD186" s="7">
        <v>47.212000000000003</v>
      </c>
      <c r="BE186" s="7">
        <v>20.477599999999999</v>
      </c>
      <c r="BF186" s="7">
        <f>Table2[[#This Row],[Indirect and Induced Land Through FY 11]]+Table2[[#This Row],[Indirect and Induced Land FY 12 and After ]]</f>
        <v>67.689599999999999</v>
      </c>
      <c r="BG186" s="7">
        <v>12.4535</v>
      </c>
      <c r="BH186" s="7">
        <v>87.679299999999998</v>
      </c>
      <c r="BI186" s="7">
        <v>38.030500000000004</v>
      </c>
      <c r="BJ186" s="7">
        <f>Table2[[#This Row],[Indirect and Induced Building Through FY 11]]+Table2[[#This Row],[Indirect and Induced Building FY 12 and After]]</f>
        <v>125.7098</v>
      </c>
      <c r="BK186" s="7">
        <v>19.159199999999998</v>
      </c>
      <c r="BL186" s="7">
        <v>134.8913</v>
      </c>
      <c r="BM186" s="7">
        <v>58.508099999999999</v>
      </c>
      <c r="BN186" s="7">
        <f>Table2[[#This Row],[TOTAL Real Property Related Taxes Through FY 11]]+Table2[[#This Row],[TOTAL Real Property Related Taxes FY 12 and After]]</f>
        <v>193.39940000000001</v>
      </c>
      <c r="BO186" s="7">
        <v>22.729900000000001</v>
      </c>
      <c r="BP186" s="7">
        <v>161.02520000000001</v>
      </c>
      <c r="BQ186" s="7">
        <v>69.412400000000005</v>
      </c>
      <c r="BR186" s="7">
        <f>Table2[[#This Row],[Company Direct Through FY 11]]+Table2[[#This Row],[Company Direct FY 12 and After ]]</f>
        <v>230.43760000000003</v>
      </c>
      <c r="BS186" s="7">
        <v>0</v>
      </c>
      <c r="BT186" s="7">
        <v>0</v>
      </c>
      <c r="BU186" s="7">
        <v>0</v>
      </c>
      <c r="BV186" s="7">
        <f>Table2[[#This Row],[Sales Tax Exemption Through FY 11]]+Table2[[#This Row],[Sales Tax Exemption FY 12 and After ]]</f>
        <v>0</v>
      </c>
      <c r="BW186" s="7">
        <v>0</v>
      </c>
      <c r="BX186" s="7">
        <v>0</v>
      </c>
      <c r="BY186" s="7">
        <v>0</v>
      </c>
      <c r="BZ186" s="7">
        <f>Table2[[#This Row],[Energy Tax Savings Through FY 11]]+Table2[[#This Row],[Energy Tax Savings FY 12 and After ]]</f>
        <v>0</v>
      </c>
      <c r="CA186" s="7">
        <v>0.54679999999999995</v>
      </c>
      <c r="CB186" s="7">
        <v>4.8818000000000001</v>
      </c>
      <c r="CC186" s="7">
        <v>1.4666999999999999</v>
      </c>
      <c r="CD186" s="7">
        <f>Table2[[#This Row],[Tax Exempt Bond Savings Through FY 11]]+Table2[[#This Row],[Tax Exempt Bond Savings FY12 and After ]]</f>
        <v>6.3484999999999996</v>
      </c>
      <c r="CE186" s="7">
        <v>24.2136</v>
      </c>
      <c r="CF186" s="7">
        <v>176.49369999999999</v>
      </c>
      <c r="CG186" s="7">
        <v>73.9435</v>
      </c>
      <c r="CH186" s="7">
        <f>Table2[[#This Row],[Indirect and Induced Through FY 11]]+Table2[[#This Row],[Indirect and Induced FY 12 and After  ]]</f>
        <v>250.43719999999999</v>
      </c>
      <c r="CI186" s="7">
        <v>46.396700000000003</v>
      </c>
      <c r="CJ186" s="7">
        <v>332.63709999999998</v>
      </c>
      <c r="CK186" s="7">
        <v>141.88919999999999</v>
      </c>
      <c r="CL186" s="7">
        <f>Table2[[#This Row],[TOTAL Income Consumption Use Taxes Through FY 11]]+Table2[[#This Row],[TOTAL Income Consumption Use Taxes FY 12 and After  ]]</f>
        <v>474.52629999999999</v>
      </c>
      <c r="CM186" s="7">
        <v>0.54679999999999995</v>
      </c>
      <c r="CN186" s="7">
        <v>25.634</v>
      </c>
      <c r="CO186" s="7">
        <v>1.4666999999999999</v>
      </c>
      <c r="CP186" s="7">
        <f>Table2[[#This Row],[Assistance Provided Through FY 11]]+Table2[[#This Row],[Assistance Provided FY 12 and After ]]</f>
        <v>27.1007</v>
      </c>
      <c r="CQ186" s="7">
        <v>0</v>
      </c>
      <c r="CR186" s="7">
        <v>0</v>
      </c>
      <c r="CS186" s="7">
        <v>0</v>
      </c>
      <c r="CT186" s="7">
        <f>Table2[[#This Row],[Recapture Cancellation Reduction Amount Through FY 11]]+Table2[[#This Row],[Recapture Cancellation Reduction Amount FY 12 and After ]]</f>
        <v>0</v>
      </c>
      <c r="CU186" s="7">
        <v>0</v>
      </c>
      <c r="CV186" s="7">
        <v>0</v>
      </c>
      <c r="CW186" s="7">
        <v>0</v>
      </c>
      <c r="CX186" s="7">
        <f>Table2[[#This Row],[Penalty Paid Through FY 11]]+Table2[[#This Row],[Penalty Paid FY 12 and After]]</f>
        <v>0</v>
      </c>
      <c r="CY186" s="7">
        <v>0.54679999999999995</v>
      </c>
      <c r="CZ186" s="7">
        <v>25.634</v>
      </c>
      <c r="DA186" s="7">
        <v>1.4666999999999999</v>
      </c>
      <c r="DB186" s="7">
        <f>Table2[[#This Row],[TOTAL Assistance Net of recapture penalties Through FY 11]]+Table2[[#This Row],[TOTAL Assistance Net of recapture penalties FY 12 and After ]]</f>
        <v>27.1007</v>
      </c>
      <c r="DC186" s="7">
        <v>22.729900000000001</v>
      </c>
      <c r="DD186" s="7">
        <v>181.7774</v>
      </c>
      <c r="DE186" s="7">
        <v>69.412400000000005</v>
      </c>
      <c r="DF186" s="7">
        <f>Table2[[#This Row],[Company Direct Tax Revenue Before Assistance FY 12 and After]]+Table2[[#This Row],[Company Direct Tax Revenue Before Assistance Through FY 11]]</f>
        <v>251.18979999999999</v>
      </c>
      <c r="DG186" s="7">
        <v>43.372799999999998</v>
      </c>
      <c r="DH186" s="7">
        <v>311.38499999999999</v>
      </c>
      <c r="DI186" s="7">
        <v>132.45160000000001</v>
      </c>
      <c r="DJ186" s="7">
        <f>Table2[[#This Row],[Indirect and Induced Tax Revenues FY 12 and After]]+Table2[[#This Row],[Indirect and Induced Tax Revenues Through FY 11]]</f>
        <v>443.83659999999998</v>
      </c>
      <c r="DK186" s="7">
        <v>66.102699999999999</v>
      </c>
      <c r="DL186" s="7">
        <v>493.16239999999999</v>
      </c>
      <c r="DM186" s="7">
        <v>201.864</v>
      </c>
      <c r="DN186" s="7">
        <f>Table2[[#This Row],[TOTAL Tax Revenues Before Assistance Through FY 11]]+Table2[[#This Row],[TOTAL Tax Revenues Before Assistance FY 12 and After]]</f>
        <v>695.02639999999997</v>
      </c>
      <c r="DO186" s="7">
        <v>65.555899999999994</v>
      </c>
      <c r="DP186" s="7">
        <v>467.52839999999998</v>
      </c>
      <c r="DQ186" s="7">
        <v>200.3973</v>
      </c>
      <c r="DR186" s="7">
        <f>Table2[[#This Row],[TOTAL Tax Revenues Net of Assistance Recapture and Penalty FY 12 and After]]+Table2[[#This Row],[TOTAL Tax Revenues Net of Assistance Recapture and Penalty Through FY 11]]</f>
        <v>667.92570000000001</v>
      </c>
      <c r="DS186" s="7">
        <v>0</v>
      </c>
      <c r="DT186" s="7">
        <v>0</v>
      </c>
      <c r="DU186" s="7">
        <v>0</v>
      </c>
      <c r="DV186" s="7">
        <v>0</v>
      </c>
    </row>
    <row r="187" spans="1:126" x14ac:dyDescent="0.25">
      <c r="A187" s="5">
        <v>92642</v>
      </c>
      <c r="B187" s="5" t="s">
        <v>372</v>
      </c>
      <c r="C187" s="5" t="s">
        <v>373</v>
      </c>
      <c r="D187" s="5" t="s">
        <v>32</v>
      </c>
      <c r="E187" s="5">
        <v>26</v>
      </c>
      <c r="F187" s="5">
        <v>240</v>
      </c>
      <c r="G187" s="5">
        <v>1</v>
      </c>
      <c r="H187" s="23"/>
      <c r="I187" s="23"/>
      <c r="J187" s="5">
        <v>332322</v>
      </c>
      <c r="K187" s="6" t="s">
        <v>37</v>
      </c>
      <c r="L187" s="6">
        <v>37252</v>
      </c>
      <c r="M187" s="9">
        <v>42705</v>
      </c>
      <c r="N187" s="7">
        <v>8125</v>
      </c>
      <c r="O187" s="5" t="s">
        <v>62</v>
      </c>
      <c r="P187" s="23">
        <v>0</v>
      </c>
      <c r="Q187" s="23">
        <v>0</v>
      </c>
      <c r="R187" s="23">
        <v>67</v>
      </c>
      <c r="S187" s="23">
        <v>0</v>
      </c>
      <c r="T187" s="23">
        <v>0</v>
      </c>
      <c r="U187" s="23">
        <v>67</v>
      </c>
      <c r="V187" s="23">
        <v>67</v>
      </c>
      <c r="W187" s="23">
        <v>0</v>
      </c>
      <c r="X187" s="23">
        <v>0</v>
      </c>
      <c r="Y187" s="23">
        <v>121</v>
      </c>
      <c r="Z187" s="23">
        <v>4</v>
      </c>
      <c r="AA187" s="24">
        <v>0</v>
      </c>
      <c r="AB187" s="24">
        <v>0</v>
      </c>
      <c r="AC187" s="24">
        <v>0</v>
      </c>
      <c r="AD187" s="24">
        <v>0</v>
      </c>
      <c r="AE187" s="24">
        <v>0</v>
      </c>
      <c r="AF187" s="24">
        <v>47.761194029850699</v>
      </c>
      <c r="AG187" s="5" t="s">
        <v>39</v>
      </c>
      <c r="AH187" s="7" t="s">
        <v>33</v>
      </c>
      <c r="AI187" s="7">
        <v>31.228999999999999</v>
      </c>
      <c r="AJ187" s="7">
        <v>257.51170000000002</v>
      </c>
      <c r="AK187" s="7">
        <v>83.331599999999995</v>
      </c>
      <c r="AL187" s="7">
        <f>Table2[[#This Row],[Company Direct Land Through FY 11]]+Table2[[#This Row],[Company Direct Land FY 12 and After ]]</f>
        <v>340.8433</v>
      </c>
      <c r="AM187" s="7">
        <v>39.210999999999999</v>
      </c>
      <c r="AN187" s="7">
        <v>224.15090000000001</v>
      </c>
      <c r="AO187" s="7">
        <v>104.6307</v>
      </c>
      <c r="AP187" s="7">
        <f>Table2[[#This Row],[Company Direct Building Through FY 11]]+Table2[[#This Row],[Company Direct Building FY 12 and After  ]]</f>
        <v>328.78160000000003</v>
      </c>
      <c r="AQ187" s="7">
        <v>0</v>
      </c>
      <c r="AR187" s="7">
        <v>27.335100000000001</v>
      </c>
      <c r="AS187" s="7">
        <v>0</v>
      </c>
      <c r="AT187" s="7">
        <f>Table2[[#This Row],[Mortgage Recording Tax Through FY 11]]+Table2[[#This Row],[Mortgage Recording Tax FY 12 and After ]]</f>
        <v>27.335100000000001</v>
      </c>
      <c r="AU187" s="7">
        <v>59.417000000000002</v>
      </c>
      <c r="AV187" s="7">
        <v>269.63819999999998</v>
      </c>
      <c r="AW187" s="7">
        <v>158.54859999999999</v>
      </c>
      <c r="AX187" s="7">
        <f>Table2[[#This Row],[Pilot Savings  Through FY 11]]+Table2[[#This Row],[Pilot Savings FY 12 and After ]]</f>
        <v>428.18679999999995</v>
      </c>
      <c r="AY187" s="7">
        <v>0</v>
      </c>
      <c r="AZ187" s="7">
        <v>27.335100000000001</v>
      </c>
      <c r="BA187" s="7">
        <v>0</v>
      </c>
      <c r="BB187" s="7">
        <f>Table2[[#This Row],[Mortgage Recording Tax Exemption Through FY 11]]+Table2[[#This Row],[Mortgage Recording Tax Exemption FY 12 and After ]]</f>
        <v>27.335100000000001</v>
      </c>
      <c r="BC187" s="7">
        <v>71.270600000000002</v>
      </c>
      <c r="BD187" s="7">
        <v>692.1481</v>
      </c>
      <c r="BE187" s="7">
        <v>190.1788</v>
      </c>
      <c r="BF187" s="7">
        <f>Table2[[#This Row],[Indirect and Induced Land Through FY 11]]+Table2[[#This Row],[Indirect and Induced Land FY 12 and After ]]</f>
        <v>882.32690000000002</v>
      </c>
      <c r="BG187" s="7">
        <v>132.35980000000001</v>
      </c>
      <c r="BH187" s="7">
        <v>1285.4182000000001</v>
      </c>
      <c r="BI187" s="7">
        <v>353.18939999999998</v>
      </c>
      <c r="BJ187" s="7">
        <f>Table2[[#This Row],[Indirect and Induced Building Through FY 11]]+Table2[[#This Row],[Indirect and Induced Building FY 12 and After]]</f>
        <v>1638.6076</v>
      </c>
      <c r="BK187" s="7">
        <v>214.6534</v>
      </c>
      <c r="BL187" s="7">
        <v>2189.5907000000002</v>
      </c>
      <c r="BM187" s="7">
        <v>572.78189999999995</v>
      </c>
      <c r="BN187" s="7">
        <f>Table2[[#This Row],[TOTAL Real Property Related Taxes Through FY 11]]+Table2[[#This Row],[TOTAL Real Property Related Taxes FY 12 and After]]</f>
        <v>2762.3726000000001</v>
      </c>
      <c r="BO187" s="7">
        <v>512.32439999999997</v>
      </c>
      <c r="BP187" s="7">
        <v>5883.2856000000002</v>
      </c>
      <c r="BQ187" s="7">
        <v>1367.0887</v>
      </c>
      <c r="BR187" s="7">
        <f>Table2[[#This Row],[Company Direct Through FY 11]]+Table2[[#This Row],[Company Direct FY 12 and After ]]</f>
        <v>7250.3743000000004</v>
      </c>
      <c r="BS187" s="7">
        <v>0</v>
      </c>
      <c r="BT187" s="7">
        <v>8.1191999999999993</v>
      </c>
      <c r="BU187" s="7">
        <v>0</v>
      </c>
      <c r="BV187" s="7">
        <f>Table2[[#This Row],[Sales Tax Exemption Through FY 11]]+Table2[[#This Row],[Sales Tax Exemption FY 12 and After ]]</f>
        <v>8.1191999999999993</v>
      </c>
      <c r="BW187" s="7">
        <v>0</v>
      </c>
      <c r="BX187" s="7">
        <v>0</v>
      </c>
      <c r="BY187" s="7">
        <v>0</v>
      </c>
      <c r="BZ187" s="7">
        <f>Table2[[#This Row],[Energy Tax Savings Through FY 11]]+Table2[[#This Row],[Energy Tax Savings FY 12 and After ]]</f>
        <v>0</v>
      </c>
      <c r="CA187" s="7">
        <v>0.1694</v>
      </c>
      <c r="CB187" s="7">
        <v>1.0992</v>
      </c>
      <c r="CC187" s="7">
        <v>0.40310000000000001</v>
      </c>
      <c r="CD187" s="7">
        <f>Table2[[#This Row],[Tax Exempt Bond Savings Through FY 11]]+Table2[[#This Row],[Tax Exempt Bond Savings FY12 and After ]]</f>
        <v>1.5023</v>
      </c>
      <c r="CE187" s="7">
        <v>252.5899</v>
      </c>
      <c r="CF187" s="7">
        <v>2607.1442000000002</v>
      </c>
      <c r="CG187" s="7">
        <v>674.01189999999997</v>
      </c>
      <c r="CH187" s="7">
        <f>Table2[[#This Row],[Indirect and Induced Through FY 11]]+Table2[[#This Row],[Indirect and Induced FY 12 and After  ]]</f>
        <v>3281.1561000000002</v>
      </c>
      <c r="CI187" s="7">
        <v>764.74490000000003</v>
      </c>
      <c r="CJ187" s="7">
        <v>8481.2114000000001</v>
      </c>
      <c r="CK187" s="7">
        <v>2040.6975</v>
      </c>
      <c r="CL187" s="7">
        <f>Table2[[#This Row],[TOTAL Income Consumption Use Taxes Through FY 11]]+Table2[[#This Row],[TOTAL Income Consumption Use Taxes FY 12 and After  ]]</f>
        <v>10521.9089</v>
      </c>
      <c r="CM187" s="7">
        <v>59.586399999999998</v>
      </c>
      <c r="CN187" s="7">
        <v>306.19170000000003</v>
      </c>
      <c r="CO187" s="7">
        <v>158.95169999999999</v>
      </c>
      <c r="CP187" s="7">
        <f>Table2[[#This Row],[Assistance Provided Through FY 11]]+Table2[[#This Row],[Assistance Provided FY 12 and After ]]</f>
        <v>465.14340000000004</v>
      </c>
      <c r="CQ187" s="7">
        <v>0</v>
      </c>
      <c r="CR187" s="7">
        <v>0</v>
      </c>
      <c r="CS187" s="7">
        <v>0</v>
      </c>
      <c r="CT187" s="7">
        <f>Table2[[#This Row],[Recapture Cancellation Reduction Amount Through FY 11]]+Table2[[#This Row],[Recapture Cancellation Reduction Amount FY 12 and After ]]</f>
        <v>0</v>
      </c>
      <c r="CU187" s="7">
        <v>0</v>
      </c>
      <c r="CV187" s="7">
        <v>0</v>
      </c>
      <c r="CW187" s="7">
        <v>0</v>
      </c>
      <c r="CX187" s="7">
        <f>Table2[[#This Row],[Penalty Paid Through FY 11]]+Table2[[#This Row],[Penalty Paid FY 12 and After]]</f>
        <v>0</v>
      </c>
      <c r="CY187" s="7">
        <v>59.586399999999998</v>
      </c>
      <c r="CZ187" s="7">
        <v>306.19170000000003</v>
      </c>
      <c r="DA187" s="7">
        <v>158.95169999999999</v>
      </c>
      <c r="DB187" s="7">
        <f>Table2[[#This Row],[TOTAL Assistance Net of recapture penalties Through FY 11]]+Table2[[#This Row],[TOTAL Assistance Net of recapture penalties FY 12 and After ]]</f>
        <v>465.14340000000004</v>
      </c>
      <c r="DC187" s="7">
        <v>582.76440000000002</v>
      </c>
      <c r="DD187" s="7">
        <v>6392.2833000000001</v>
      </c>
      <c r="DE187" s="7">
        <v>1555.0509999999999</v>
      </c>
      <c r="DF187" s="7">
        <f>Table2[[#This Row],[Company Direct Tax Revenue Before Assistance FY 12 and After]]+Table2[[#This Row],[Company Direct Tax Revenue Before Assistance Through FY 11]]</f>
        <v>7947.3343000000004</v>
      </c>
      <c r="DG187" s="7">
        <v>456.22030000000001</v>
      </c>
      <c r="DH187" s="7">
        <v>4584.7105000000001</v>
      </c>
      <c r="DI187" s="7">
        <v>1217.3801000000001</v>
      </c>
      <c r="DJ187" s="7">
        <f>Table2[[#This Row],[Indirect and Induced Tax Revenues FY 12 and After]]+Table2[[#This Row],[Indirect and Induced Tax Revenues Through FY 11]]</f>
        <v>5802.0906000000004</v>
      </c>
      <c r="DK187" s="7">
        <v>1038.9847</v>
      </c>
      <c r="DL187" s="7">
        <v>10976.9938</v>
      </c>
      <c r="DM187" s="7">
        <v>2772.4310999999998</v>
      </c>
      <c r="DN187" s="7">
        <f>Table2[[#This Row],[TOTAL Tax Revenues Before Assistance Through FY 11]]+Table2[[#This Row],[TOTAL Tax Revenues Before Assistance FY 12 and After]]</f>
        <v>13749.4249</v>
      </c>
      <c r="DO187" s="7">
        <v>979.39829999999995</v>
      </c>
      <c r="DP187" s="7">
        <v>10670.802100000001</v>
      </c>
      <c r="DQ187" s="7">
        <v>2613.4794000000002</v>
      </c>
      <c r="DR187" s="7">
        <f>Table2[[#This Row],[TOTAL Tax Revenues Net of Assistance Recapture and Penalty FY 12 and After]]+Table2[[#This Row],[TOTAL Tax Revenues Net of Assistance Recapture and Penalty Through FY 11]]</f>
        <v>13284.281500000001</v>
      </c>
      <c r="DS187" s="7">
        <v>0</v>
      </c>
      <c r="DT187" s="7">
        <v>0</v>
      </c>
      <c r="DU187" s="7">
        <v>0</v>
      </c>
      <c r="DV187" s="7">
        <v>0</v>
      </c>
    </row>
    <row r="188" spans="1:126" x14ac:dyDescent="0.25">
      <c r="A188" s="5">
        <v>92643</v>
      </c>
      <c r="B188" s="5" t="s">
        <v>335</v>
      </c>
      <c r="C188" s="5" t="s">
        <v>336</v>
      </c>
      <c r="D188" s="5" t="s">
        <v>27</v>
      </c>
      <c r="E188" s="5">
        <v>2</v>
      </c>
      <c r="F188" s="5">
        <v>877</v>
      </c>
      <c r="G188" s="5">
        <v>89</v>
      </c>
      <c r="H188" s="23">
        <v>5600</v>
      </c>
      <c r="I188" s="23">
        <v>33600</v>
      </c>
      <c r="J188" s="5">
        <v>624190</v>
      </c>
      <c r="K188" s="6" t="s">
        <v>47</v>
      </c>
      <c r="L188" s="6">
        <v>37160</v>
      </c>
      <c r="M188" s="9">
        <v>44560</v>
      </c>
      <c r="N188" s="7">
        <v>5100</v>
      </c>
      <c r="O188" s="5" t="s">
        <v>79</v>
      </c>
      <c r="P188" s="23">
        <v>8</v>
      </c>
      <c r="Q188" s="23">
        <v>1</v>
      </c>
      <c r="R188" s="23">
        <v>70</v>
      </c>
      <c r="S188" s="23">
        <v>3</v>
      </c>
      <c r="T188" s="23">
        <v>15</v>
      </c>
      <c r="U188" s="23">
        <v>97</v>
      </c>
      <c r="V188" s="23">
        <v>92</v>
      </c>
      <c r="W188" s="23">
        <v>0</v>
      </c>
      <c r="X188" s="23">
        <v>0</v>
      </c>
      <c r="Y188" s="23">
        <v>48</v>
      </c>
      <c r="Z188" s="23">
        <v>0</v>
      </c>
      <c r="AA188" s="24">
        <v>0</v>
      </c>
      <c r="AB188" s="24">
        <v>0</v>
      </c>
      <c r="AC188" s="24">
        <v>0</v>
      </c>
      <c r="AD188" s="24">
        <v>0</v>
      </c>
      <c r="AE188" s="24">
        <v>0</v>
      </c>
      <c r="AF188" s="24">
        <v>89.743589743589794</v>
      </c>
      <c r="AG188" s="5" t="s">
        <v>39</v>
      </c>
      <c r="AH188" s="7" t="s">
        <v>33</v>
      </c>
      <c r="AI188" s="7">
        <v>0</v>
      </c>
      <c r="AJ188" s="7">
        <v>0</v>
      </c>
      <c r="AK188" s="7">
        <v>0</v>
      </c>
      <c r="AL188" s="7">
        <f>Table2[[#This Row],[Company Direct Land Through FY 11]]+Table2[[#This Row],[Company Direct Land FY 12 and After ]]</f>
        <v>0</v>
      </c>
      <c r="AM188" s="7">
        <v>0</v>
      </c>
      <c r="AN188" s="7">
        <v>0</v>
      </c>
      <c r="AO188" s="7">
        <v>0</v>
      </c>
      <c r="AP188" s="7">
        <f>Table2[[#This Row],[Company Direct Building Through FY 11]]+Table2[[#This Row],[Company Direct Building FY 12 and After  ]]</f>
        <v>0</v>
      </c>
      <c r="AQ188" s="7">
        <v>0</v>
      </c>
      <c r="AR188" s="7">
        <v>89.479500000000002</v>
      </c>
      <c r="AS188" s="7">
        <v>0</v>
      </c>
      <c r="AT188" s="7">
        <f>Table2[[#This Row],[Mortgage Recording Tax Through FY 11]]+Table2[[#This Row],[Mortgage Recording Tax FY 12 and After ]]</f>
        <v>89.479500000000002</v>
      </c>
      <c r="AU188" s="7">
        <v>0</v>
      </c>
      <c r="AV188" s="7">
        <v>0</v>
      </c>
      <c r="AW188" s="7">
        <v>0</v>
      </c>
      <c r="AX188" s="7">
        <f>Table2[[#This Row],[Pilot Savings  Through FY 11]]+Table2[[#This Row],[Pilot Savings FY 12 and After ]]</f>
        <v>0</v>
      </c>
      <c r="AY188" s="7">
        <v>0</v>
      </c>
      <c r="AZ188" s="7">
        <v>89.479500000000002</v>
      </c>
      <c r="BA188" s="7">
        <v>0</v>
      </c>
      <c r="BB188" s="7">
        <f>Table2[[#This Row],[Mortgage Recording Tax Exemption Through FY 11]]+Table2[[#This Row],[Mortgage Recording Tax Exemption FY 12 and After ]]</f>
        <v>89.479500000000002</v>
      </c>
      <c r="BC188" s="7">
        <v>38.563600000000001</v>
      </c>
      <c r="BD188" s="7">
        <v>183.35759999999999</v>
      </c>
      <c r="BE188" s="7">
        <v>171.57900000000001</v>
      </c>
      <c r="BF188" s="7">
        <f>Table2[[#This Row],[Indirect and Induced Land Through FY 11]]+Table2[[#This Row],[Indirect and Induced Land FY 12 and After ]]</f>
        <v>354.9366</v>
      </c>
      <c r="BG188" s="7">
        <v>71.617999999999995</v>
      </c>
      <c r="BH188" s="7">
        <v>340.52140000000003</v>
      </c>
      <c r="BI188" s="7">
        <v>318.64600000000002</v>
      </c>
      <c r="BJ188" s="7">
        <f>Table2[[#This Row],[Indirect and Induced Building Through FY 11]]+Table2[[#This Row],[Indirect and Induced Building FY 12 and After]]</f>
        <v>659.16740000000004</v>
      </c>
      <c r="BK188" s="7">
        <v>110.1816</v>
      </c>
      <c r="BL188" s="7">
        <v>523.87900000000002</v>
      </c>
      <c r="BM188" s="7">
        <v>490.22500000000002</v>
      </c>
      <c r="BN188" s="7">
        <f>Table2[[#This Row],[TOTAL Real Property Related Taxes Through FY 11]]+Table2[[#This Row],[TOTAL Real Property Related Taxes FY 12 and After]]</f>
        <v>1014.104</v>
      </c>
      <c r="BO188" s="7">
        <v>104.6114</v>
      </c>
      <c r="BP188" s="7">
        <v>525.12350000000004</v>
      </c>
      <c r="BQ188" s="7">
        <v>465.4418</v>
      </c>
      <c r="BR188" s="7">
        <f>Table2[[#This Row],[Company Direct Through FY 11]]+Table2[[#This Row],[Company Direct FY 12 and After ]]</f>
        <v>990.56529999999998</v>
      </c>
      <c r="BS188" s="7">
        <v>0</v>
      </c>
      <c r="BT188" s="7">
        <v>0</v>
      </c>
      <c r="BU188" s="7">
        <v>0</v>
      </c>
      <c r="BV188" s="7">
        <f>Table2[[#This Row],[Sales Tax Exemption Through FY 11]]+Table2[[#This Row],[Sales Tax Exemption FY 12 and After ]]</f>
        <v>0</v>
      </c>
      <c r="BW188" s="7">
        <v>0</v>
      </c>
      <c r="BX188" s="7">
        <v>0</v>
      </c>
      <c r="BY188" s="7">
        <v>0</v>
      </c>
      <c r="BZ188" s="7">
        <f>Table2[[#This Row],[Energy Tax Savings Through FY 11]]+Table2[[#This Row],[Energy Tax Savings FY 12 and After ]]</f>
        <v>0</v>
      </c>
      <c r="CA188" s="7">
        <v>1.1635</v>
      </c>
      <c r="CB188" s="7">
        <v>6.2606999999999999</v>
      </c>
      <c r="CC188" s="7">
        <v>3.7515999999999998</v>
      </c>
      <c r="CD188" s="7">
        <f>Table2[[#This Row],[Tax Exempt Bond Savings Through FY 11]]+Table2[[#This Row],[Tax Exempt Bond Savings FY12 and After ]]</f>
        <v>10.0123</v>
      </c>
      <c r="CE188" s="7">
        <v>126.37090000000001</v>
      </c>
      <c r="CF188" s="7">
        <v>631.35270000000003</v>
      </c>
      <c r="CG188" s="7">
        <v>562.25530000000003</v>
      </c>
      <c r="CH188" s="7">
        <f>Table2[[#This Row],[Indirect and Induced Through FY 11]]+Table2[[#This Row],[Indirect and Induced FY 12 and After  ]]</f>
        <v>1193.6080000000002</v>
      </c>
      <c r="CI188" s="7">
        <v>229.81880000000001</v>
      </c>
      <c r="CJ188" s="7">
        <v>1150.2155</v>
      </c>
      <c r="CK188" s="7">
        <v>1023.9455</v>
      </c>
      <c r="CL188" s="7">
        <f>Table2[[#This Row],[TOTAL Income Consumption Use Taxes Through FY 11]]+Table2[[#This Row],[TOTAL Income Consumption Use Taxes FY 12 and After  ]]</f>
        <v>2174.1610000000001</v>
      </c>
      <c r="CM188" s="7">
        <v>1.1635</v>
      </c>
      <c r="CN188" s="7">
        <v>95.740200000000002</v>
      </c>
      <c r="CO188" s="7">
        <v>3.7515999999999998</v>
      </c>
      <c r="CP188" s="7">
        <f>Table2[[#This Row],[Assistance Provided Through FY 11]]+Table2[[#This Row],[Assistance Provided FY 12 and After ]]</f>
        <v>99.491799999999998</v>
      </c>
      <c r="CQ188" s="7">
        <v>0</v>
      </c>
      <c r="CR188" s="7">
        <v>0</v>
      </c>
      <c r="CS188" s="7">
        <v>0</v>
      </c>
      <c r="CT188" s="7">
        <f>Table2[[#This Row],[Recapture Cancellation Reduction Amount Through FY 11]]+Table2[[#This Row],[Recapture Cancellation Reduction Amount FY 12 and After ]]</f>
        <v>0</v>
      </c>
      <c r="CU188" s="7">
        <v>0</v>
      </c>
      <c r="CV188" s="7">
        <v>0</v>
      </c>
      <c r="CW188" s="7">
        <v>0</v>
      </c>
      <c r="CX188" s="7">
        <f>Table2[[#This Row],[Penalty Paid Through FY 11]]+Table2[[#This Row],[Penalty Paid FY 12 and After]]</f>
        <v>0</v>
      </c>
      <c r="CY188" s="7">
        <v>1.1635</v>
      </c>
      <c r="CZ188" s="7">
        <v>95.740200000000002</v>
      </c>
      <c r="DA188" s="7">
        <v>3.7515999999999998</v>
      </c>
      <c r="DB188" s="7">
        <f>Table2[[#This Row],[TOTAL Assistance Net of recapture penalties Through FY 11]]+Table2[[#This Row],[TOTAL Assistance Net of recapture penalties FY 12 and After ]]</f>
        <v>99.491799999999998</v>
      </c>
      <c r="DC188" s="7">
        <v>104.6114</v>
      </c>
      <c r="DD188" s="7">
        <v>614.60299999999995</v>
      </c>
      <c r="DE188" s="7">
        <v>465.4418</v>
      </c>
      <c r="DF188" s="7">
        <f>Table2[[#This Row],[Company Direct Tax Revenue Before Assistance FY 12 and After]]+Table2[[#This Row],[Company Direct Tax Revenue Before Assistance Through FY 11]]</f>
        <v>1080.0447999999999</v>
      </c>
      <c r="DG188" s="7">
        <v>236.55250000000001</v>
      </c>
      <c r="DH188" s="7">
        <v>1155.2317</v>
      </c>
      <c r="DI188" s="7">
        <v>1052.4802999999999</v>
      </c>
      <c r="DJ188" s="7">
        <f>Table2[[#This Row],[Indirect and Induced Tax Revenues FY 12 and After]]+Table2[[#This Row],[Indirect and Induced Tax Revenues Through FY 11]]</f>
        <v>2207.712</v>
      </c>
      <c r="DK188" s="7">
        <v>341.16390000000001</v>
      </c>
      <c r="DL188" s="7">
        <v>1769.8347000000001</v>
      </c>
      <c r="DM188" s="7">
        <v>1517.9221</v>
      </c>
      <c r="DN188" s="7">
        <f>Table2[[#This Row],[TOTAL Tax Revenues Before Assistance Through FY 11]]+Table2[[#This Row],[TOTAL Tax Revenues Before Assistance FY 12 and After]]</f>
        <v>3287.7568000000001</v>
      </c>
      <c r="DO188" s="7">
        <v>340.00040000000001</v>
      </c>
      <c r="DP188" s="7">
        <v>1674.0944999999999</v>
      </c>
      <c r="DQ188" s="7">
        <v>1514.1704999999999</v>
      </c>
      <c r="DR188" s="7">
        <f>Table2[[#This Row],[TOTAL Tax Revenues Net of Assistance Recapture and Penalty FY 12 and After]]+Table2[[#This Row],[TOTAL Tax Revenues Net of Assistance Recapture and Penalty Through FY 11]]</f>
        <v>3188.2649999999999</v>
      </c>
      <c r="DS188" s="7">
        <v>0</v>
      </c>
      <c r="DT188" s="7">
        <v>0</v>
      </c>
      <c r="DU188" s="7">
        <v>0</v>
      </c>
      <c r="DV188" s="7">
        <v>0</v>
      </c>
    </row>
    <row r="189" spans="1:126" x14ac:dyDescent="0.25">
      <c r="A189" s="5">
        <v>92644</v>
      </c>
      <c r="B189" s="5" t="s">
        <v>365</v>
      </c>
      <c r="C189" s="5" t="s">
        <v>366</v>
      </c>
      <c r="D189" s="5" t="s">
        <v>27</v>
      </c>
      <c r="E189" s="5">
        <v>4</v>
      </c>
      <c r="F189" s="5">
        <v>1388</v>
      </c>
      <c r="G189" s="5">
        <v>1402</v>
      </c>
      <c r="H189" s="23"/>
      <c r="I189" s="23">
        <v>67633</v>
      </c>
      <c r="J189" s="5">
        <v>813219</v>
      </c>
      <c r="K189" s="6" t="s">
        <v>47</v>
      </c>
      <c r="L189" s="6">
        <v>37238</v>
      </c>
      <c r="M189" s="9">
        <v>48092</v>
      </c>
      <c r="N189" s="7">
        <v>17345</v>
      </c>
      <c r="O189" s="5" t="s">
        <v>48</v>
      </c>
      <c r="P189" s="23">
        <v>13</v>
      </c>
      <c r="Q189" s="23">
        <v>5</v>
      </c>
      <c r="R189" s="23">
        <v>238</v>
      </c>
      <c r="S189" s="23">
        <v>13</v>
      </c>
      <c r="T189" s="23">
        <v>0</v>
      </c>
      <c r="U189" s="23">
        <v>269</v>
      </c>
      <c r="V189" s="23">
        <v>260</v>
      </c>
      <c r="W189" s="23">
        <v>0</v>
      </c>
      <c r="X189" s="23">
        <v>0</v>
      </c>
      <c r="Y189" s="23">
        <v>146</v>
      </c>
      <c r="Z189" s="23">
        <v>2</v>
      </c>
      <c r="AA189" s="24">
        <v>78.438661710037195</v>
      </c>
      <c r="AB189" s="24">
        <v>3.71747211895911</v>
      </c>
      <c r="AC189" s="24">
        <v>10.4089219330855</v>
      </c>
      <c r="AD189" s="24">
        <v>4.4609665427509304</v>
      </c>
      <c r="AE189" s="24">
        <v>2.97397769516729</v>
      </c>
      <c r="AF189" s="24">
        <v>72.862453531598504</v>
      </c>
      <c r="AG189" s="5" t="s">
        <v>39</v>
      </c>
      <c r="AH189" s="7" t="s">
        <v>33</v>
      </c>
      <c r="AI189" s="7">
        <v>0</v>
      </c>
      <c r="AJ189" s="7">
        <v>0</v>
      </c>
      <c r="AK189" s="7">
        <v>0</v>
      </c>
      <c r="AL189" s="7">
        <f>Table2[[#This Row],[Company Direct Land Through FY 11]]+Table2[[#This Row],[Company Direct Land FY 12 and After ]]</f>
        <v>0</v>
      </c>
      <c r="AM189" s="7">
        <v>0</v>
      </c>
      <c r="AN189" s="7">
        <v>0</v>
      </c>
      <c r="AO189" s="7">
        <v>0</v>
      </c>
      <c r="AP189" s="7">
        <f>Table2[[#This Row],[Company Direct Building Through FY 11]]+Table2[[#This Row],[Company Direct Building FY 12 and After  ]]</f>
        <v>0</v>
      </c>
      <c r="AQ189" s="7">
        <v>0</v>
      </c>
      <c r="AR189" s="7">
        <v>333.125</v>
      </c>
      <c r="AS189" s="7">
        <v>0</v>
      </c>
      <c r="AT189" s="7">
        <f>Table2[[#This Row],[Mortgage Recording Tax Through FY 11]]+Table2[[#This Row],[Mortgage Recording Tax FY 12 and After ]]</f>
        <v>333.125</v>
      </c>
      <c r="AU189" s="7">
        <v>0</v>
      </c>
      <c r="AV189" s="7">
        <v>0</v>
      </c>
      <c r="AW189" s="7">
        <v>0</v>
      </c>
      <c r="AX189" s="7">
        <f>Table2[[#This Row],[Pilot Savings  Through FY 11]]+Table2[[#This Row],[Pilot Savings FY 12 and After ]]</f>
        <v>0</v>
      </c>
      <c r="AY189" s="7">
        <v>0</v>
      </c>
      <c r="AZ189" s="7">
        <v>0</v>
      </c>
      <c r="BA189" s="7">
        <v>0</v>
      </c>
      <c r="BB189" s="7">
        <f>Table2[[#This Row],[Mortgage Recording Tax Exemption Through FY 11]]+Table2[[#This Row],[Mortgage Recording Tax Exemption FY 12 and After ]]</f>
        <v>0</v>
      </c>
      <c r="BC189" s="7">
        <v>324.1728</v>
      </c>
      <c r="BD189" s="7">
        <v>1262.9188999999999</v>
      </c>
      <c r="BE189" s="7">
        <v>2300.4466000000002</v>
      </c>
      <c r="BF189" s="7">
        <f>Table2[[#This Row],[Indirect and Induced Land Through FY 11]]+Table2[[#This Row],[Indirect and Induced Land FY 12 and After ]]</f>
        <v>3563.3654999999999</v>
      </c>
      <c r="BG189" s="7">
        <v>602.03520000000003</v>
      </c>
      <c r="BH189" s="7">
        <v>2345.4207000000001</v>
      </c>
      <c r="BI189" s="7">
        <v>4272.2564000000002</v>
      </c>
      <c r="BJ189" s="7">
        <f>Table2[[#This Row],[Indirect and Induced Building Through FY 11]]+Table2[[#This Row],[Indirect and Induced Building FY 12 and After]]</f>
        <v>6617.6771000000008</v>
      </c>
      <c r="BK189" s="7">
        <v>926.20799999999997</v>
      </c>
      <c r="BL189" s="7">
        <v>3941.4645999999998</v>
      </c>
      <c r="BM189" s="7">
        <v>6572.7030000000004</v>
      </c>
      <c r="BN189" s="7">
        <f>Table2[[#This Row],[TOTAL Real Property Related Taxes Through FY 11]]+Table2[[#This Row],[TOTAL Real Property Related Taxes FY 12 and After]]</f>
        <v>10514.167600000001</v>
      </c>
      <c r="BO189" s="7">
        <v>909.31849999999997</v>
      </c>
      <c r="BP189" s="7">
        <v>3959.5702000000001</v>
      </c>
      <c r="BQ189" s="7">
        <v>6452.8494000000001</v>
      </c>
      <c r="BR189" s="7">
        <f>Table2[[#This Row],[Company Direct Through FY 11]]+Table2[[#This Row],[Company Direct FY 12 and After ]]</f>
        <v>10412.419600000001</v>
      </c>
      <c r="BS189" s="7">
        <v>0</v>
      </c>
      <c r="BT189" s="7">
        <v>0</v>
      </c>
      <c r="BU189" s="7">
        <v>0</v>
      </c>
      <c r="BV189" s="7">
        <f>Table2[[#This Row],[Sales Tax Exemption Through FY 11]]+Table2[[#This Row],[Sales Tax Exemption FY 12 and After ]]</f>
        <v>0</v>
      </c>
      <c r="BW189" s="7">
        <v>0</v>
      </c>
      <c r="BX189" s="7">
        <v>0</v>
      </c>
      <c r="BY189" s="7">
        <v>0</v>
      </c>
      <c r="BZ189" s="7">
        <f>Table2[[#This Row],[Energy Tax Savings Through FY 11]]+Table2[[#This Row],[Energy Tax Savings FY 12 and After ]]</f>
        <v>0</v>
      </c>
      <c r="CA189" s="7">
        <v>12.944100000000001</v>
      </c>
      <c r="CB189" s="7">
        <v>62.556100000000001</v>
      </c>
      <c r="CC189" s="7">
        <v>41.735700000000001</v>
      </c>
      <c r="CD189" s="7">
        <f>Table2[[#This Row],[Tax Exempt Bond Savings Through FY 11]]+Table2[[#This Row],[Tax Exempt Bond Savings FY12 and After ]]</f>
        <v>104.29179999999999</v>
      </c>
      <c r="CE189" s="7">
        <v>1062.2988</v>
      </c>
      <c r="CF189" s="7">
        <v>4378.7848000000004</v>
      </c>
      <c r="CG189" s="7">
        <v>7538.4519</v>
      </c>
      <c r="CH189" s="7">
        <f>Table2[[#This Row],[Indirect and Induced Through FY 11]]+Table2[[#This Row],[Indirect and Induced FY 12 and After  ]]</f>
        <v>11917.236700000001</v>
      </c>
      <c r="CI189" s="7">
        <v>1958.6732</v>
      </c>
      <c r="CJ189" s="7">
        <v>8275.7988999999998</v>
      </c>
      <c r="CK189" s="7">
        <v>13949.5656</v>
      </c>
      <c r="CL189" s="7">
        <f>Table2[[#This Row],[TOTAL Income Consumption Use Taxes Through FY 11]]+Table2[[#This Row],[TOTAL Income Consumption Use Taxes FY 12 and After  ]]</f>
        <v>22225.3645</v>
      </c>
      <c r="CM189" s="7">
        <v>12.944100000000001</v>
      </c>
      <c r="CN189" s="7">
        <v>62.556100000000001</v>
      </c>
      <c r="CO189" s="7">
        <v>41.735700000000001</v>
      </c>
      <c r="CP189" s="7">
        <f>Table2[[#This Row],[Assistance Provided Through FY 11]]+Table2[[#This Row],[Assistance Provided FY 12 and After ]]</f>
        <v>104.29179999999999</v>
      </c>
      <c r="CQ189" s="7">
        <v>0</v>
      </c>
      <c r="CR189" s="7">
        <v>0</v>
      </c>
      <c r="CS189" s="7">
        <v>0</v>
      </c>
      <c r="CT189" s="7">
        <f>Table2[[#This Row],[Recapture Cancellation Reduction Amount Through FY 11]]+Table2[[#This Row],[Recapture Cancellation Reduction Amount FY 12 and After ]]</f>
        <v>0</v>
      </c>
      <c r="CU189" s="7">
        <v>0</v>
      </c>
      <c r="CV189" s="7">
        <v>0</v>
      </c>
      <c r="CW189" s="7">
        <v>0</v>
      </c>
      <c r="CX189" s="7">
        <f>Table2[[#This Row],[Penalty Paid Through FY 11]]+Table2[[#This Row],[Penalty Paid FY 12 and After]]</f>
        <v>0</v>
      </c>
      <c r="CY189" s="7">
        <v>12.944100000000001</v>
      </c>
      <c r="CZ189" s="7">
        <v>62.556100000000001</v>
      </c>
      <c r="DA189" s="7">
        <v>41.735700000000001</v>
      </c>
      <c r="DB189" s="7">
        <f>Table2[[#This Row],[TOTAL Assistance Net of recapture penalties Through FY 11]]+Table2[[#This Row],[TOTAL Assistance Net of recapture penalties FY 12 and After ]]</f>
        <v>104.29179999999999</v>
      </c>
      <c r="DC189" s="7">
        <v>909.31849999999997</v>
      </c>
      <c r="DD189" s="7">
        <v>4292.6952000000001</v>
      </c>
      <c r="DE189" s="7">
        <v>6452.8494000000001</v>
      </c>
      <c r="DF189" s="7">
        <f>Table2[[#This Row],[Company Direct Tax Revenue Before Assistance FY 12 and After]]+Table2[[#This Row],[Company Direct Tax Revenue Before Assistance Through FY 11]]</f>
        <v>10745.544600000001</v>
      </c>
      <c r="DG189" s="7">
        <v>1988.5068000000001</v>
      </c>
      <c r="DH189" s="7">
        <v>7987.1243999999997</v>
      </c>
      <c r="DI189" s="7">
        <v>14111.1549</v>
      </c>
      <c r="DJ189" s="7">
        <f>Table2[[#This Row],[Indirect and Induced Tax Revenues FY 12 and After]]+Table2[[#This Row],[Indirect and Induced Tax Revenues Through FY 11]]</f>
        <v>22098.279299999998</v>
      </c>
      <c r="DK189" s="7">
        <v>2897.8253</v>
      </c>
      <c r="DL189" s="7">
        <v>12279.819600000001</v>
      </c>
      <c r="DM189" s="7">
        <v>20564.004300000001</v>
      </c>
      <c r="DN189" s="7">
        <f>Table2[[#This Row],[TOTAL Tax Revenues Before Assistance Through FY 11]]+Table2[[#This Row],[TOTAL Tax Revenues Before Assistance FY 12 and After]]</f>
        <v>32843.823900000003</v>
      </c>
      <c r="DO189" s="7">
        <v>2884.8811999999998</v>
      </c>
      <c r="DP189" s="7">
        <v>12217.263499999999</v>
      </c>
      <c r="DQ189" s="7">
        <v>20522.268599999999</v>
      </c>
      <c r="DR189" s="7">
        <f>Table2[[#This Row],[TOTAL Tax Revenues Net of Assistance Recapture and Penalty FY 12 and After]]+Table2[[#This Row],[TOTAL Tax Revenues Net of Assistance Recapture and Penalty Through FY 11]]</f>
        <v>32739.532099999997</v>
      </c>
      <c r="DS189" s="7">
        <v>0</v>
      </c>
      <c r="DT189" s="7">
        <v>0</v>
      </c>
      <c r="DU189" s="7">
        <v>0</v>
      </c>
      <c r="DV189" s="7">
        <v>0</v>
      </c>
    </row>
    <row r="190" spans="1:126" x14ac:dyDescent="0.25">
      <c r="A190" s="5">
        <v>92646</v>
      </c>
      <c r="B190" s="5" t="s">
        <v>237</v>
      </c>
      <c r="C190" s="5" t="s">
        <v>238</v>
      </c>
      <c r="D190" s="5" t="s">
        <v>32</v>
      </c>
      <c r="E190" s="5">
        <v>31</v>
      </c>
      <c r="F190" s="5">
        <v>13791</v>
      </c>
      <c r="G190" s="5">
        <v>20</v>
      </c>
      <c r="H190" s="23">
        <v>0</v>
      </c>
      <c r="I190" s="23">
        <v>0</v>
      </c>
      <c r="J190" s="5">
        <v>531110</v>
      </c>
      <c r="K190" s="6" t="s">
        <v>43</v>
      </c>
      <c r="L190" s="6">
        <v>37126</v>
      </c>
      <c r="M190" s="9">
        <v>46568</v>
      </c>
      <c r="N190" s="7">
        <v>73000</v>
      </c>
      <c r="O190" s="5" t="s">
        <v>51</v>
      </c>
      <c r="P190" s="23">
        <v>32</v>
      </c>
      <c r="Q190" s="23">
        <v>8</v>
      </c>
      <c r="R190" s="23">
        <v>884</v>
      </c>
      <c r="S190" s="23">
        <v>15</v>
      </c>
      <c r="T190" s="23">
        <v>23</v>
      </c>
      <c r="U190" s="23">
        <v>962</v>
      </c>
      <c r="V190" s="23">
        <v>942</v>
      </c>
      <c r="W190" s="23">
        <v>14</v>
      </c>
      <c r="X190" s="23">
        <v>0</v>
      </c>
      <c r="Y190" s="23">
        <v>0</v>
      </c>
      <c r="Z190" s="23">
        <v>1240</v>
      </c>
      <c r="AA190" s="24">
        <v>0</v>
      </c>
      <c r="AB190" s="24">
        <v>0</v>
      </c>
      <c r="AC190" s="24">
        <v>0</v>
      </c>
      <c r="AD190" s="24">
        <v>0</v>
      </c>
      <c r="AE190" s="24">
        <v>0</v>
      </c>
      <c r="AF190" s="24">
        <v>0</v>
      </c>
      <c r="AG190" s="5" t="s">
        <v>39</v>
      </c>
      <c r="AH190" s="7" t="s">
        <v>39</v>
      </c>
      <c r="AI190" s="7">
        <v>827.56700000000001</v>
      </c>
      <c r="AJ190" s="7">
        <v>3395.5601999999999</v>
      </c>
      <c r="AK190" s="7">
        <v>4887.2056000000002</v>
      </c>
      <c r="AL190" s="7">
        <f>Table2[[#This Row],[Company Direct Land Through FY 11]]+Table2[[#This Row],[Company Direct Land FY 12 and After ]]</f>
        <v>8282.765800000001</v>
      </c>
      <c r="AM190" s="7">
        <v>1457.6420000000001</v>
      </c>
      <c r="AN190" s="7">
        <v>7093.9430000000002</v>
      </c>
      <c r="AO190" s="7">
        <v>8608.1214999999993</v>
      </c>
      <c r="AP190" s="7">
        <f>Table2[[#This Row],[Company Direct Building Through FY 11]]+Table2[[#This Row],[Company Direct Building FY 12 and After  ]]</f>
        <v>15702.0645</v>
      </c>
      <c r="AQ190" s="7">
        <v>0</v>
      </c>
      <c r="AR190" s="7">
        <v>1568.5229999999999</v>
      </c>
      <c r="AS190" s="7">
        <v>0</v>
      </c>
      <c r="AT190" s="7">
        <f>Table2[[#This Row],[Mortgage Recording Tax Through FY 11]]+Table2[[#This Row],[Mortgage Recording Tax FY 12 and After ]]</f>
        <v>1568.5229999999999</v>
      </c>
      <c r="AU190" s="7">
        <v>1894.143</v>
      </c>
      <c r="AV190" s="7">
        <v>10262.356400000001</v>
      </c>
      <c r="AW190" s="7">
        <v>11185.882900000001</v>
      </c>
      <c r="AX190" s="7">
        <f>Table2[[#This Row],[Pilot Savings  Through FY 11]]+Table2[[#This Row],[Pilot Savings FY 12 and After ]]</f>
        <v>21448.239300000001</v>
      </c>
      <c r="AY190" s="7">
        <v>0</v>
      </c>
      <c r="AZ190" s="7">
        <v>1568.5229999999999</v>
      </c>
      <c r="BA190" s="7">
        <v>0</v>
      </c>
      <c r="BB190" s="7">
        <f>Table2[[#This Row],[Mortgage Recording Tax Exemption Through FY 11]]+Table2[[#This Row],[Mortgage Recording Tax Exemption FY 12 and After ]]</f>
        <v>1568.5229999999999</v>
      </c>
      <c r="BC190" s="7">
        <v>805.80700000000002</v>
      </c>
      <c r="BD190" s="7">
        <v>3894.3211999999999</v>
      </c>
      <c r="BE190" s="7">
        <v>4689.3774999999996</v>
      </c>
      <c r="BF190" s="7">
        <f>Table2[[#This Row],[Indirect and Induced Land Through FY 11]]+Table2[[#This Row],[Indirect and Induced Land FY 12 and After ]]</f>
        <v>8583.698699999999</v>
      </c>
      <c r="BG190" s="7">
        <v>1496.4985999999999</v>
      </c>
      <c r="BH190" s="7">
        <v>7232.3104999999996</v>
      </c>
      <c r="BI190" s="7">
        <v>8708.8423999999995</v>
      </c>
      <c r="BJ190" s="7">
        <f>Table2[[#This Row],[Indirect and Induced Building Through FY 11]]+Table2[[#This Row],[Indirect and Induced Building FY 12 and After]]</f>
        <v>15941.152899999999</v>
      </c>
      <c r="BK190" s="7">
        <v>2693.3715999999999</v>
      </c>
      <c r="BL190" s="7">
        <v>11353.7785</v>
      </c>
      <c r="BM190" s="7">
        <v>15707.6641</v>
      </c>
      <c r="BN190" s="7">
        <f>Table2[[#This Row],[TOTAL Real Property Related Taxes Through FY 11]]+Table2[[#This Row],[TOTAL Real Property Related Taxes FY 12 and After]]</f>
        <v>27061.442600000002</v>
      </c>
      <c r="BO190" s="7">
        <v>7596.3446999999996</v>
      </c>
      <c r="BP190" s="7">
        <v>38910.351900000001</v>
      </c>
      <c r="BQ190" s="7">
        <v>44369.946499999998</v>
      </c>
      <c r="BR190" s="7">
        <f>Table2[[#This Row],[Company Direct Through FY 11]]+Table2[[#This Row],[Company Direct FY 12 and After ]]</f>
        <v>83280.2984</v>
      </c>
      <c r="BS190" s="7">
        <v>0</v>
      </c>
      <c r="BT190" s="7">
        <v>781.02030000000002</v>
      </c>
      <c r="BU190" s="7">
        <v>0</v>
      </c>
      <c r="BV190" s="7">
        <f>Table2[[#This Row],[Sales Tax Exemption Through FY 11]]+Table2[[#This Row],[Sales Tax Exemption FY 12 and After ]]</f>
        <v>781.02030000000002</v>
      </c>
      <c r="BW190" s="7">
        <v>0</v>
      </c>
      <c r="BX190" s="7">
        <v>0</v>
      </c>
      <c r="BY190" s="7">
        <v>0</v>
      </c>
      <c r="BZ190" s="7">
        <f>Table2[[#This Row],[Energy Tax Savings Through FY 11]]+Table2[[#This Row],[Energy Tax Savings FY 12 and After ]]</f>
        <v>0</v>
      </c>
      <c r="CA190" s="7">
        <v>0</v>
      </c>
      <c r="CB190" s="7">
        <v>0</v>
      </c>
      <c r="CC190" s="7">
        <v>0</v>
      </c>
      <c r="CD190" s="7">
        <f>Table2[[#This Row],[Tax Exempt Bond Savings Through FY 11]]+Table2[[#This Row],[Tax Exempt Bond Savings FY12 and After ]]</f>
        <v>0</v>
      </c>
      <c r="CE190" s="7">
        <v>2855.8566000000001</v>
      </c>
      <c r="CF190" s="7">
        <v>14562.877</v>
      </c>
      <c r="CG190" s="7">
        <v>16865.2929</v>
      </c>
      <c r="CH190" s="7">
        <f>Table2[[#This Row],[Indirect and Induced Through FY 11]]+Table2[[#This Row],[Indirect and Induced FY 12 and After  ]]</f>
        <v>31428.169900000001</v>
      </c>
      <c r="CI190" s="7">
        <v>10452.201300000001</v>
      </c>
      <c r="CJ190" s="7">
        <v>52692.208599999998</v>
      </c>
      <c r="CK190" s="7">
        <v>61235.239399999999</v>
      </c>
      <c r="CL190" s="7">
        <f>Table2[[#This Row],[TOTAL Income Consumption Use Taxes Through FY 11]]+Table2[[#This Row],[TOTAL Income Consumption Use Taxes FY 12 and After  ]]</f>
        <v>113927.448</v>
      </c>
      <c r="CM190" s="7">
        <v>1894.143</v>
      </c>
      <c r="CN190" s="7">
        <v>12611.8997</v>
      </c>
      <c r="CO190" s="7">
        <v>11185.882900000001</v>
      </c>
      <c r="CP190" s="7">
        <f>Table2[[#This Row],[Assistance Provided Through FY 11]]+Table2[[#This Row],[Assistance Provided FY 12 and After ]]</f>
        <v>23797.782599999999</v>
      </c>
      <c r="CQ190" s="7">
        <v>0</v>
      </c>
      <c r="CR190" s="7">
        <v>0</v>
      </c>
      <c r="CS190" s="7">
        <v>0</v>
      </c>
      <c r="CT190" s="7">
        <f>Table2[[#This Row],[Recapture Cancellation Reduction Amount Through FY 11]]+Table2[[#This Row],[Recapture Cancellation Reduction Amount FY 12 and After ]]</f>
        <v>0</v>
      </c>
      <c r="CU190" s="7">
        <v>0</v>
      </c>
      <c r="CV190" s="7">
        <v>0</v>
      </c>
      <c r="CW190" s="7">
        <v>0</v>
      </c>
      <c r="CX190" s="7">
        <f>Table2[[#This Row],[Penalty Paid Through FY 11]]+Table2[[#This Row],[Penalty Paid FY 12 and After]]</f>
        <v>0</v>
      </c>
      <c r="CY190" s="7">
        <v>1894.143</v>
      </c>
      <c r="CZ190" s="7">
        <v>12611.8997</v>
      </c>
      <c r="DA190" s="7">
        <v>11185.882900000001</v>
      </c>
      <c r="DB190" s="7">
        <f>Table2[[#This Row],[TOTAL Assistance Net of recapture penalties Through FY 11]]+Table2[[#This Row],[TOTAL Assistance Net of recapture penalties FY 12 and After ]]</f>
        <v>23797.782599999999</v>
      </c>
      <c r="DC190" s="7">
        <v>9881.5537000000004</v>
      </c>
      <c r="DD190" s="7">
        <v>50968.378100000002</v>
      </c>
      <c r="DE190" s="7">
        <v>57865.2736</v>
      </c>
      <c r="DF190" s="7">
        <f>Table2[[#This Row],[Company Direct Tax Revenue Before Assistance FY 12 and After]]+Table2[[#This Row],[Company Direct Tax Revenue Before Assistance Through FY 11]]</f>
        <v>108833.6517</v>
      </c>
      <c r="DG190" s="7">
        <v>5158.1621999999998</v>
      </c>
      <c r="DH190" s="7">
        <v>25689.508699999998</v>
      </c>
      <c r="DI190" s="7">
        <v>30263.5128</v>
      </c>
      <c r="DJ190" s="7">
        <f>Table2[[#This Row],[Indirect and Induced Tax Revenues FY 12 and After]]+Table2[[#This Row],[Indirect and Induced Tax Revenues Through FY 11]]</f>
        <v>55953.021500000003</v>
      </c>
      <c r="DK190" s="7">
        <v>15039.715899999999</v>
      </c>
      <c r="DL190" s="7">
        <v>76657.886799999993</v>
      </c>
      <c r="DM190" s="7">
        <v>88128.786399999997</v>
      </c>
      <c r="DN190" s="7">
        <f>Table2[[#This Row],[TOTAL Tax Revenues Before Assistance Through FY 11]]+Table2[[#This Row],[TOTAL Tax Revenues Before Assistance FY 12 and After]]</f>
        <v>164786.67319999999</v>
      </c>
      <c r="DO190" s="7">
        <v>13145.572899999999</v>
      </c>
      <c r="DP190" s="7">
        <v>64045.987099999998</v>
      </c>
      <c r="DQ190" s="7">
        <v>76942.9035</v>
      </c>
      <c r="DR190" s="7">
        <f>Table2[[#This Row],[TOTAL Tax Revenues Net of Assistance Recapture and Penalty FY 12 and After]]+Table2[[#This Row],[TOTAL Tax Revenues Net of Assistance Recapture and Penalty Through FY 11]]</f>
        <v>140988.89059999998</v>
      </c>
      <c r="DS190" s="7">
        <v>0</v>
      </c>
      <c r="DT190" s="7">
        <v>0</v>
      </c>
      <c r="DU190" s="7">
        <v>0</v>
      </c>
      <c r="DV190" s="7">
        <v>0</v>
      </c>
    </row>
    <row r="191" spans="1:126" x14ac:dyDescent="0.25">
      <c r="A191" s="5">
        <v>92648</v>
      </c>
      <c r="B191" s="5" t="s">
        <v>241</v>
      </c>
      <c r="C191" s="5" t="s">
        <v>242</v>
      </c>
      <c r="D191" s="5" t="s">
        <v>32</v>
      </c>
      <c r="E191" s="5">
        <v>26</v>
      </c>
      <c r="F191" s="5">
        <v>2611</v>
      </c>
      <c r="G191" s="5">
        <v>452</v>
      </c>
      <c r="H191" s="23"/>
      <c r="I191" s="23"/>
      <c r="J191" s="5">
        <v>424320</v>
      </c>
      <c r="K191" s="6" t="s">
        <v>43</v>
      </c>
      <c r="L191" s="6">
        <v>37186</v>
      </c>
      <c r="M191" s="9">
        <v>46568</v>
      </c>
      <c r="N191" s="7">
        <v>1722</v>
      </c>
      <c r="O191" s="5" t="s">
        <v>51</v>
      </c>
      <c r="P191" s="23">
        <v>8</v>
      </c>
      <c r="Q191" s="23">
        <v>0</v>
      </c>
      <c r="R191" s="23">
        <v>7</v>
      </c>
      <c r="S191" s="23">
        <v>0</v>
      </c>
      <c r="T191" s="23">
        <v>0</v>
      </c>
      <c r="U191" s="23">
        <v>15</v>
      </c>
      <c r="V191" s="23">
        <v>11</v>
      </c>
      <c r="W191" s="23">
        <v>0</v>
      </c>
      <c r="X191" s="23">
        <v>0</v>
      </c>
      <c r="Y191" s="23">
        <v>0</v>
      </c>
      <c r="Z191" s="23">
        <v>4</v>
      </c>
      <c r="AA191" s="24">
        <v>0</v>
      </c>
      <c r="AB191" s="24">
        <v>0</v>
      </c>
      <c r="AC191" s="24">
        <v>0</v>
      </c>
      <c r="AD191" s="24">
        <v>0</v>
      </c>
      <c r="AE191" s="24">
        <v>0</v>
      </c>
      <c r="AF191" s="24">
        <v>0</v>
      </c>
      <c r="AG191" s="5" t="s">
        <v>33</v>
      </c>
      <c r="AH191" s="7" t="s">
        <v>33</v>
      </c>
      <c r="AI191" s="7">
        <v>19.024999999999999</v>
      </c>
      <c r="AJ191" s="7">
        <v>134.8604</v>
      </c>
      <c r="AK191" s="7">
        <v>112.35299999999999</v>
      </c>
      <c r="AL191" s="7">
        <f>Table2[[#This Row],[Company Direct Land Through FY 11]]+Table2[[#This Row],[Company Direct Land FY 12 and After ]]</f>
        <v>247.21339999999998</v>
      </c>
      <c r="AM191" s="7">
        <v>39.906999999999996</v>
      </c>
      <c r="AN191" s="7">
        <v>228.98220000000001</v>
      </c>
      <c r="AO191" s="7">
        <v>235.67070000000001</v>
      </c>
      <c r="AP191" s="7">
        <f>Table2[[#This Row],[Company Direct Building Through FY 11]]+Table2[[#This Row],[Company Direct Building FY 12 and After  ]]</f>
        <v>464.65290000000005</v>
      </c>
      <c r="AQ191" s="7">
        <v>0</v>
      </c>
      <c r="AR191" s="7">
        <v>14.9133</v>
      </c>
      <c r="AS191" s="7">
        <v>0</v>
      </c>
      <c r="AT191" s="7">
        <f>Table2[[#This Row],[Mortgage Recording Tax Through FY 11]]+Table2[[#This Row],[Mortgage Recording Tax FY 12 and After ]]</f>
        <v>14.9133</v>
      </c>
      <c r="AU191" s="7">
        <v>13.688000000000001</v>
      </c>
      <c r="AV191" s="7">
        <v>82.330200000000005</v>
      </c>
      <c r="AW191" s="7">
        <v>80.834699999999998</v>
      </c>
      <c r="AX191" s="7">
        <f>Table2[[#This Row],[Pilot Savings  Through FY 11]]+Table2[[#This Row],[Pilot Savings FY 12 and After ]]</f>
        <v>163.16489999999999</v>
      </c>
      <c r="AY191" s="7">
        <v>0</v>
      </c>
      <c r="AZ191" s="7">
        <v>14.9133</v>
      </c>
      <c r="BA191" s="7">
        <v>0</v>
      </c>
      <c r="BB191" s="7">
        <f>Table2[[#This Row],[Mortgage Recording Tax Exemption Through FY 11]]+Table2[[#This Row],[Mortgage Recording Tax Exemption FY 12 and After ]]</f>
        <v>14.9133</v>
      </c>
      <c r="BC191" s="7">
        <v>17.201499999999999</v>
      </c>
      <c r="BD191" s="7">
        <v>109.0873</v>
      </c>
      <c r="BE191" s="7">
        <v>101.5839</v>
      </c>
      <c r="BF191" s="7">
        <f>Table2[[#This Row],[Indirect and Induced Land Through FY 11]]+Table2[[#This Row],[Indirect and Induced Land FY 12 and After ]]</f>
        <v>210.6712</v>
      </c>
      <c r="BG191" s="7">
        <v>31.945699999999999</v>
      </c>
      <c r="BH191" s="7">
        <v>202.59059999999999</v>
      </c>
      <c r="BI191" s="7">
        <v>188.655</v>
      </c>
      <c r="BJ191" s="7">
        <f>Table2[[#This Row],[Indirect and Induced Building Through FY 11]]+Table2[[#This Row],[Indirect and Induced Building FY 12 and After]]</f>
        <v>391.24559999999997</v>
      </c>
      <c r="BK191" s="7">
        <v>94.391199999999998</v>
      </c>
      <c r="BL191" s="7">
        <v>593.19029999999998</v>
      </c>
      <c r="BM191" s="7">
        <v>557.42790000000002</v>
      </c>
      <c r="BN191" s="7">
        <f>Table2[[#This Row],[TOTAL Real Property Related Taxes Through FY 11]]+Table2[[#This Row],[TOTAL Real Property Related Taxes FY 12 and After]]</f>
        <v>1150.6181999999999</v>
      </c>
      <c r="BO191" s="7">
        <v>115.328</v>
      </c>
      <c r="BP191" s="7">
        <v>729.89530000000002</v>
      </c>
      <c r="BQ191" s="7">
        <v>681.07129999999995</v>
      </c>
      <c r="BR191" s="7">
        <f>Table2[[#This Row],[Company Direct Through FY 11]]+Table2[[#This Row],[Company Direct FY 12 and After ]]</f>
        <v>1410.9666</v>
      </c>
      <c r="BS191" s="7">
        <v>0</v>
      </c>
      <c r="BT191" s="7">
        <v>4.8461999999999996</v>
      </c>
      <c r="BU191" s="7">
        <v>0</v>
      </c>
      <c r="BV191" s="7">
        <f>Table2[[#This Row],[Sales Tax Exemption Through FY 11]]+Table2[[#This Row],[Sales Tax Exemption FY 12 and After ]]</f>
        <v>4.8461999999999996</v>
      </c>
      <c r="BW191" s="7">
        <v>0</v>
      </c>
      <c r="BX191" s="7">
        <v>0</v>
      </c>
      <c r="BY191" s="7">
        <v>0</v>
      </c>
      <c r="BZ191" s="7">
        <f>Table2[[#This Row],[Energy Tax Savings Through FY 11]]+Table2[[#This Row],[Energy Tax Savings FY 12 and After ]]</f>
        <v>0</v>
      </c>
      <c r="CA191" s="7">
        <v>0</v>
      </c>
      <c r="CB191" s="7">
        <v>0</v>
      </c>
      <c r="CC191" s="7">
        <v>0</v>
      </c>
      <c r="CD191" s="7">
        <f>Table2[[#This Row],[Tax Exempt Bond Savings Through FY 11]]+Table2[[#This Row],[Tax Exempt Bond Savings FY12 and After ]]</f>
        <v>0</v>
      </c>
      <c r="CE191" s="7">
        <v>60.963799999999999</v>
      </c>
      <c r="CF191" s="7">
        <v>407.428</v>
      </c>
      <c r="CG191" s="7">
        <v>360.0222</v>
      </c>
      <c r="CH191" s="7">
        <f>Table2[[#This Row],[Indirect and Induced Through FY 11]]+Table2[[#This Row],[Indirect and Induced FY 12 and After  ]]</f>
        <v>767.4502</v>
      </c>
      <c r="CI191" s="7">
        <v>176.29179999999999</v>
      </c>
      <c r="CJ191" s="7">
        <v>1132.4771000000001</v>
      </c>
      <c r="CK191" s="7">
        <v>1041.0934999999999</v>
      </c>
      <c r="CL191" s="7">
        <f>Table2[[#This Row],[TOTAL Income Consumption Use Taxes Through FY 11]]+Table2[[#This Row],[TOTAL Income Consumption Use Taxes FY 12 and After  ]]</f>
        <v>2173.5706</v>
      </c>
      <c r="CM191" s="7">
        <v>13.688000000000001</v>
      </c>
      <c r="CN191" s="7">
        <v>102.08969999999999</v>
      </c>
      <c r="CO191" s="7">
        <v>80.834699999999998</v>
      </c>
      <c r="CP191" s="7">
        <f>Table2[[#This Row],[Assistance Provided Through FY 11]]+Table2[[#This Row],[Assistance Provided FY 12 and After ]]</f>
        <v>182.92439999999999</v>
      </c>
      <c r="CQ191" s="7">
        <v>0</v>
      </c>
      <c r="CR191" s="7">
        <v>0</v>
      </c>
      <c r="CS191" s="7">
        <v>0</v>
      </c>
      <c r="CT191" s="7">
        <f>Table2[[#This Row],[Recapture Cancellation Reduction Amount Through FY 11]]+Table2[[#This Row],[Recapture Cancellation Reduction Amount FY 12 and After ]]</f>
        <v>0</v>
      </c>
      <c r="CU191" s="7">
        <v>0</v>
      </c>
      <c r="CV191" s="7">
        <v>0</v>
      </c>
      <c r="CW191" s="7">
        <v>0</v>
      </c>
      <c r="CX191" s="7">
        <f>Table2[[#This Row],[Penalty Paid Through FY 11]]+Table2[[#This Row],[Penalty Paid FY 12 and After]]</f>
        <v>0</v>
      </c>
      <c r="CY191" s="7">
        <v>13.688000000000001</v>
      </c>
      <c r="CZ191" s="7">
        <v>102.08969999999999</v>
      </c>
      <c r="DA191" s="7">
        <v>80.834699999999998</v>
      </c>
      <c r="DB191" s="7">
        <f>Table2[[#This Row],[TOTAL Assistance Net of recapture penalties Through FY 11]]+Table2[[#This Row],[TOTAL Assistance Net of recapture penalties FY 12 and After ]]</f>
        <v>182.92439999999999</v>
      </c>
      <c r="DC191" s="7">
        <v>174.26</v>
      </c>
      <c r="DD191" s="7">
        <v>1108.6512</v>
      </c>
      <c r="DE191" s="7">
        <v>1029.095</v>
      </c>
      <c r="DF191" s="7">
        <f>Table2[[#This Row],[Company Direct Tax Revenue Before Assistance FY 12 and After]]+Table2[[#This Row],[Company Direct Tax Revenue Before Assistance Through FY 11]]</f>
        <v>2137.7462</v>
      </c>
      <c r="DG191" s="7">
        <v>110.111</v>
      </c>
      <c r="DH191" s="7">
        <v>719.10590000000002</v>
      </c>
      <c r="DI191" s="7">
        <v>650.26110000000006</v>
      </c>
      <c r="DJ191" s="7">
        <f>Table2[[#This Row],[Indirect and Induced Tax Revenues FY 12 and After]]+Table2[[#This Row],[Indirect and Induced Tax Revenues Through FY 11]]</f>
        <v>1369.3670000000002</v>
      </c>
      <c r="DK191" s="7">
        <v>284.37099999999998</v>
      </c>
      <c r="DL191" s="7">
        <v>1827.7571</v>
      </c>
      <c r="DM191" s="7">
        <v>1679.3561</v>
      </c>
      <c r="DN191" s="7">
        <f>Table2[[#This Row],[TOTAL Tax Revenues Before Assistance Through FY 11]]+Table2[[#This Row],[TOTAL Tax Revenues Before Assistance FY 12 and After]]</f>
        <v>3507.1131999999998</v>
      </c>
      <c r="DO191" s="7">
        <v>270.68299999999999</v>
      </c>
      <c r="DP191" s="7">
        <v>1725.6674</v>
      </c>
      <c r="DQ191" s="7">
        <v>1598.5214000000001</v>
      </c>
      <c r="DR191" s="7">
        <f>Table2[[#This Row],[TOTAL Tax Revenues Net of Assistance Recapture and Penalty FY 12 and After]]+Table2[[#This Row],[TOTAL Tax Revenues Net of Assistance Recapture and Penalty Through FY 11]]</f>
        <v>3324.1887999999999</v>
      </c>
      <c r="DS191" s="7">
        <v>0</v>
      </c>
      <c r="DT191" s="7">
        <v>0</v>
      </c>
      <c r="DU191" s="7">
        <v>0</v>
      </c>
      <c r="DV191" s="7">
        <v>0</v>
      </c>
    </row>
    <row r="192" spans="1:126" x14ac:dyDescent="0.25">
      <c r="A192" s="5">
        <v>92649</v>
      </c>
      <c r="B192" s="5" t="s">
        <v>224</v>
      </c>
      <c r="C192" s="5" t="s">
        <v>225</v>
      </c>
      <c r="D192" s="5" t="s">
        <v>27</v>
      </c>
      <c r="E192" s="5">
        <v>6</v>
      </c>
      <c r="F192" s="5">
        <v>1167</v>
      </c>
      <c r="G192" s="5">
        <v>33</v>
      </c>
      <c r="H192" s="23">
        <v>10200</v>
      </c>
      <c r="I192" s="23">
        <v>137000</v>
      </c>
      <c r="J192" s="5">
        <v>624110</v>
      </c>
      <c r="K192" s="6" t="s">
        <v>47</v>
      </c>
      <c r="L192" s="6">
        <v>36601</v>
      </c>
      <c r="M192" s="9">
        <v>47543</v>
      </c>
      <c r="N192" s="7">
        <v>36300</v>
      </c>
      <c r="O192" s="5" t="s">
        <v>79</v>
      </c>
      <c r="P192" s="23">
        <v>174</v>
      </c>
      <c r="Q192" s="23">
        <v>146</v>
      </c>
      <c r="R192" s="23">
        <v>201</v>
      </c>
      <c r="S192" s="23">
        <v>0</v>
      </c>
      <c r="T192" s="23">
        <v>0</v>
      </c>
      <c r="U192" s="23">
        <v>521</v>
      </c>
      <c r="V192" s="23">
        <v>361</v>
      </c>
      <c r="W192" s="23">
        <v>0</v>
      </c>
      <c r="X192" s="23">
        <v>0</v>
      </c>
      <c r="Y192" s="23">
        <v>0</v>
      </c>
      <c r="Z192" s="23">
        <v>117</v>
      </c>
      <c r="AA192" s="24">
        <v>93.145161290322605</v>
      </c>
      <c r="AB192" s="24">
        <v>0.40322580645161299</v>
      </c>
      <c r="AC192" s="24">
        <v>5.6451612903225801</v>
      </c>
      <c r="AD192" s="24">
        <v>0.80645161290322598</v>
      </c>
      <c r="AE192" s="24">
        <v>0</v>
      </c>
      <c r="AF192" s="24">
        <v>93.346774193548399</v>
      </c>
      <c r="AG192" s="5" t="s">
        <v>39</v>
      </c>
      <c r="AH192" s="7" t="s">
        <v>33</v>
      </c>
      <c r="AI192" s="7">
        <v>0</v>
      </c>
      <c r="AJ192" s="7">
        <v>0</v>
      </c>
      <c r="AK192" s="7">
        <v>0</v>
      </c>
      <c r="AL192" s="7">
        <f>Table2[[#This Row],[Company Direct Land Through FY 11]]+Table2[[#This Row],[Company Direct Land FY 12 and After ]]</f>
        <v>0</v>
      </c>
      <c r="AM192" s="7">
        <v>0</v>
      </c>
      <c r="AN192" s="7">
        <v>0</v>
      </c>
      <c r="AO192" s="7">
        <v>0</v>
      </c>
      <c r="AP192" s="7">
        <f>Table2[[#This Row],[Company Direct Building Through FY 11]]+Table2[[#This Row],[Company Direct Building FY 12 and After  ]]</f>
        <v>0</v>
      </c>
      <c r="AQ192" s="7">
        <v>0</v>
      </c>
      <c r="AR192" s="7">
        <v>578.98500000000001</v>
      </c>
      <c r="AS192" s="7">
        <v>0</v>
      </c>
      <c r="AT192" s="7">
        <f>Table2[[#This Row],[Mortgage Recording Tax Through FY 11]]+Table2[[#This Row],[Mortgage Recording Tax FY 12 and After ]]</f>
        <v>578.98500000000001</v>
      </c>
      <c r="AU192" s="7">
        <v>0</v>
      </c>
      <c r="AV192" s="7">
        <v>0</v>
      </c>
      <c r="AW192" s="7">
        <v>0</v>
      </c>
      <c r="AX192" s="7">
        <f>Table2[[#This Row],[Pilot Savings  Through FY 11]]+Table2[[#This Row],[Pilot Savings FY 12 and After ]]</f>
        <v>0</v>
      </c>
      <c r="AY192" s="7">
        <v>0</v>
      </c>
      <c r="AZ192" s="7">
        <v>578.98500000000001</v>
      </c>
      <c r="BA192" s="7">
        <v>0</v>
      </c>
      <c r="BB192" s="7">
        <f>Table2[[#This Row],[Mortgage Recording Tax Exemption Through FY 11]]+Table2[[#This Row],[Mortgage Recording Tax Exemption FY 12 and After ]]</f>
        <v>578.98500000000001</v>
      </c>
      <c r="BC192" s="7">
        <v>151.3201</v>
      </c>
      <c r="BD192" s="7">
        <v>631.1114</v>
      </c>
      <c r="BE192" s="7">
        <v>866.54160000000002</v>
      </c>
      <c r="BF192" s="7">
        <f>Table2[[#This Row],[Indirect and Induced Land Through FY 11]]+Table2[[#This Row],[Indirect and Induced Land FY 12 and After ]]</f>
        <v>1497.653</v>
      </c>
      <c r="BG192" s="7">
        <v>281.0231</v>
      </c>
      <c r="BH192" s="7">
        <v>1172.0639000000001</v>
      </c>
      <c r="BI192" s="7">
        <v>1609.2924</v>
      </c>
      <c r="BJ192" s="7">
        <f>Table2[[#This Row],[Indirect and Induced Building Through FY 11]]+Table2[[#This Row],[Indirect and Induced Building FY 12 and After]]</f>
        <v>2781.3563000000004</v>
      </c>
      <c r="BK192" s="7">
        <v>432.34320000000002</v>
      </c>
      <c r="BL192" s="7">
        <v>1803.1753000000001</v>
      </c>
      <c r="BM192" s="7">
        <v>2475.8339999999998</v>
      </c>
      <c r="BN192" s="7">
        <f>Table2[[#This Row],[TOTAL Real Property Related Taxes Through FY 11]]+Table2[[#This Row],[TOTAL Real Property Related Taxes FY 12 and After]]</f>
        <v>4279.0092999999997</v>
      </c>
      <c r="BO192" s="7">
        <v>410.4862</v>
      </c>
      <c r="BP192" s="7">
        <v>1813.2528</v>
      </c>
      <c r="BQ192" s="7">
        <v>2350.6687000000002</v>
      </c>
      <c r="BR192" s="7">
        <f>Table2[[#This Row],[Company Direct Through FY 11]]+Table2[[#This Row],[Company Direct FY 12 and After ]]</f>
        <v>4163.9215000000004</v>
      </c>
      <c r="BS192" s="7">
        <v>0</v>
      </c>
      <c r="BT192" s="7">
        <v>0</v>
      </c>
      <c r="BU192" s="7">
        <v>0</v>
      </c>
      <c r="BV192" s="7">
        <f>Table2[[#This Row],[Sales Tax Exemption Through FY 11]]+Table2[[#This Row],[Sales Tax Exemption FY 12 and After ]]</f>
        <v>0</v>
      </c>
      <c r="BW192" s="7">
        <v>0</v>
      </c>
      <c r="BX192" s="7">
        <v>0</v>
      </c>
      <c r="BY192" s="7">
        <v>0</v>
      </c>
      <c r="BZ192" s="7">
        <f>Table2[[#This Row],[Energy Tax Savings Through FY 11]]+Table2[[#This Row],[Energy Tax Savings FY 12 and After ]]</f>
        <v>0</v>
      </c>
      <c r="CA192" s="7">
        <v>1.5908</v>
      </c>
      <c r="CB192" s="7">
        <v>5.8559999999999999</v>
      </c>
      <c r="CC192" s="7">
        <v>4.4179000000000004</v>
      </c>
      <c r="CD192" s="7">
        <f>Table2[[#This Row],[Tax Exempt Bond Savings Through FY 11]]+Table2[[#This Row],[Tax Exempt Bond Savings FY12 and After ]]</f>
        <v>10.273900000000001</v>
      </c>
      <c r="CE192" s="7">
        <v>495.86880000000002</v>
      </c>
      <c r="CF192" s="7">
        <v>2189.3047000000001</v>
      </c>
      <c r="CG192" s="7">
        <v>2839.6152000000002</v>
      </c>
      <c r="CH192" s="7">
        <f>Table2[[#This Row],[Indirect and Induced Through FY 11]]+Table2[[#This Row],[Indirect and Induced FY 12 and After  ]]</f>
        <v>5028.9199000000008</v>
      </c>
      <c r="CI192" s="7">
        <v>904.76419999999996</v>
      </c>
      <c r="CJ192" s="7">
        <v>3996.7015000000001</v>
      </c>
      <c r="CK192" s="7">
        <v>5185.866</v>
      </c>
      <c r="CL192" s="7">
        <f>Table2[[#This Row],[TOTAL Income Consumption Use Taxes Through FY 11]]+Table2[[#This Row],[TOTAL Income Consumption Use Taxes FY 12 and After  ]]</f>
        <v>9182.567500000001</v>
      </c>
      <c r="CM192" s="7">
        <v>1.5908</v>
      </c>
      <c r="CN192" s="7">
        <v>584.84100000000001</v>
      </c>
      <c r="CO192" s="7">
        <v>4.4179000000000004</v>
      </c>
      <c r="CP192" s="7">
        <f>Table2[[#This Row],[Assistance Provided Through FY 11]]+Table2[[#This Row],[Assistance Provided FY 12 and After ]]</f>
        <v>589.25890000000004</v>
      </c>
      <c r="CQ192" s="7">
        <v>0</v>
      </c>
      <c r="CR192" s="7">
        <v>0</v>
      </c>
      <c r="CS192" s="7">
        <v>0</v>
      </c>
      <c r="CT192" s="7">
        <f>Table2[[#This Row],[Recapture Cancellation Reduction Amount Through FY 11]]+Table2[[#This Row],[Recapture Cancellation Reduction Amount FY 12 and After ]]</f>
        <v>0</v>
      </c>
      <c r="CU192" s="7">
        <v>0</v>
      </c>
      <c r="CV192" s="7">
        <v>0</v>
      </c>
      <c r="CW192" s="7">
        <v>0</v>
      </c>
      <c r="CX192" s="7">
        <f>Table2[[#This Row],[Penalty Paid Through FY 11]]+Table2[[#This Row],[Penalty Paid FY 12 and After]]</f>
        <v>0</v>
      </c>
      <c r="CY192" s="7">
        <v>1.5908</v>
      </c>
      <c r="CZ192" s="7">
        <v>584.84100000000001</v>
      </c>
      <c r="DA192" s="7">
        <v>4.4179000000000004</v>
      </c>
      <c r="DB192" s="7">
        <f>Table2[[#This Row],[TOTAL Assistance Net of recapture penalties Through FY 11]]+Table2[[#This Row],[TOTAL Assistance Net of recapture penalties FY 12 and After ]]</f>
        <v>589.25890000000004</v>
      </c>
      <c r="DC192" s="7">
        <v>410.4862</v>
      </c>
      <c r="DD192" s="7">
        <v>2392.2377999999999</v>
      </c>
      <c r="DE192" s="7">
        <v>2350.6687000000002</v>
      </c>
      <c r="DF192" s="7">
        <f>Table2[[#This Row],[Company Direct Tax Revenue Before Assistance FY 12 and After]]+Table2[[#This Row],[Company Direct Tax Revenue Before Assistance Through FY 11]]</f>
        <v>4742.9065000000001</v>
      </c>
      <c r="DG192" s="7">
        <v>928.21199999999999</v>
      </c>
      <c r="DH192" s="7">
        <v>3992.48</v>
      </c>
      <c r="DI192" s="7">
        <v>5315.4492</v>
      </c>
      <c r="DJ192" s="7">
        <f>Table2[[#This Row],[Indirect and Induced Tax Revenues FY 12 and After]]+Table2[[#This Row],[Indirect and Induced Tax Revenues Through FY 11]]</f>
        <v>9307.9292000000005</v>
      </c>
      <c r="DK192" s="7">
        <v>1338.6982</v>
      </c>
      <c r="DL192" s="7">
        <v>6384.7178000000004</v>
      </c>
      <c r="DM192" s="7">
        <v>7666.1179000000002</v>
      </c>
      <c r="DN192" s="7">
        <f>Table2[[#This Row],[TOTAL Tax Revenues Before Assistance Through FY 11]]+Table2[[#This Row],[TOTAL Tax Revenues Before Assistance FY 12 and After]]</f>
        <v>14050.8357</v>
      </c>
      <c r="DO192" s="7">
        <v>1337.1074000000001</v>
      </c>
      <c r="DP192" s="7">
        <v>5799.8768</v>
      </c>
      <c r="DQ192" s="7">
        <v>7661.7</v>
      </c>
      <c r="DR192" s="7">
        <f>Table2[[#This Row],[TOTAL Tax Revenues Net of Assistance Recapture and Penalty FY 12 and After]]+Table2[[#This Row],[TOTAL Tax Revenues Net of Assistance Recapture and Penalty Through FY 11]]</f>
        <v>13461.576799999999</v>
      </c>
      <c r="DS192" s="7">
        <v>0</v>
      </c>
      <c r="DT192" s="7">
        <v>0</v>
      </c>
      <c r="DU192" s="7">
        <v>0</v>
      </c>
      <c r="DV192" s="7">
        <v>0</v>
      </c>
    </row>
    <row r="193" spans="1:126" x14ac:dyDescent="0.25">
      <c r="A193" s="5">
        <v>92651</v>
      </c>
      <c r="B193" s="5" t="s">
        <v>1249</v>
      </c>
      <c r="C193" s="5" t="s">
        <v>422</v>
      </c>
      <c r="D193" s="5" t="s">
        <v>32</v>
      </c>
      <c r="E193" s="5">
        <v>27</v>
      </c>
      <c r="F193" s="5">
        <v>11192</v>
      </c>
      <c r="G193" s="5">
        <v>46</v>
      </c>
      <c r="H193" s="23">
        <v>3600</v>
      </c>
      <c r="I193" s="23">
        <v>1562</v>
      </c>
      <c r="J193" s="5">
        <v>623210</v>
      </c>
      <c r="K193" s="6" t="s">
        <v>166</v>
      </c>
      <c r="L193" s="6">
        <v>37434</v>
      </c>
      <c r="M193" s="9">
        <v>42917</v>
      </c>
      <c r="N193" s="7">
        <v>749.5</v>
      </c>
      <c r="O193" s="5" t="s">
        <v>79</v>
      </c>
      <c r="P193" s="23">
        <v>3</v>
      </c>
      <c r="Q193" s="23">
        <v>0</v>
      </c>
      <c r="R193" s="23">
        <v>6</v>
      </c>
      <c r="S193" s="23">
        <v>0</v>
      </c>
      <c r="T193" s="23">
        <v>0</v>
      </c>
      <c r="U193" s="23">
        <v>9</v>
      </c>
      <c r="V193" s="23">
        <v>7</v>
      </c>
      <c r="W193" s="23">
        <v>0</v>
      </c>
      <c r="X193" s="23">
        <v>0</v>
      </c>
      <c r="Y193" s="23">
        <v>0</v>
      </c>
      <c r="Z193" s="23">
        <v>0</v>
      </c>
      <c r="AA193" s="24">
        <v>0</v>
      </c>
      <c r="AB193" s="24">
        <v>0</v>
      </c>
      <c r="AC193" s="24">
        <v>0</v>
      </c>
      <c r="AD193" s="24">
        <v>0</v>
      </c>
      <c r="AE193" s="24">
        <v>0</v>
      </c>
      <c r="AF193" s="24">
        <v>77.7777777777778</v>
      </c>
      <c r="AG193" s="5" t="s">
        <v>39</v>
      </c>
      <c r="AH193" s="7" t="s">
        <v>33</v>
      </c>
      <c r="AI193" s="7">
        <v>0</v>
      </c>
      <c r="AJ193" s="7">
        <v>0</v>
      </c>
      <c r="AK193" s="7">
        <v>0</v>
      </c>
      <c r="AL193" s="7">
        <f>Table2[[#This Row],[Company Direct Land Through FY 11]]+Table2[[#This Row],[Company Direct Land FY 12 and After ]]</f>
        <v>0</v>
      </c>
      <c r="AM193" s="7">
        <v>0</v>
      </c>
      <c r="AN193" s="7">
        <v>0</v>
      </c>
      <c r="AO193" s="7">
        <v>0</v>
      </c>
      <c r="AP193" s="7">
        <f>Table2[[#This Row],[Company Direct Building Through FY 11]]+Table2[[#This Row],[Company Direct Building FY 12 and After  ]]</f>
        <v>0</v>
      </c>
      <c r="AQ193" s="7">
        <v>0</v>
      </c>
      <c r="AR193" s="7">
        <v>13.149800000000001</v>
      </c>
      <c r="AS193" s="7">
        <v>0</v>
      </c>
      <c r="AT193" s="7">
        <f>Table2[[#This Row],[Mortgage Recording Tax Through FY 11]]+Table2[[#This Row],[Mortgage Recording Tax FY 12 and After ]]</f>
        <v>13.149800000000001</v>
      </c>
      <c r="AU193" s="7">
        <v>0</v>
      </c>
      <c r="AV193" s="7">
        <v>0</v>
      </c>
      <c r="AW193" s="7">
        <v>0</v>
      </c>
      <c r="AX193" s="7">
        <f>Table2[[#This Row],[Pilot Savings  Through FY 11]]+Table2[[#This Row],[Pilot Savings FY 12 and After ]]</f>
        <v>0</v>
      </c>
      <c r="AY193" s="7">
        <v>0</v>
      </c>
      <c r="AZ193" s="7">
        <v>13.149800000000001</v>
      </c>
      <c r="BA193" s="7">
        <v>0</v>
      </c>
      <c r="BB193" s="7">
        <f>Table2[[#This Row],[Mortgage Recording Tax Exemption Through FY 11]]+Table2[[#This Row],[Mortgage Recording Tax Exemption FY 12 and After ]]</f>
        <v>13.149800000000001</v>
      </c>
      <c r="BC193" s="7">
        <v>3.129</v>
      </c>
      <c r="BD193" s="7">
        <v>26.569299999999998</v>
      </c>
      <c r="BE193" s="7">
        <v>9.5550999999999995</v>
      </c>
      <c r="BF193" s="7">
        <f>Table2[[#This Row],[Indirect and Induced Land Through FY 11]]+Table2[[#This Row],[Indirect and Induced Land FY 12 and After ]]</f>
        <v>36.124399999999994</v>
      </c>
      <c r="BG193" s="7">
        <v>5.8109999999999999</v>
      </c>
      <c r="BH193" s="7">
        <v>49.343000000000004</v>
      </c>
      <c r="BI193" s="7">
        <v>17.745699999999999</v>
      </c>
      <c r="BJ193" s="7">
        <f>Table2[[#This Row],[Indirect and Induced Building Through FY 11]]+Table2[[#This Row],[Indirect and Induced Building FY 12 and After]]</f>
        <v>67.088700000000003</v>
      </c>
      <c r="BK193" s="7">
        <v>8.94</v>
      </c>
      <c r="BL193" s="7">
        <v>75.912300000000002</v>
      </c>
      <c r="BM193" s="7">
        <v>27.300799999999999</v>
      </c>
      <c r="BN193" s="7">
        <f>Table2[[#This Row],[TOTAL Real Property Related Taxes Through FY 11]]+Table2[[#This Row],[TOTAL Real Property Related Taxes FY 12 and After]]</f>
        <v>103.2131</v>
      </c>
      <c r="BO193" s="7">
        <v>10.411099999999999</v>
      </c>
      <c r="BP193" s="7">
        <v>90.633099999999999</v>
      </c>
      <c r="BQ193" s="7">
        <v>31.793199999999999</v>
      </c>
      <c r="BR193" s="7">
        <f>Table2[[#This Row],[Company Direct Through FY 11]]+Table2[[#This Row],[Company Direct FY 12 and After ]]</f>
        <v>122.4263</v>
      </c>
      <c r="BS193" s="7">
        <v>0</v>
      </c>
      <c r="BT193" s="7">
        <v>0</v>
      </c>
      <c r="BU193" s="7">
        <v>0</v>
      </c>
      <c r="BV193" s="7">
        <f>Table2[[#This Row],[Sales Tax Exemption Through FY 11]]+Table2[[#This Row],[Sales Tax Exemption FY 12 and After ]]</f>
        <v>0</v>
      </c>
      <c r="BW193" s="7">
        <v>0</v>
      </c>
      <c r="BX193" s="7">
        <v>0</v>
      </c>
      <c r="BY193" s="7">
        <v>0</v>
      </c>
      <c r="BZ193" s="7">
        <f>Table2[[#This Row],[Energy Tax Savings Through FY 11]]+Table2[[#This Row],[Energy Tax Savings FY 12 and After ]]</f>
        <v>0</v>
      </c>
      <c r="CA193" s="7">
        <v>0.33900000000000002</v>
      </c>
      <c r="CB193" s="7">
        <v>3.1789000000000001</v>
      </c>
      <c r="CC193" s="7">
        <v>0.90920000000000001</v>
      </c>
      <c r="CD193" s="7">
        <f>Table2[[#This Row],[Tax Exempt Bond Savings Through FY 11]]+Table2[[#This Row],[Tax Exempt Bond Savings FY12 and After ]]</f>
        <v>4.0880999999999998</v>
      </c>
      <c r="CE193" s="7">
        <v>11.089499999999999</v>
      </c>
      <c r="CF193" s="7">
        <v>98.911100000000005</v>
      </c>
      <c r="CG193" s="7">
        <v>33.864899999999999</v>
      </c>
      <c r="CH193" s="7">
        <f>Table2[[#This Row],[Indirect and Induced Through FY 11]]+Table2[[#This Row],[Indirect and Induced FY 12 and After  ]]</f>
        <v>132.77600000000001</v>
      </c>
      <c r="CI193" s="7">
        <v>21.1616</v>
      </c>
      <c r="CJ193" s="7">
        <v>186.36529999999999</v>
      </c>
      <c r="CK193" s="7">
        <v>64.748900000000006</v>
      </c>
      <c r="CL193" s="7">
        <f>Table2[[#This Row],[TOTAL Income Consumption Use Taxes Through FY 11]]+Table2[[#This Row],[TOTAL Income Consumption Use Taxes FY 12 and After  ]]</f>
        <v>251.11419999999998</v>
      </c>
      <c r="CM193" s="7">
        <v>0.33900000000000002</v>
      </c>
      <c r="CN193" s="7">
        <v>16.328700000000001</v>
      </c>
      <c r="CO193" s="7">
        <v>0.90920000000000001</v>
      </c>
      <c r="CP193" s="7">
        <f>Table2[[#This Row],[Assistance Provided Through FY 11]]+Table2[[#This Row],[Assistance Provided FY 12 and After ]]</f>
        <v>17.2379</v>
      </c>
      <c r="CQ193" s="7">
        <v>0</v>
      </c>
      <c r="CR193" s="7">
        <v>0</v>
      </c>
      <c r="CS193" s="7">
        <v>0</v>
      </c>
      <c r="CT193" s="7">
        <f>Table2[[#This Row],[Recapture Cancellation Reduction Amount Through FY 11]]+Table2[[#This Row],[Recapture Cancellation Reduction Amount FY 12 and After ]]</f>
        <v>0</v>
      </c>
      <c r="CU193" s="7">
        <v>0</v>
      </c>
      <c r="CV193" s="7">
        <v>0</v>
      </c>
      <c r="CW193" s="7">
        <v>0</v>
      </c>
      <c r="CX193" s="7">
        <f>Table2[[#This Row],[Penalty Paid Through FY 11]]+Table2[[#This Row],[Penalty Paid FY 12 and After]]</f>
        <v>0</v>
      </c>
      <c r="CY193" s="7">
        <v>0.33900000000000002</v>
      </c>
      <c r="CZ193" s="7">
        <v>16.328700000000001</v>
      </c>
      <c r="DA193" s="7">
        <v>0.90920000000000001</v>
      </c>
      <c r="DB193" s="7">
        <f>Table2[[#This Row],[TOTAL Assistance Net of recapture penalties Through FY 11]]+Table2[[#This Row],[TOTAL Assistance Net of recapture penalties FY 12 and After ]]</f>
        <v>17.2379</v>
      </c>
      <c r="DC193" s="7">
        <v>10.411099999999999</v>
      </c>
      <c r="DD193" s="7">
        <v>103.7829</v>
      </c>
      <c r="DE193" s="7">
        <v>31.793199999999999</v>
      </c>
      <c r="DF193" s="7">
        <f>Table2[[#This Row],[Company Direct Tax Revenue Before Assistance FY 12 and After]]+Table2[[#This Row],[Company Direct Tax Revenue Before Assistance Through FY 11]]</f>
        <v>135.5761</v>
      </c>
      <c r="DG193" s="7">
        <v>20.029499999999999</v>
      </c>
      <c r="DH193" s="7">
        <v>174.82339999999999</v>
      </c>
      <c r="DI193" s="7">
        <v>61.165700000000001</v>
      </c>
      <c r="DJ193" s="7">
        <f>Table2[[#This Row],[Indirect and Induced Tax Revenues FY 12 and After]]+Table2[[#This Row],[Indirect and Induced Tax Revenues Through FY 11]]</f>
        <v>235.98910000000001</v>
      </c>
      <c r="DK193" s="7">
        <v>30.4406</v>
      </c>
      <c r="DL193" s="7">
        <v>278.60629999999998</v>
      </c>
      <c r="DM193" s="7">
        <v>92.9589</v>
      </c>
      <c r="DN193" s="7">
        <f>Table2[[#This Row],[TOTAL Tax Revenues Before Assistance Through FY 11]]+Table2[[#This Row],[TOTAL Tax Revenues Before Assistance FY 12 and After]]</f>
        <v>371.5652</v>
      </c>
      <c r="DO193" s="7">
        <v>30.101600000000001</v>
      </c>
      <c r="DP193" s="7">
        <v>262.27760000000001</v>
      </c>
      <c r="DQ193" s="7">
        <v>92.049700000000001</v>
      </c>
      <c r="DR193" s="7">
        <f>Table2[[#This Row],[TOTAL Tax Revenues Net of Assistance Recapture and Penalty FY 12 and After]]+Table2[[#This Row],[TOTAL Tax Revenues Net of Assistance Recapture and Penalty Through FY 11]]</f>
        <v>354.32730000000004</v>
      </c>
      <c r="DS193" s="7">
        <v>0</v>
      </c>
      <c r="DT193" s="7">
        <v>0</v>
      </c>
      <c r="DU193" s="7">
        <v>0</v>
      </c>
      <c r="DV193" s="7">
        <v>0</v>
      </c>
    </row>
    <row r="194" spans="1:126" x14ac:dyDescent="0.25">
      <c r="A194" s="5">
        <v>92652</v>
      </c>
      <c r="B194" s="5" t="s">
        <v>325</v>
      </c>
      <c r="C194" s="5" t="s">
        <v>326</v>
      </c>
      <c r="D194" s="5" t="s">
        <v>36</v>
      </c>
      <c r="E194" s="5">
        <v>17</v>
      </c>
      <c r="F194" s="5">
        <v>2294</v>
      </c>
      <c r="G194" s="5">
        <v>2</v>
      </c>
      <c r="H194" s="23">
        <v>39400</v>
      </c>
      <c r="I194" s="23">
        <v>35600</v>
      </c>
      <c r="J194" s="5">
        <v>624110</v>
      </c>
      <c r="K194" s="6" t="s">
        <v>47</v>
      </c>
      <c r="L194" s="6">
        <v>37088</v>
      </c>
      <c r="M194" s="9">
        <v>44348</v>
      </c>
      <c r="N194" s="7">
        <v>5000</v>
      </c>
      <c r="O194" s="5" t="s">
        <v>48</v>
      </c>
      <c r="P194" s="23">
        <v>5</v>
      </c>
      <c r="Q194" s="23">
        <v>0</v>
      </c>
      <c r="R194" s="23">
        <v>98</v>
      </c>
      <c r="S194" s="23">
        <v>6</v>
      </c>
      <c r="T194" s="23">
        <v>0</v>
      </c>
      <c r="U194" s="23">
        <v>109</v>
      </c>
      <c r="V194" s="23">
        <v>106</v>
      </c>
      <c r="W194" s="23">
        <v>0</v>
      </c>
      <c r="X194" s="23">
        <v>0</v>
      </c>
      <c r="Y194" s="23">
        <v>90</v>
      </c>
      <c r="Z194" s="23">
        <v>0</v>
      </c>
      <c r="AA194" s="24">
        <v>0</v>
      </c>
      <c r="AB194" s="24">
        <v>0</v>
      </c>
      <c r="AC194" s="24">
        <v>0</v>
      </c>
      <c r="AD194" s="24">
        <v>0</v>
      </c>
      <c r="AE194" s="24">
        <v>0</v>
      </c>
      <c r="AF194" s="24">
        <v>68.807339449541303</v>
      </c>
      <c r="AG194" s="5" t="s">
        <v>39</v>
      </c>
      <c r="AH194" s="7" t="s">
        <v>39</v>
      </c>
      <c r="AI194" s="7">
        <v>0</v>
      </c>
      <c r="AJ194" s="7">
        <v>0</v>
      </c>
      <c r="AK194" s="7">
        <v>0</v>
      </c>
      <c r="AL194" s="7">
        <f>Table2[[#This Row],[Company Direct Land Through FY 11]]+Table2[[#This Row],[Company Direct Land FY 12 and After ]]</f>
        <v>0</v>
      </c>
      <c r="AM194" s="7">
        <v>0</v>
      </c>
      <c r="AN194" s="7">
        <v>0</v>
      </c>
      <c r="AO194" s="7">
        <v>0</v>
      </c>
      <c r="AP194" s="7">
        <f>Table2[[#This Row],[Company Direct Building Through FY 11]]+Table2[[#This Row],[Company Direct Building FY 12 and After  ]]</f>
        <v>0</v>
      </c>
      <c r="AQ194" s="7">
        <v>0</v>
      </c>
      <c r="AR194" s="7">
        <v>77.1875</v>
      </c>
      <c r="AS194" s="7">
        <v>0</v>
      </c>
      <c r="AT194" s="7">
        <f>Table2[[#This Row],[Mortgage Recording Tax Through FY 11]]+Table2[[#This Row],[Mortgage Recording Tax FY 12 and After ]]</f>
        <v>77.1875</v>
      </c>
      <c r="AU194" s="7">
        <v>0</v>
      </c>
      <c r="AV194" s="7">
        <v>0</v>
      </c>
      <c r="AW194" s="7">
        <v>0</v>
      </c>
      <c r="AX194" s="7">
        <f>Table2[[#This Row],[Pilot Savings  Through FY 11]]+Table2[[#This Row],[Pilot Savings FY 12 and After ]]</f>
        <v>0</v>
      </c>
      <c r="AY194" s="7">
        <v>0</v>
      </c>
      <c r="AZ194" s="7">
        <v>0</v>
      </c>
      <c r="BA194" s="7">
        <v>0</v>
      </c>
      <c r="BB194" s="7">
        <f>Table2[[#This Row],[Mortgage Recording Tax Exemption Through FY 11]]+Table2[[#This Row],[Mortgage Recording Tax Exemption FY 12 and After ]]</f>
        <v>0</v>
      </c>
      <c r="BC194" s="7">
        <v>44.431800000000003</v>
      </c>
      <c r="BD194" s="7">
        <v>227.4803</v>
      </c>
      <c r="BE194" s="7">
        <v>183.11</v>
      </c>
      <c r="BF194" s="7">
        <f>Table2[[#This Row],[Indirect and Induced Land Through FY 11]]+Table2[[#This Row],[Indirect and Induced Land FY 12 and After ]]</f>
        <v>410.59030000000001</v>
      </c>
      <c r="BG194" s="7">
        <v>82.516199999999998</v>
      </c>
      <c r="BH194" s="7">
        <v>422.46350000000001</v>
      </c>
      <c r="BI194" s="7">
        <v>340.06209999999999</v>
      </c>
      <c r="BJ194" s="7">
        <f>Table2[[#This Row],[Indirect and Induced Building Through FY 11]]+Table2[[#This Row],[Indirect and Induced Building FY 12 and After]]</f>
        <v>762.52559999999994</v>
      </c>
      <c r="BK194" s="7">
        <v>126.94799999999999</v>
      </c>
      <c r="BL194" s="7">
        <v>727.13130000000001</v>
      </c>
      <c r="BM194" s="7">
        <v>523.1721</v>
      </c>
      <c r="BN194" s="7">
        <f>Table2[[#This Row],[TOTAL Real Property Related Taxes Through FY 11]]+Table2[[#This Row],[TOTAL Real Property Related Taxes FY 12 and After]]</f>
        <v>1250.3034</v>
      </c>
      <c r="BO194" s="7">
        <v>132.81290000000001</v>
      </c>
      <c r="BP194" s="7">
        <v>710.17330000000004</v>
      </c>
      <c r="BQ194" s="7">
        <v>547.34180000000003</v>
      </c>
      <c r="BR194" s="7">
        <f>Table2[[#This Row],[Company Direct Through FY 11]]+Table2[[#This Row],[Company Direct FY 12 and After ]]</f>
        <v>1257.5151000000001</v>
      </c>
      <c r="BS194" s="7">
        <v>0</v>
      </c>
      <c r="BT194" s="7">
        <v>0</v>
      </c>
      <c r="BU194" s="7">
        <v>0</v>
      </c>
      <c r="BV194" s="7">
        <f>Table2[[#This Row],[Sales Tax Exemption Through FY 11]]+Table2[[#This Row],[Sales Tax Exemption FY 12 and After ]]</f>
        <v>0</v>
      </c>
      <c r="BW194" s="7">
        <v>0</v>
      </c>
      <c r="BX194" s="7">
        <v>0</v>
      </c>
      <c r="BY194" s="7">
        <v>0</v>
      </c>
      <c r="BZ194" s="7">
        <f>Table2[[#This Row],[Energy Tax Savings Through FY 11]]+Table2[[#This Row],[Energy Tax Savings FY 12 and After ]]</f>
        <v>0</v>
      </c>
      <c r="CA194" s="7">
        <v>4.0414000000000003</v>
      </c>
      <c r="CB194" s="7">
        <v>28.1174</v>
      </c>
      <c r="CC194" s="7">
        <v>13.0307</v>
      </c>
      <c r="CD194" s="7">
        <f>Table2[[#This Row],[Tax Exempt Bond Savings Through FY 11]]+Table2[[#This Row],[Tax Exempt Bond Savings FY12 and After ]]</f>
        <v>41.148099999999999</v>
      </c>
      <c r="CE194" s="7">
        <v>160.43790000000001</v>
      </c>
      <c r="CF194" s="7">
        <v>863.68589999999995</v>
      </c>
      <c r="CG194" s="7">
        <v>661.18889999999999</v>
      </c>
      <c r="CH194" s="7">
        <f>Table2[[#This Row],[Indirect and Induced Through FY 11]]+Table2[[#This Row],[Indirect and Induced FY 12 and After  ]]</f>
        <v>1524.8748000000001</v>
      </c>
      <c r="CI194" s="7">
        <v>289.20940000000002</v>
      </c>
      <c r="CJ194" s="7">
        <v>1545.7418</v>
      </c>
      <c r="CK194" s="7">
        <v>1195.5</v>
      </c>
      <c r="CL194" s="7">
        <f>Table2[[#This Row],[TOTAL Income Consumption Use Taxes Through FY 11]]+Table2[[#This Row],[TOTAL Income Consumption Use Taxes FY 12 and After  ]]</f>
        <v>2741.2417999999998</v>
      </c>
      <c r="CM194" s="7">
        <v>4.0414000000000003</v>
      </c>
      <c r="CN194" s="7">
        <v>28.1174</v>
      </c>
      <c r="CO194" s="7">
        <v>13.0307</v>
      </c>
      <c r="CP194" s="7">
        <f>Table2[[#This Row],[Assistance Provided Through FY 11]]+Table2[[#This Row],[Assistance Provided FY 12 and After ]]</f>
        <v>41.148099999999999</v>
      </c>
      <c r="CQ194" s="7">
        <v>0</v>
      </c>
      <c r="CR194" s="7">
        <v>0</v>
      </c>
      <c r="CS194" s="7">
        <v>0</v>
      </c>
      <c r="CT194" s="7">
        <f>Table2[[#This Row],[Recapture Cancellation Reduction Amount Through FY 11]]+Table2[[#This Row],[Recapture Cancellation Reduction Amount FY 12 and After ]]</f>
        <v>0</v>
      </c>
      <c r="CU194" s="7">
        <v>0</v>
      </c>
      <c r="CV194" s="7">
        <v>0</v>
      </c>
      <c r="CW194" s="7">
        <v>0</v>
      </c>
      <c r="CX194" s="7">
        <f>Table2[[#This Row],[Penalty Paid Through FY 11]]+Table2[[#This Row],[Penalty Paid FY 12 and After]]</f>
        <v>0</v>
      </c>
      <c r="CY194" s="7">
        <v>4.0414000000000003</v>
      </c>
      <c r="CZ194" s="7">
        <v>28.1174</v>
      </c>
      <c r="DA194" s="7">
        <v>13.0307</v>
      </c>
      <c r="DB194" s="7">
        <f>Table2[[#This Row],[TOTAL Assistance Net of recapture penalties Through FY 11]]+Table2[[#This Row],[TOTAL Assistance Net of recapture penalties FY 12 and After ]]</f>
        <v>41.148099999999999</v>
      </c>
      <c r="DC194" s="7">
        <v>132.81290000000001</v>
      </c>
      <c r="DD194" s="7">
        <v>787.36080000000004</v>
      </c>
      <c r="DE194" s="7">
        <v>547.34180000000003</v>
      </c>
      <c r="DF194" s="7">
        <f>Table2[[#This Row],[Company Direct Tax Revenue Before Assistance FY 12 and After]]+Table2[[#This Row],[Company Direct Tax Revenue Before Assistance Through FY 11]]</f>
        <v>1334.7026000000001</v>
      </c>
      <c r="DG194" s="7">
        <v>287.38589999999999</v>
      </c>
      <c r="DH194" s="7">
        <v>1513.6297</v>
      </c>
      <c r="DI194" s="7">
        <v>1184.3610000000001</v>
      </c>
      <c r="DJ194" s="7">
        <f>Table2[[#This Row],[Indirect and Induced Tax Revenues FY 12 and After]]+Table2[[#This Row],[Indirect and Induced Tax Revenues Through FY 11]]</f>
        <v>2697.9907000000003</v>
      </c>
      <c r="DK194" s="7">
        <v>420.19880000000001</v>
      </c>
      <c r="DL194" s="7">
        <v>2300.9904999999999</v>
      </c>
      <c r="DM194" s="7">
        <v>1731.7028</v>
      </c>
      <c r="DN194" s="7">
        <f>Table2[[#This Row],[TOTAL Tax Revenues Before Assistance Through FY 11]]+Table2[[#This Row],[TOTAL Tax Revenues Before Assistance FY 12 and After]]</f>
        <v>4032.6932999999999</v>
      </c>
      <c r="DO194" s="7">
        <v>416.1574</v>
      </c>
      <c r="DP194" s="7">
        <v>2272.8730999999998</v>
      </c>
      <c r="DQ194" s="7">
        <v>1718.6721</v>
      </c>
      <c r="DR194" s="7">
        <f>Table2[[#This Row],[TOTAL Tax Revenues Net of Assistance Recapture and Penalty FY 12 and After]]+Table2[[#This Row],[TOTAL Tax Revenues Net of Assistance Recapture and Penalty Through FY 11]]</f>
        <v>3991.5451999999996</v>
      </c>
      <c r="DS194" s="7">
        <v>0</v>
      </c>
      <c r="DT194" s="7">
        <v>0</v>
      </c>
      <c r="DU194" s="7">
        <v>0</v>
      </c>
      <c r="DV194" s="7">
        <v>0</v>
      </c>
    </row>
    <row r="195" spans="1:126" x14ac:dyDescent="0.25">
      <c r="A195" s="5">
        <v>92653</v>
      </c>
      <c r="B195" s="5" t="s">
        <v>347</v>
      </c>
      <c r="C195" s="5" t="s">
        <v>348</v>
      </c>
      <c r="D195" s="5" t="s">
        <v>36</v>
      </c>
      <c r="E195" s="5">
        <v>13</v>
      </c>
      <c r="F195" s="5">
        <v>5350</v>
      </c>
      <c r="G195" s="5">
        <v>41</v>
      </c>
      <c r="H195" s="23">
        <v>6377</v>
      </c>
      <c r="I195" s="23">
        <v>7395</v>
      </c>
      <c r="J195" s="5">
        <v>624120</v>
      </c>
      <c r="K195" s="6" t="s">
        <v>166</v>
      </c>
      <c r="L195" s="6">
        <v>37243</v>
      </c>
      <c r="M195" s="9">
        <v>42552</v>
      </c>
      <c r="N195" s="7">
        <v>1566.7</v>
      </c>
      <c r="O195" s="5" t="s">
        <v>79</v>
      </c>
      <c r="P195" s="23">
        <v>0</v>
      </c>
      <c r="Q195" s="23">
        <v>0</v>
      </c>
      <c r="R195" s="23">
        <v>40</v>
      </c>
      <c r="S195" s="23">
        <v>0</v>
      </c>
      <c r="T195" s="23">
        <v>0</v>
      </c>
      <c r="U195" s="23">
        <v>40</v>
      </c>
      <c r="V195" s="23">
        <v>40</v>
      </c>
      <c r="W195" s="23">
        <v>0</v>
      </c>
      <c r="X195" s="23">
        <v>0</v>
      </c>
      <c r="Y195" s="23">
        <v>0</v>
      </c>
      <c r="Z195" s="23">
        <v>34</v>
      </c>
      <c r="AA195" s="24">
        <v>0</v>
      </c>
      <c r="AB195" s="24">
        <v>0</v>
      </c>
      <c r="AC195" s="24">
        <v>0</v>
      </c>
      <c r="AD195" s="24">
        <v>0</v>
      </c>
      <c r="AE195" s="24">
        <v>0</v>
      </c>
      <c r="AF195" s="24">
        <v>100</v>
      </c>
      <c r="AG195" s="5" t="s">
        <v>39</v>
      </c>
      <c r="AH195" s="7" t="s">
        <v>33</v>
      </c>
      <c r="AI195" s="7">
        <v>0</v>
      </c>
      <c r="AJ195" s="7">
        <v>0</v>
      </c>
      <c r="AK195" s="7">
        <v>0</v>
      </c>
      <c r="AL195" s="7">
        <f>Table2[[#This Row],[Company Direct Land Through FY 11]]+Table2[[#This Row],[Company Direct Land FY 12 and After ]]</f>
        <v>0</v>
      </c>
      <c r="AM195" s="7">
        <v>0</v>
      </c>
      <c r="AN195" s="7">
        <v>0</v>
      </c>
      <c r="AO195" s="7">
        <v>0</v>
      </c>
      <c r="AP195" s="7">
        <f>Table2[[#This Row],[Company Direct Building Through FY 11]]+Table2[[#This Row],[Company Direct Building FY 12 and After  ]]</f>
        <v>0</v>
      </c>
      <c r="AQ195" s="7">
        <v>0</v>
      </c>
      <c r="AR195" s="7">
        <v>28.061800000000002</v>
      </c>
      <c r="AS195" s="7">
        <v>0</v>
      </c>
      <c r="AT195" s="7">
        <f>Table2[[#This Row],[Mortgage Recording Tax Through FY 11]]+Table2[[#This Row],[Mortgage Recording Tax FY 12 and After ]]</f>
        <v>28.061800000000002</v>
      </c>
      <c r="AU195" s="7">
        <v>0</v>
      </c>
      <c r="AV195" s="7">
        <v>0</v>
      </c>
      <c r="AW195" s="7">
        <v>0</v>
      </c>
      <c r="AX195" s="7">
        <f>Table2[[#This Row],[Pilot Savings  Through FY 11]]+Table2[[#This Row],[Pilot Savings FY 12 and After ]]</f>
        <v>0</v>
      </c>
      <c r="AY195" s="7">
        <v>0</v>
      </c>
      <c r="AZ195" s="7">
        <v>28.061800000000002</v>
      </c>
      <c r="BA195" s="7">
        <v>0</v>
      </c>
      <c r="BB195" s="7">
        <f>Table2[[#This Row],[Mortgage Recording Tax Exemption Through FY 11]]+Table2[[#This Row],[Mortgage Recording Tax Exemption FY 12 and After ]]</f>
        <v>28.061800000000002</v>
      </c>
      <c r="BC195" s="7">
        <v>16.767199999999999</v>
      </c>
      <c r="BD195" s="7">
        <v>71.995800000000003</v>
      </c>
      <c r="BE195" s="7">
        <v>44.741900000000001</v>
      </c>
      <c r="BF195" s="7">
        <f>Table2[[#This Row],[Indirect and Induced Land Through FY 11]]+Table2[[#This Row],[Indirect and Induced Land FY 12 and After ]]</f>
        <v>116.7377</v>
      </c>
      <c r="BG195" s="7">
        <v>31.139199999999999</v>
      </c>
      <c r="BH195" s="7">
        <v>133.7064</v>
      </c>
      <c r="BI195" s="7">
        <v>83.091999999999999</v>
      </c>
      <c r="BJ195" s="7">
        <f>Table2[[#This Row],[Indirect and Induced Building Through FY 11]]+Table2[[#This Row],[Indirect and Induced Building FY 12 and After]]</f>
        <v>216.79840000000002</v>
      </c>
      <c r="BK195" s="7">
        <v>47.906399999999998</v>
      </c>
      <c r="BL195" s="7">
        <v>205.7022</v>
      </c>
      <c r="BM195" s="7">
        <v>127.8339</v>
      </c>
      <c r="BN195" s="7">
        <f>Table2[[#This Row],[TOTAL Real Property Related Taxes Through FY 11]]+Table2[[#This Row],[TOTAL Real Property Related Taxes FY 12 and After]]</f>
        <v>333.53610000000003</v>
      </c>
      <c r="BO195" s="7">
        <v>50.118099999999998</v>
      </c>
      <c r="BP195" s="7">
        <v>223.9564</v>
      </c>
      <c r="BQ195" s="7">
        <v>133.7353</v>
      </c>
      <c r="BR195" s="7">
        <f>Table2[[#This Row],[Company Direct Through FY 11]]+Table2[[#This Row],[Company Direct FY 12 and After ]]</f>
        <v>357.69169999999997</v>
      </c>
      <c r="BS195" s="7">
        <v>0</v>
      </c>
      <c r="BT195" s="7">
        <v>0</v>
      </c>
      <c r="BU195" s="7">
        <v>0</v>
      </c>
      <c r="BV195" s="7">
        <f>Table2[[#This Row],[Sales Tax Exemption Through FY 11]]+Table2[[#This Row],[Sales Tax Exemption FY 12 and After ]]</f>
        <v>0</v>
      </c>
      <c r="BW195" s="7">
        <v>0</v>
      </c>
      <c r="BX195" s="7">
        <v>0</v>
      </c>
      <c r="BY195" s="7">
        <v>0</v>
      </c>
      <c r="BZ195" s="7">
        <f>Table2[[#This Row],[Energy Tax Savings Through FY 11]]+Table2[[#This Row],[Energy Tax Savings FY 12 and After ]]</f>
        <v>0</v>
      </c>
      <c r="CA195" s="7">
        <v>0.879</v>
      </c>
      <c r="CB195" s="7">
        <v>7.2915000000000001</v>
      </c>
      <c r="CC195" s="7">
        <v>2.0914000000000001</v>
      </c>
      <c r="CD195" s="7">
        <f>Table2[[#This Row],[Tax Exempt Bond Savings Through FY 11]]+Table2[[#This Row],[Tax Exempt Bond Savings FY12 and After ]]</f>
        <v>9.3828999999999994</v>
      </c>
      <c r="CE195" s="7">
        <v>60.544499999999999</v>
      </c>
      <c r="CF195" s="7">
        <v>271.39609999999999</v>
      </c>
      <c r="CG195" s="7">
        <v>161.5573</v>
      </c>
      <c r="CH195" s="7">
        <f>Table2[[#This Row],[Indirect and Induced Through FY 11]]+Table2[[#This Row],[Indirect and Induced FY 12 and After  ]]</f>
        <v>432.95339999999999</v>
      </c>
      <c r="CI195" s="7">
        <v>109.78360000000001</v>
      </c>
      <c r="CJ195" s="7">
        <v>488.06099999999998</v>
      </c>
      <c r="CK195" s="7">
        <v>293.20119999999997</v>
      </c>
      <c r="CL195" s="7">
        <f>Table2[[#This Row],[TOTAL Income Consumption Use Taxes Through FY 11]]+Table2[[#This Row],[TOTAL Income Consumption Use Taxes FY 12 and After  ]]</f>
        <v>781.26219999999989</v>
      </c>
      <c r="CM195" s="7">
        <v>0.879</v>
      </c>
      <c r="CN195" s="7">
        <v>35.353299999999997</v>
      </c>
      <c r="CO195" s="7">
        <v>2.0914000000000001</v>
      </c>
      <c r="CP195" s="7">
        <f>Table2[[#This Row],[Assistance Provided Through FY 11]]+Table2[[#This Row],[Assistance Provided FY 12 and After ]]</f>
        <v>37.444699999999997</v>
      </c>
      <c r="CQ195" s="7">
        <v>0</v>
      </c>
      <c r="CR195" s="7">
        <v>0</v>
      </c>
      <c r="CS195" s="7">
        <v>0</v>
      </c>
      <c r="CT195" s="7">
        <f>Table2[[#This Row],[Recapture Cancellation Reduction Amount Through FY 11]]+Table2[[#This Row],[Recapture Cancellation Reduction Amount FY 12 and After ]]</f>
        <v>0</v>
      </c>
      <c r="CU195" s="7">
        <v>0</v>
      </c>
      <c r="CV195" s="7">
        <v>0</v>
      </c>
      <c r="CW195" s="7">
        <v>0</v>
      </c>
      <c r="CX195" s="7">
        <f>Table2[[#This Row],[Penalty Paid Through FY 11]]+Table2[[#This Row],[Penalty Paid FY 12 and After]]</f>
        <v>0</v>
      </c>
      <c r="CY195" s="7">
        <v>0.879</v>
      </c>
      <c r="CZ195" s="7">
        <v>35.353299999999997</v>
      </c>
      <c r="DA195" s="7">
        <v>2.0914000000000001</v>
      </c>
      <c r="DB195" s="7">
        <f>Table2[[#This Row],[TOTAL Assistance Net of recapture penalties Through FY 11]]+Table2[[#This Row],[TOTAL Assistance Net of recapture penalties FY 12 and After ]]</f>
        <v>37.444699999999997</v>
      </c>
      <c r="DC195" s="7">
        <v>50.118099999999998</v>
      </c>
      <c r="DD195" s="7">
        <v>252.01820000000001</v>
      </c>
      <c r="DE195" s="7">
        <v>133.7353</v>
      </c>
      <c r="DF195" s="7">
        <f>Table2[[#This Row],[Company Direct Tax Revenue Before Assistance FY 12 and After]]+Table2[[#This Row],[Company Direct Tax Revenue Before Assistance Through FY 11]]</f>
        <v>385.75350000000003</v>
      </c>
      <c r="DG195" s="7">
        <v>108.4509</v>
      </c>
      <c r="DH195" s="7">
        <v>477.09829999999999</v>
      </c>
      <c r="DI195" s="7">
        <v>289.39120000000003</v>
      </c>
      <c r="DJ195" s="7">
        <f>Table2[[#This Row],[Indirect and Induced Tax Revenues FY 12 and After]]+Table2[[#This Row],[Indirect and Induced Tax Revenues Through FY 11]]</f>
        <v>766.48950000000002</v>
      </c>
      <c r="DK195" s="7">
        <v>158.56899999999999</v>
      </c>
      <c r="DL195" s="7">
        <v>729.11649999999997</v>
      </c>
      <c r="DM195" s="7">
        <v>423.12650000000002</v>
      </c>
      <c r="DN195" s="7">
        <f>Table2[[#This Row],[TOTAL Tax Revenues Before Assistance Through FY 11]]+Table2[[#This Row],[TOTAL Tax Revenues Before Assistance FY 12 and After]]</f>
        <v>1152.2429999999999</v>
      </c>
      <c r="DO195" s="7">
        <v>157.69</v>
      </c>
      <c r="DP195" s="7">
        <v>693.76319999999998</v>
      </c>
      <c r="DQ195" s="7">
        <v>421.0351</v>
      </c>
      <c r="DR195" s="7">
        <f>Table2[[#This Row],[TOTAL Tax Revenues Net of Assistance Recapture and Penalty FY 12 and After]]+Table2[[#This Row],[TOTAL Tax Revenues Net of Assistance Recapture and Penalty Through FY 11]]</f>
        <v>1114.7982999999999</v>
      </c>
      <c r="DS195" s="7">
        <v>0</v>
      </c>
      <c r="DT195" s="7">
        <v>0</v>
      </c>
      <c r="DU195" s="7">
        <v>0</v>
      </c>
      <c r="DV195" s="7">
        <v>0</v>
      </c>
    </row>
    <row r="196" spans="1:126" x14ac:dyDescent="0.25">
      <c r="A196" s="5">
        <v>92654</v>
      </c>
      <c r="B196" s="5" t="s">
        <v>1218</v>
      </c>
      <c r="C196" s="5" t="s">
        <v>274</v>
      </c>
      <c r="D196" s="5" t="s">
        <v>42</v>
      </c>
      <c r="E196" s="5">
        <v>34</v>
      </c>
      <c r="F196" s="5">
        <v>2927</v>
      </c>
      <c r="G196" s="5">
        <v>42</v>
      </c>
      <c r="H196" s="23"/>
      <c r="I196" s="23"/>
      <c r="J196" s="5">
        <v>423620</v>
      </c>
      <c r="K196" s="6" t="s">
        <v>43</v>
      </c>
      <c r="L196" s="6">
        <v>37091</v>
      </c>
      <c r="M196" s="9">
        <v>46569</v>
      </c>
      <c r="N196" s="7">
        <v>4150</v>
      </c>
      <c r="O196" s="5" t="s">
        <v>51</v>
      </c>
      <c r="P196" s="23">
        <v>0</v>
      </c>
      <c r="Q196" s="23">
        <v>0</v>
      </c>
      <c r="R196" s="23">
        <v>71</v>
      </c>
      <c r="S196" s="23">
        <v>0</v>
      </c>
      <c r="T196" s="23">
        <v>0</v>
      </c>
      <c r="U196" s="23">
        <v>71</v>
      </c>
      <c r="V196" s="23">
        <v>71</v>
      </c>
      <c r="W196" s="23">
        <v>0</v>
      </c>
      <c r="X196" s="23">
        <v>0</v>
      </c>
      <c r="Y196" s="23">
        <v>60</v>
      </c>
      <c r="Z196" s="23">
        <v>60</v>
      </c>
      <c r="AA196" s="24">
        <v>0</v>
      </c>
      <c r="AB196" s="24">
        <v>0</v>
      </c>
      <c r="AC196" s="24">
        <v>0</v>
      </c>
      <c r="AD196" s="24">
        <v>0</v>
      </c>
      <c r="AE196" s="24">
        <v>0</v>
      </c>
      <c r="AF196" s="24">
        <v>92.957746478873204</v>
      </c>
      <c r="AG196" s="5" t="s">
        <v>33</v>
      </c>
      <c r="AH196" s="7" t="s">
        <v>33</v>
      </c>
      <c r="AI196" s="7">
        <v>128.07499999999999</v>
      </c>
      <c r="AJ196" s="7">
        <v>391.11009999999999</v>
      </c>
      <c r="AK196" s="7">
        <v>789.35540000000003</v>
      </c>
      <c r="AL196" s="7">
        <f>Table2[[#This Row],[Company Direct Land Through FY 11]]+Table2[[#This Row],[Company Direct Land FY 12 and After ]]</f>
        <v>1180.4655</v>
      </c>
      <c r="AM196" s="7">
        <v>129.00299999999999</v>
      </c>
      <c r="AN196" s="7">
        <v>607.65930000000003</v>
      </c>
      <c r="AO196" s="7">
        <v>795.07420000000002</v>
      </c>
      <c r="AP196" s="7">
        <f>Table2[[#This Row],[Company Direct Building Through FY 11]]+Table2[[#This Row],[Company Direct Building FY 12 and After  ]]</f>
        <v>1402.7335</v>
      </c>
      <c r="AQ196" s="7">
        <v>0</v>
      </c>
      <c r="AR196" s="7">
        <v>70.180000000000007</v>
      </c>
      <c r="AS196" s="7">
        <v>0</v>
      </c>
      <c r="AT196" s="7">
        <f>Table2[[#This Row],[Mortgage Recording Tax Through FY 11]]+Table2[[#This Row],[Mortgage Recording Tax FY 12 and After ]]</f>
        <v>70.180000000000007</v>
      </c>
      <c r="AU196" s="7">
        <v>195.56399999999999</v>
      </c>
      <c r="AV196" s="7">
        <v>775.53319999999997</v>
      </c>
      <c r="AW196" s="7">
        <v>1205.3049000000001</v>
      </c>
      <c r="AX196" s="7">
        <f>Table2[[#This Row],[Pilot Savings  Through FY 11]]+Table2[[#This Row],[Pilot Savings FY 12 and After ]]</f>
        <v>1980.8380999999999</v>
      </c>
      <c r="AY196" s="7">
        <v>0</v>
      </c>
      <c r="AZ196" s="7">
        <v>70.180000000000007</v>
      </c>
      <c r="BA196" s="7">
        <v>0</v>
      </c>
      <c r="BB196" s="7">
        <f>Table2[[#This Row],[Mortgage Recording Tax Exemption Through FY 11]]+Table2[[#This Row],[Mortgage Recording Tax Exemption FY 12 and After ]]</f>
        <v>70.180000000000007</v>
      </c>
      <c r="BC196" s="7">
        <v>111.0228</v>
      </c>
      <c r="BD196" s="7">
        <v>440.07679999999999</v>
      </c>
      <c r="BE196" s="7">
        <v>684.25810000000001</v>
      </c>
      <c r="BF196" s="7">
        <f>Table2[[#This Row],[Indirect and Induced Land Through FY 11]]+Table2[[#This Row],[Indirect and Induced Land FY 12 and After ]]</f>
        <v>1124.3349000000001</v>
      </c>
      <c r="BG196" s="7">
        <v>206.18520000000001</v>
      </c>
      <c r="BH196" s="7">
        <v>817.28549999999996</v>
      </c>
      <c r="BI196" s="7">
        <v>1270.7657999999999</v>
      </c>
      <c r="BJ196" s="7">
        <f>Table2[[#This Row],[Indirect and Induced Building Through FY 11]]+Table2[[#This Row],[Indirect and Induced Building FY 12 and After]]</f>
        <v>2088.0513000000001</v>
      </c>
      <c r="BK196" s="7">
        <v>378.72199999999998</v>
      </c>
      <c r="BL196" s="7">
        <v>1480.5985000000001</v>
      </c>
      <c r="BM196" s="7">
        <v>2334.1486</v>
      </c>
      <c r="BN196" s="7">
        <f>Table2[[#This Row],[TOTAL Real Property Related Taxes Through FY 11]]+Table2[[#This Row],[TOTAL Real Property Related Taxes FY 12 and After]]</f>
        <v>3814.7471</v>
      </c>
      <c r="BO196" s="7">
        <v>826.68439999999998</v>
      </c>
      <c r="BP196" s="7">
        <v>3361.1215000000002</v>
      </c>
      <c r="BQ196" s="7">
        <v>5095.0415999999996</v>
      </c>
      <c r="BR196" s="7">
        <f>Table2[[#This Row],[Company Direct Through FY 11]]+Table2[[#This Row],[Company Direct FY 12 and After ]]</f>
        <v>8456.1630999999998</v>
      </c>
      <c r="BS196" s="7">
        <v>0</v>
      </c>
      <c r="BT196" s="7">
        <v>0</v>
      </c>
      <c r="BU196" s="7">
        <v>0</v>
      </c>
      <c r="BV196" s="7">
        <f>Table2[[#This Row],[Sales Tax Exemption Through FY 11]]+Table2[[#This Row],[Sales Tax Exemption FY 12 and After ]]</f>
        <v>0</v>
      </c>
      <c r="BW196" s="7">
        <v>0</v>
      </c>
      <c r="BX196" s="7">
        <v>0</v>
      </c>
      <c r="BY196" s="7">
        <v>0</v>
      </c>
      <c r="BZ196" s="7">
        <f>Table2[[#This Row],[Energy Tax Savings Through FY 11]]+Table2[[#This Row],[Energy Tax Savings FY 12 and After ]]</f>
        <v>0</v>
      </c>
      <c r="CA196" s="7">
        <v>0</v>
      </c>
      <c r="CB196" s="7">
        <v>0</v>
      </c>
      <c r="CC196" s="7">
        <v>0</v>
      </c>
      <c r="CD196" s="7">
        <f>Table2[[#This Row],[Tax Exempt Bond Savings Through FY 11]]+Table2[[#This Row],[Tax Exempt Bond Savings FY12 and After ]]</f>
        <v>0</v>
      </c>
      <c r="CE196" s="7">
        <v>436.97519999999997</v>
      </c>
      <c r="CF196" s="7">
        <v>1856.7328</v>
      </c>
      <c r="CG196" s="7">
        <v>2693.1763000000001</v>
      </c>
      <c r="CH196" s="7">
        <f>Table2[[#This Row],[Indirect and Induced Through FY 11]]+Table2[[#This Row],[Indirect and Induced FY 12 and After  ]]</f>
        <v>4549.9090999999999</v>
      </c>
      <c r="CI196" s="7">
        <v>1263.6596</v>
      </c>
      <c r="CJ196" s="7">
        <v>5217.8543</v>
      </c>
      <c r="CK196" s="7">
        <v>7788.2178999999996</v>
      </c>
      <c r="CL196" s="7">
        <f>Table2[[#This Row],[TOTAL Income Consumption Use Taxes Through FY 11]]+Table2[[#This Row],[TOTAL Income Consumption Use Taxes FY 12 and After  ]]</f>
        <v>13006.072199999999</v>
      </c>
      <c r="CM196" s="7">
        <v>195.56399999999999</v>
      </c>
      <c r="CN196" s="7">
        <v>845.71320000000003</v>
      </c>
      <c r="CO196" s="7">
        <v>1205.3049000000001</v>
      </c>
      <c r="CP196" s="7">
        <f>Table2[[#This Row],[Assistance Provided Through FY 11]]+Table2[[#This Row],[Assistance Provided FY 12 and After ]]</f>
        <v>2051.0181000000002</v>
      </c>
      <c r="CQ196" s="7">
        <v>0</v>
      </c>
      <c r="CR196" s="7">
        <v>0</v>
      </c>
      <c r="CS196" s="7">
        <v>0</v>
      </c>
      <c r="CT196" s="7">
        <f>Table2[[#This Row],[Recapture Cancellation Reduction Amount Through FY 11]]+Table2[[#This Row],[Recapture Cancellation Reduction Amount FY 12 and After ]]</f>
        <v>0</v>
      </c>
      <c r="CU196" s="7">
        <v>0</v>
      </c>
      <c r="CV196" s="7">
        <v>0</v>
      </c>
      <c r="CW196" s="7">
        <v>0</v>
      </c>
      <c r="CX196" s="7">
        <f>Table2[[#This Row],[Penalty Paid Through FY 11]]+Table2[[#This Row],[Penalty Paid FY 12 and After]]</f>
        <v>0</v>
      </c>
      <c r="CY196" s="7">
        <v>195.56399999999999</v>
      </c>
      <c r="CZ196" s="7">
        <v>845.71320000000003</v>
      </c>
      <c r="DA196" s="7">
        <v>1205.3049000000001</v>
      </c>
      <c r="DB196" s="7">
        <f>Table2[[#This Row],[TOTAL Assistance Net of recapture penalties Through FY 11]]+Table2[[#This Row],[TOTAL Assistance Net of recapture penalties FY 12 and After ]]</f>
        <v>2051.0181000000002</v>
      </c>
      <c r="DC196" s="7">
        <v>1083.7624000000001</v>
      </c>
      <c r="DD196" s="7">
        <v>4430.0708999999997</v>
      </c>
      <c r="DE196" s="7">
        <v>6679.4712</v>
      </c>
      <c r="DF196" s="7">
        <f>Table2[[#This Row],[Company Direct Tax Revenue Before Assistance FY 12 and After]]+Table2[[#This Row],[Company Direct Tax Revenue Before Assistance Through FY 11]]</f>
        <v>11109.542099999999</v>
      </c>
      <c r="DG196" s="7">
        <v>754.18320000000006</v>
      </c>
      <c r="DH196" s="7">
        <v>3114.0951</v>
      </c>
      <c r="DI196" s="7">
        <v>4648.2002000000002</v>
      </c>
      <c r="DJ196" s="7">
        <f>Table2[[#This Row],[Indirect and Induced Tax Revenues FY 12 and After]]+Table2[[#This Row],[Indirect and Induced Tax Revenues Through FY 11]]</f>
        <v>7762.2952999999998</v>
      </c>
      <c r="DK196" s="7">
        <v>1837.9456</v>
      </c>
      <c r="DL196" s="7">
        <v>7544.1660000000002</v>
      </c>
      <c r="DM196" s="7">
        <v>11327.671399999999</v>
      </c>
      <c r="DN196" s="7">
        <f>Table2[[#This Row],[TOTAL Tax Revenues Before Assistance Through FY 11]]+Table2[[#This Row],[TOTAL Tax Revenues Before Assistance FY 12 and After]]</f>
        <v>18871.8374</v>
      </c>
      <c r="DO196" s="7">
        <v>1642.3815999999999</v>
      </c>
      <c r="DP196" s="7">
        <v>6698.4528</v>
      </c>
      <c r="DQ196" s="7">
        <v>10122.3665</v>
      </c>
      <c r="DR196" s="7">
        <f>Table2[[#This Row],[TOTAL Tax Revenues Net of Assistance Recapture and Penalty FY 12 and After]]+Table2[[#This Row],[TOTAL Tax Revenues Net of Assistance Recapture and Penalty Through FY 11]]</f>
        <v>16820.819299999999</v>
      </c>
      <c r="DS196" s="7">
        <v>0</v>
      </c>
      <c r="DT196" s="7">
        <v>0</v>
      </c>
      <c r="DU196" s="7">
        <v>50.88</v>
      </c>
      <c r="DV196" s="7">
        <v>0</v>
      </c>
    </row>
    <row r="197" spans="1:126" x14ac:dyDescent="0.25">
      <c r="A197" s="5">
        <v>92658</v>
      </c>
      <c r="B197" s="5" t="s">
        <v>425</v>
      </c>
      <c r="C197" s="5" t="s">
        <v>426</v>
      </c>
      <c r="D197" s="5" t="s">
        <v>36</v>
      </c>
      <c r="E197" s="5">
        <v>13</v>
      </c>
      <c r="F197" s="5">
        <v>4223</v>
      </c>
      <c r="G197" s="5">
        <v>12</v>
      </c>
      <c r="H197" s="23"/>
      <c r="I197" s="23"/>
      <c r="J197" s="5">
        <v>621910</v>
      </c>
      <c r="K197" s="6" t="s">
        <v>43</v>
      </c>
      <c r="L197" s="6">
        <v>37398</v>
      </c>
      <c r="M197" s="9">
        <v>46935</v>
      </c>
      <c r="N197" s="7">
        <v>2200</v>
      </c>
      <c r="O197" s="5" t="s">
        <v>51</v>
      </c>
      <c r="P197" s="23">
        <v>5</v>
      </c>
      <c r="Q197" s="23">
        <v>12</v>
      </c>
      <c r="R197" s="23">
        <v>196</v>
      </c>
      <c r="S197" s="23">
        <v>0</v>
      </c>
      <c r="T197" s="23">
        <v>0</v>
      </c>
      <c r="U197" s="23">
        <v>213</v>
      </c>
      <c r="V197" s="23">
        <v>204</v>
      </c>
      <c r="W197" s="23">
        <v>0</v>
      </c>
      <c r="X197" s="23">
        <v>0</v>
      </c>
      <c r="Y197" s="23">
        <v>0</v>
      </c>
      <c r="Z197" s="23">
        <v>93</v>
      </c>
      <c r="AA197" s="24">
        <v>0</v>
      </c>
      <c r="AB197" s="24">
        <v>0</v>
      </c>
      <c r="AC197" s="24">
        <v>0</v>
      </c>
      <c r="AD197" s="24">
        <v>0</v>
      </c>
      <c r="AE197" s="24">
        <v>0</v>
      </c>
      <c r="AF197" s="24">
        <v>95.238095238095198</v>
      </c>
      <c r="AG197" s="5" t="s">
        <v>39</v>
      </c>
      <c r="AH197" s="7" t="s">
        <v>33</v>
      </c>
      <c r="AI197" s="7">
        <v>16.983000000000001</v>
      </c>
      <c r="AJ197" s="7">
        <v>151.7183</v>
      </c>
      <c r="AK197" s="7">
        <v>108.87390000000001</v>
      </c>
      <c r="AL197" s="7">
        <f>Table2[[#This Row],[Company Direct Land Through FY 11]]+Table2[[#This Row],[Company Direct Land FY 12 and After ]]</f>
        <v>260.59219999999999</v>
      </c>
      <c r="AM197" s="7">
        <v>26.495999999999999</v>
      </c>
      <c r="AN197" s="7">
        <v>224.4152</v>
      </c>
      <c r="AO197" s="7">
        <v>169.8605</v>
      </c>
      <c r="AP197" s="7">
        <f>Table2[[#This Row],[Company Direct Building Through FY 11]]+Table2[[#This Row],[Company Direct Building FY 12 and After  ]]</f>
        <v>394.27570000000003</v>
      </c>
      <c r="AQ197" s="7">
        <v>0</v>
      </c>
      <c r="AR197" s="7">
        <v>21.053999999999998</v>
      </c>
      <c r="AS197" s="7">
        <v>0</v>
      </c>
      <c r="AT197" s="7">
        <f>Table2[[#This Row],[Mortgage Recording Tax Through FY 11]]+Table2[[#This Row],[Mortgage Recording Tax FY 12 and After ]]</f>
        <v>21.053999999999998</v>
      </c>
      <c r="AU197" s="7">
        <v>28.954999999999998</v>
      </c>
      <c r="AV197" s="7">
        <v>125.15300000000001</v>
      </c>
      <c r="AW197" s="7">
        <v>185.6241</v>
      </c>
      <c r="AX197" s="7">
        <f>Table2[[#This Row],[Pilot Savings  Through FY 11]]+Table2[[#This Row],[Pilot Savings FY 12 and After ]]</f>
        <v>310.77710000000002</v>
      </c>
      <c r="AY197" s="7">
        <v>0</v>
      </c>
      <c r="AZ197" s="7">
        <v>21.053999999999998</v>
      </c>
      <c r="BA197" s="7">
        <v>0</v>
      </c>
      <c r="BB197" s="7">
        <f>Table2[[#This Row],[Mortgage Recording Tax Exemption Through FY 11]]+Table2[[#This Row],[Mortgage Recording Tax Exemption FY 12 and After ]]</f>
        <v>21.053999999999998</v>
      </c>
      <c r="BC197" s="7">
        <v>154.964</v>
      </c>
      <c r="BD197" s="7">
        <v>837.15089999999998</v>
      </c>
      <c r="BE197" s="7">
        <v>993.43880000000001</v>
      </c>
      <c r="BF197" s="7">
        <f>Table2[[#This Row],[Indirect and Induced Land Through FY 11]]+Table2[[#This Row],[Indirect and Induced Land FY 12 and After ]]</f>
        <v>1830.5897</v>
      </c>
      <c r="BG197" s="7">
        <v>287.79039999999998</v>
      </c>
      <c r="BH197" s="7">
        <v>1554.7090000000001</v>
      </c>
      <c r="BI197" s="7">
        <v>1844.9590000000001</v>
      </c>
      <c r="BJ197" s="7">
        <f>Table2[[#This Row],[Indirect and Induced Building Through FY 11]]+Table2[[#This Row],[Indirect and Induced Building FY 12 and After]]</f>
        <v>3399.6680000000001</v>
      </c>
      <c r="BK197" s="7">
        <v>457.27839999999998</v>
      </c>
      <c r="BL197" s="7">
        <v>2642.8404</v>
      </c>
      <c r="BM197" s="7">
        <v>2931.5081</v>
      </c>
      <c r="BN197" s="7">
        <f>Table2[[#This Row],[TOTAL Real Property Related Taxes Through FY 11]]+Table2[[#This Row],[TOTAL Real Property Related Taxes FY 12 and After]]</f>
        <v>5574.3485000000001</v>
      </c>
      <c r="BO197" s="7">
        <v>784.68619999999999</v>
      </c>
      <c r="BP197" s="7">
        <v>4422.2647999999999</v>
      </c>
      <c r="BQ197" s="7">
        <v>5030.4443000000001</v>
      </c>
      <c r="BR197" s="7">
        <f>Table2[[#This Row],[Company Direct Through FY 11]]+Table2[[#This Row],[Company Direct FY 12 and After ]]</f>
        <v>9452.7091</v>
      </c>
      <c r="BS197" s="7">
        <v>0</v>
      </c>
      <c r="BT197" s="7">
        <v>6.1978999999999997</v>
      </c>
      <c r="BU197" s="7">
        <v>0</v>
      </c>
      <c r="BV197" s="7">
        <f>Table2[[#This Row],[Sales Tax Exemption Through FY 11]]+Table2[[#This Row],[Sales Tax Exemption FY 12 and After ]]</f>
        <v>6.1978999999999997</v>
      </c>
      <c r="BW197" s="7">
        <v>0</v>
      </c>
      <c r="BX197" s="7">
        <v>0</v>
      </c>
      <c r="BY197" s="7">
        <v>0</v>
      </c>
      <c r="BZ197" s="7">
        <f>Table2[[#This Row],[Energy Tax Savings Through FY 11]]+Table2[[#This Row],[Energy Tax Savings FY 12 and After ]]</f>
        <v>0</v>
      </c>
      <c r="CA197" s="7">
        <v>0</v>
      </c>
      <c r="CB197" s="7">
        <v>0</v>
      </c>
      <c r="CC197" s="7">
        <v>0</v>
      </c>
      <c r="CD197" s="7">
        <f>Table2[[#This Row],[Tax Exempt Bond Savings Through FY 11]]+Table2[[#This Row],[Tax Exempt Bond Savings FY12 and After ]]</f>
        <v>0</v>
      </c>
      <c r="CE197" s="7">
        <v>559.55669999999998</v>
      </c>
      <c r="CF197" s="7">
        <v>3150.6246000000001</v>
      </c>
      <c r="CG197" s="7">
        <v>3587.1898999999999</v>
      </c>
      <c r="CH197" s="7">
        <f>Table2[[#This Row],[Indirect and Induced Through FY 11]]+Table2[[#This Row],[Indirect and Induced FY 12 and After  ]]</f>
        <v>6737.8145000000004</v>
      </c>
      <c r="CI197" s="7">
        <v>1344.2429</v>
      </c>
      <c r="CJ197" s="7">
        <v>7566.6914999999999</v>
      </c>
      <c r="CK197" s="7">
        <v>8617.6342000000004</v>
      </c>
      <c r="CL197" s="7">
        <f>Table2[[#This Row],[TOTAL Income Consumption Use Taxes Through FY 11]]+Table2[[#This Row],[TOTAL Income Consumption Use Taxes FY 12 and After  ]]</f>
        <v>16184.325700000001</v>
      </c>
      <c r="CM197" s="7">
        <v>28.954999999999998</v>
      </c>
      <c r="CN197" s="7">
        <v>152.4049</v>
      </c>
      <c r="CO197" s="7">
        <v>185.6241</v>
      </c>
      <c r="CP197" s="7">
        <f>Table2[[#This Row],[Assistance Provided Through FY 11]]+Table2[[#This Row],[Assistance Provided FY 12 and After ]]</f>
        <v>338.029</v>
      </c>
      <c r="CQ197" s="7">
        <v>0</v>
      </c>
      <c r="CR197" s="7">
        <v>0</v>
      </c>
      <c r="CS197" s="7">
        <v>0</v>
      </c>
      <c r="CT197" s="7">
        <f>Table2[[#This Row],[Recapture Cancellation Reduction Amount Through FY 11]]+Table2[[#This Row],[Recapture Cancellation Reduction Amount FY 12 and After ]]</f>
        <v>0</v>
      </c>
      <c r="CU197" s="7">
        <v>0</v>
      </c>
      <c r="CV197" s="7">
        <v>0</v>
      </c>
      <c r="CW197" s="7">
        <v>0</v>
      </c>
      <c r="CX197" s="7">
        <f>Table2[[#This Row],[Penalty Paid Through FY 11]]+Table2[[#This Row],[Penalty Paid FY 12 and After]]</f>
        <v>0</v>
      </c>
      <c r="CY197" s="7">
        <v>28.954999999999998</v>
      </c>
      <c r="CZ197" s="7">
        <v>152.4049</v>
      </c>
      <c r="DA197" s="7">
        <v>185.6241</v>
      </c>
      <c r="DB197" s="7">
        <f>Table2[[#This Row],[TOTAL Assistance Net of recapture penalties Through FY 11]]+Table2[[#This Row],[TOTAL Assistance Net of recapture penalties FY 12 and After ]]</f>
        <v>338.029</v>
      </c>
      <c r="DC197" s="7">
        <v>828.16520000000003</v>
      </c>
      <c r="DD197" s="7">
        <v>4819.4522999999999</v>
      </c>
      <c r="DE197" s="7">
        <v>5309.1787000000004</v>
      </c>
      <c r="DF197" s="7">
        <f>Table2[[#This Row],[Company Direct Tax Revenue Before Assistance FY 12 and After]]+Table2[[#This Row],[Company Direct Tax Revenue Before Assistance Through FY 11]]</f>
        <v>10128.631000000001</v>
      </c>
      <c r="DG197" s="7">
        <v>1002.3111</v>
      </c>
      <c r="DH197" s="7">
        <v>5542.4844999999996</v>
      </c>
      <c r="DI197" s="7">
        <v>6425.5877</v>
      </c>
      <c r="DJ197" s="7">
        <f>Table2[[#This Row],[Indirect and Induced Tax Revenues FY 12 and After]]+Table2[[#This Row],[Indirect and Induced Tax Revenues Through FY 11]]</f>
        <v>11968.072199999999</v>
      </c>
      <c r="DK197" s="7">
        <v>1830.4763</v>
      </c>
      <c r="DL197" s="7">
        <v>10361.936799999999</v>
      </c>
      <c r="DM197" s="7">
        <v>11734.7664</v>
      </c>
      <c r="DN197" s="7">
        <f>Table2[[#This Row],[TOTAL Tax Revenues Before Assistance Through FY 11]]+Table2[[#This Row],[TOTAL Tax Revenues Before Assistance FY 12 and After]]</f>
        <v>22096.7032</v>
      </c>
      <c r="DO197" s="7">
        <v>1801.5213000000001</v>
      </c>
      <c r="DP197" s="7">
        <v>10209.5319</v>
      </c>
      <c r="DQ197" s="7">
        <v>11549.1423</v>
      </c>
      <c r="DR197" s="7">
        <f>Table2[[#This Row],[TOTAL Tax Revenues Net of Assistance Recapture and Penalty FY 12 and After]]+Table2[[#This Row],[TOTAL Tax Revenues Net of Assistance Recapture and Penalty Through FY 11]]</f>
        <v>21758.674200000001</v>
      </c>
      <c r="DS197" s="7">
        <v>0</v>
      </c>
      <c r="DT197" s="7">
        <v>0</v>
      </c>
      <c r="DU197" s="7">
        <v>0</v>
      </c>
      <c r="DV197" s="7">
        <v>0</v>
      </c>
    </row>
    <row r="198" spans="1:126" x14ac:dyDescent="0.25">
      <c r="A198" s="5">
        <v>92660</v>
      </c>
      <c r="B198" s="5" t="s">
        <v>411</v>
      </c>
      <c r="C198" s="5" t="s">
        <v>412</v>
      </c>
      <c r="D198" s="5" t="s">
        <v>32</v>
      </c>
      <c r="E198" s="5">
        <v>26</v>
      </c>
      <c r="F198" s="5">
        <v>328</v>
      </c>
      <c r="G198" s="5">
        <v>23</v>
      </c>
      <c r="H198" s="23"/>
      <c r="I198" s="23"/>
      <c r="J198" s="5">
        <v>327390</v>
      </c>
      <c r="K198" s="6" t="s">
        <v>28</v>
      </c>
      <c r="L198" s="6">
        <v>37419</v>
      </c>
      <c r="M198" s="9">
        <v>46934</v>
      </c>
      <c r="N198" s="7">
        <v>3550</v>
      </c>
      <c r="O198" s="5" t="s">
        <v>56</v>
      </c>
      <c r="P198" s="23">
        <v>0</v>
      </c>
      <c r="Q198" s="23">
        <v>0</v>
      </c>
      <c r="R198" s="23">
        <v>10</v>
      </c>
      <c r="S198" s="23">
        <v>0</v>
      </c>
      <c r="T198" s="23">
        <v>0</v>
      </c>
      <c r="U198" s="23">
        <v>10</v>
      </c>
      <c r="V198" s="23">
        <v>10</v>
      </c>
      <c r="W198" s="23">
        <v>0</v>
      </c>
      <c r="X198" s="23">
        <v>0</v>
      </c>
      <c r="Y198" s="23">
        <v>0</v>
      </c>
      <c r="Z198" s="23">
        <v>8</v>
      </c>
      <c r="AA198" s="24">
        <v>0</v>
      </c>
      <c r="AB198" s="24">
        <v>0</v>
      </c>
      <c r="AC198" s="24">
        <v>0</v>
      </c>
      <c r="AD198" s="24">
        <v>0</v>
      </c>
      <c r="AE198" s="24">
        <v>0</v>
      </c>
      <c r="AF198" s="24">
        <v>70</v>
      </c>
      <c r="AG198" s="5" t="s">
        <v>39</v>
      </c>
      <c r="AH198" s="7" t="s">
        <v>33</v>
      </c>
      <c r="AI198" s="7">
        <v>60.325000000000003</v>
      </c>
      <c r="AJ198" s="7">
        <v>270.91829999999999</v>
      </c>
      <c r="AK198" s="7">
        <v>371.79750000000001</v>
      </c>
      <c r="AL198" s="7">
        <f>Table2[[#This Row],[Company Direct Land Through FY 11]]+Table2[[#This Row],[Company Direct Land FY 12 and After ]]</f>
        <v>642.71579999999994</v>
      </c>
      <c r="AM198" s="7">
        <v>18.097000000000001</v>
      </c>
      <c r="AN198" s="7">
        <v>351.15980000000002</v>
      </c>
      <c r="AO198" s="7">
        <v>111.53660000000001</v>
      </c>
      <c r="AP198" s="7">
        <f>Table2[[#This Row],[Company Direct Building Through FY 11]]+Table2[[#This Row],[Company Direct Building FY 12 and After  ]]</f>
        <v>462.69640000000004</v>
      </c>
      <c r="AQ198" s="7">
        <v>0</v>
      </c>
      <c r="AR198" s="7">
        <v>43.862499999999997</v>
      </c>
      <c r="AS198" s="7">
        <v>0</v>
      </c>
      <c r="AT198" s="7">
        <f>Table2[[#This Row],[Mortgage Recording Tax Through FY 11]]+Table2[[#This Row],[Mortgage Recording Tax FY 12 and After ]]</f>
        <v>43.862499999999997</v>
      </c>
      <c r="AU198" s="7">
        <v>22</v>
      </c>
      <c r="AV198" s="7">
        <v>222.93279999999999</v>
      </c>
      <c r="AW198" s="7">
        <v>135.59100000000001</v>
      </c>
      <c r="AX198" s="7">
        <f>Table2[[#This Row],[Pilot Savings  Through FY 11]]+Table2[[#This Row],[Pilot Savings FY 12 and After ]]</f>
        <v>358.52379999999999</v>
      </c>
      <c r="AY198" s="7">
        <v>0</v>
      </c>
      <c r="AZ198" s="7">
        <v>43.862499999999997</v>
      </c>
      <c r="BA198" s="7">
        <v>0</v>
      </c>
      <c r="BB198" s="7">
        <f>Table2[[#This Row],[Mortgage Recording Tax Exemption Through FY 11]]+Table2[[#This Row],[Mortgage Recording Tax Exemption FY 12 and After ]]</f>
        <v>43.862499999999997</v>
      </c>
      <c r="BC198" s="7">
        <v>11.445</v>
      </c>
      <c r="BD198" s="7">
        <v>217.8252</v>
      </c>
      <c r="BE198" s="7">
        <v>70.5381</v>
      </c>
      <c r="BF198" s="7">
        <f>Table2[[#This Row],[Indirect and Induced Land Through FY 11]]+Table2[[#This Row],[Indirect and Induced Land FY 12 and After ]]</f>
        <v>288.36329999999998</v>
      </c>
      <c r="BG198" s="7">
        <v>21.254999999999999</v>
      </c>
      <c r="BH198" s="7">
        <v>404.5326</v>
      </c>
      <c r="BI198" s="7">
        <v>130.99959999999999</v>
      </c>
      <c r="BJ198" s="7">
        <f>Table2[[#This Row],[Indirect and Induced Building Through FY 11]]+Table2[[#This Row],[Indirect and Induced Building FY 12 and After]]</f>
        <v>535.53219999999999</v>
      </c>
      <c r="BK198" s="7">
        <v>89.122</v>
      </c>
      <c r="BL198" s="7">
        <v>1021.5031</v>
      </c>
      <c r="BM198" s="7">
        <v>549.2808</v>
      </c>
      <c r="BN198" s="7">
        <f>Table2[[#This Row],[TOTAL Real Property Related Taxes Through FY 11]]+Table2[[#This Row],[TOTAL Real Property Related Taxes FY 12 and After]]</f>
        <v>1570.7838999999999</v>
      </c>
      <c r="BO198" s="7">
        <v>86.917000000000002</v>
      </c>
      <c r="BP198" s="7">
        <v>1865.7691</v>
      </c>
      <c r="BQ198" s="7">
        <v>535.68949999999995</v>
      </c>
      <c r="BR198" s="7">
        <f>Table2[[#This Row],[Company Direct Through FY 11]]+Table2[[#This Row],[Company Direct FY 12 and After ]]</f>
        <v>2401.4585999999999</v>
      </c>
      <c r="BS198" s="7">
        <v>0</v>
      </c>
      <c r="BT198" s="7">
        <v>0</v>
      </c>
      <c r="BU198" s="7">
        <v>0</v>
      </c>
      <c r="BV198" s="7">
        <f>Table2[[#This Row],[Sales Tax Exemption Through FY 11]]+Table2[[#This Row],[Sales Tax Exemption FY 12 and After ]]</f>
        <v>0</v>
      </c>
      <c r="BW198" s="7">
        <v>0</v>
      </c>
      <c r="BX198" s="7">
        <v>0.43790000000000001</v>
      </c>
      <c r="BY198" s="7">
        <v>0</v>
      </c>
      <c r="BZ198" s="7">
        <f>Table2[[#This Row],[Energy Tax Savings Through FY 11]]+Table2[[#This Row],[Energy Tax Savings FY 12 and After ]]</f>
        <v>0.43790000000000001</v>
      </c>
      <c r="CA198" s="7">
        <v>0</v>
      </c>
      <c r="CB198" s="7">
        <v>0</v>
      </c>
      <c r="CC198" s="7">
        <v>0</v>
      </c>
      <c r="CD198" s="7">
        <f>Table2[[#This Row],[Tax Exempt Bond Savings Through FY 11]]+Table2[[#This Row],[Tax Exempt Bond Savings FY12 and After ]]</f>
        <v>0</v>
      </c>
      <c r="CE198" s="7">
        <v>40.562199999999997</v>
      </c>
      <c r="CF198" s="7">
        <v>823.92960000000005</v>
      </c>
      <c r="CG198" s="7">
        <v>249.9941</v>
      </c>
      <c r="CH198" s="7">
        <f>Table2[[#This Row],[Indirect and Induced Through FY 11]]+Table2[[#This Row],[Indirect and Induced FY 12 and After  ]]</f>
        <v>1073.9237000000001</v>
      </c>
      <c r="CI198" s="7">
        <v>127.47920000000001</v>
      </c>
      <c r="CJ198" s="7">
        <v>2689.2608</v>
      </c>
      <c r="CK198" s="7">
        <v>785.68359999999996</v>
      </c>
      <c r="CL198" s="7">
        <f>Table2[[#This Row],[TOTAL Income Consumption Use Taxes Through FY 11]]+Table2[[#This Row],[TOTAL Income Consumption Use Taxes FY 12 and After  ]]</f>
        <v>3474.9443999999999</v>
      </c>
      <c r="CM198" s="7">
        <v>22</v>
      </c>
      <c r="CN198" s="7">
        <v>267.23320000000001</v>
      </c>
      <c r="CO198" s="7">
        <v>135.59100000000001</v>
      </c>
      <c r="CP198" s="7">
        <f>Table2[[#This Row],[Assistance Provided Through FY 11]]+Table2[[#This Row],[Assistance Provided FY 12 and After ]]</f>
        <v>402.82420000000002</v>
      </c>
      <c r="CQ198" s="7">
        <v>0</v>
      </c>
      <c r="CR198" s="7">
        <v>0</v>
      </c>
      <c r="CS198" s="7">
        <v>0</v>
      </c>
      <c r="CT198" s="7">
        <f>Table2[[#This Row],[Recapture Cancellation Reduction Amount Through FY 11]]+Table2[[#This Row],[Recapture Cancellation Reduction Amount FY 12 and After ]]</f>
        <v>0</v>
      </c>
      <c r="CU198" s="7">
        <v>0</v>
      </c>
      <c r="CV198" s="7">
        <v>0</v>
      </c>
      <c r="CW198" s="7">
        <v>0</v>
      </c>
      <c r="CX198" s="7">
        <f>Table2[[#This Row],[Penalty Paid Through FY 11]]+Table2[[#This Row],[Penalty Paid FY 12 and After]]</f>
        <v>0</v>
      </c>
      <c r="CY198" s="7">
        <v>22</v>
      </c>
      <c r="CZ198" s="7">
        <v>267.23320000000001</v>
      </c>
      <c r="DA198" s="7">
        <v>135.59100000000001</v>
      </c>
      <c r="DB198" s="7">
        <f>Table2[[#This Row],[TOTAL Assistance Net of recapture penalties Through FY 11]]+Table2[[#This Row],[TOTAL Assistance Net of recapture penalties FY 12 and After ]]</f>
        <v>402.82420000000002</v>
      </c>
      <c r="DC198" s="7">
        <v>165.339</v>
      </c>
      <c r="DD198" s="7">
        <v>2531.7096999999999</v>
      </c>
      <c r="DE198" s="7">
        <v>1019.0236</v>
      </c>
      <c r="DF198" s="7">
        <f>Table2[[#This Row],[Company Direct Tax Revenue Before Assistance FY 12 and After]]+Table2[[#This Row],[Company Direct Tax Revenue Before Assistance Through FY 11]]</f>
        <v>3550.7332999999999</v>
      </c>
      <c r="DG198" s="7">
        <v>73.262200000000007</v>
      </c>
      <c r="DH198" s="7">
        <v>1446.2873999999999</v>
      </c>
      <c r="DI198" s="7">
        <v>451.53179999999998</v>
      </c>
      <c r="DJ198" s="7">
        <f>Table2[[#This Row],[Indirect and Induced Tax Revenues FY 12 and After]]+Table2[[#This Row],[Indirect and Induced Tax Revenues Through FY 11]]</f>
        <v>1897.8191999999999</v>
      </c>
      <c r="DK198" s="7">
        <v>238.60120000000001</v>
      </c>
      <c r="DL198" s="7">
        <v>3977.9971</v>
      </c>
      <c r="DM198" s="7">
        <v>1470.5554</v>
      </c>
      <c r="DN198" s="7">
        <f>Table2[[#This Row],[TOTAL Tax Revenues Before Assistance Through FY 11]]+Table2[[#This Row],[TOTAL Tax Revenues Before Assistance FY 12 and After]]</f>
        <v>5448.5524999999998</v>
      </c>
      <c r="DO198" s="7">
        <v>216.60120000000001</v>
      </c>
      <c r="DP198" s="7">
        <v>3710.7638999999999</v>
      </c>
      <c r="DQ198" s="7">
        <v>1334.9644000000001</v>
      </c>
      <c r="DR198" s="7">
        <f>Table2[[#This Row],[TOTAL Tax Revenues Net of Assistance Recapture and Penalty FY 12 and After]]+Table2[[#This Row],[TOTAL Tax Revenues Net of Assistance Recapture and Penalty Through FY 11]]</f>
        <v>5045.7282999999998</v>
      </c>
      <c r="DS198" s="7">
        <v>0</v>
      </c>
      <c r="DT198" s="7">
        <v>0</v>
      </c>
      <c r="DU198" s="7">
        <v>0</v>
      </c>
      <c r="DV198" s="7">
        <v>0</v>
      </c>
    </row>
    <row r="199" spans="1:126" x14ac:dyDescent="0.25">
      <c r="A199" s="5">
        <v>92661</v>
      </c>
      <c r="B199" s="5" t="s">
        <v>364</v>
      </c>
      <c r="C199" s="5" t="s">
        <v>814</v>
      </c>
      <c r="D199" s="5" t="s">
        <v>42</v>
      </c>
      <c r="E199" s="5">
        <v>45</v>
      </c>
      <c r="F199" s="5">
        <v>7949</v>
      </c>
      <c r="G199" s="5">
        <v>272</v>
      </c>
      <c r="H199" s="23">
        <v>0</v>
      </c>
      <c r="I199" s="23">
        <v>0</v>
      </c>
      <c r="J199" s="5">
        <v>321911</v>
      </c>
      <c r="K199" s="6" t="s">
        <v>37</v>
      </c>
      <c r="L199" s="6">
        <v>37253</v>
      </c>
      <c r="M199" s="9">
        <v>46569</v>
      </c>
      <c r="N199" s="7">
        <v>1200</v>
      </c>
      <c r="O199" s="5" t="s">
        <v>815</v>
      </c>
      <c r="P199" s="23">
        <v>0</v>
      </c>
      <c r="Q199" s="23">
        <v>0</v>
      </c>
      <c r="R199" s="23">
        <v>101</v>
      </c>
      <c r="S199" s="23">
        <v>0</v>
      </c>
      <c r="T199" s="23">
        <v>0</v>
      </c>
      <c r="U199" s="23">
        <v>101</v>
      </c>
      <c r="V199" s="23">
        <v>101</v>
      </c>
      <c r="W199" s="23">
        <v>0</v>
      </c>
      <c r="X199" s="23">
        <v>0</v>
      </c>
      <c r="Y199" s="23">
        <v>0</v>
      </c>
      <c r="Z199" s="23">
        <v>34</v>
      </c>
      <c r="AA199" s="24">
        <v>0</v>
      </c>
      <c r="AB199" s="24">
        <v>0</v>
      </c>
      <c r="AC199" s="24">
        <v>0</v>
      </c>
      <c r="AD199" s="24">
        <v>0</v>
      </c>
      <c r="AE199" s="24">
        <v>0</v>
      </c>
      <c r="AF199" s="24">
        <v>98.019801980197997</v>
      </c>
      <c r="AG199" s="5" t="s">
        <v>39</v>
      </c>
      <c r="AH199" s="7" t="s">
        <v>33</v>
      </c>
      <c r="AI199" s="7">
        <v>30.347000000000001</v>
      </c>
      <c r="AJ199" s="7">
        <v>184.74940000000001</v>
      </c>
      <c r="AK199" s="7">
        <v>187.03479999999999</v>
      </c>
      <c r="AL199" s="7">
        <f>Table2[[#This Row],[Company Direct Land Through FY 11]]+Table2[[#This Row],[Company Direct Land FY 12 and After ]]</f>
        <v>371.7842</v>
      </c>
      <c r="AM199" s="7">
        <v>32.389000000000003</v>
      </c>
      <c r="AN199" s="7">
        <v>280.70850000000002</v>
      </c>
      <c r="AO199" s="7">
        <v>199.62139999999999</v>
      </c>
      <c r="AP199" s="7">
        <f>Table2[[#This Row],[Company Direct Building Through FY 11]]+Table2[[#This Row],[Company Direct Building FY 12 and After  ]]</f>
        <v>480.32990000000001</v>
      </c>
      <c r="AQ199" s="7">
        <v>0</v>
      </c>
      <c r="AR199" s="7">
        <v>17.1935</v>
      </c>
      <c r="AS199" s="7">
        <v>0</v>
      </c>
      <c r="AT199" s="7">
        <f>Table2[[#This Row],[Mortgage Recording Tax Through FY 11]]+Table2[[#This Row],[Mortgage Recording Tax FY 12 and After ]]</f>
        <v>17.1935</v>
      </c>
      <c r="AU199" s="7">
        <v>47.386000000000003</v>
      </c>
      <c r="AV199" s="7">
        <v>182.6566</v>
      </c>
      <c r="AW199" s="7">
        <v>292.0505</v>
      </c>
      <c r="AX199" s="7">
        <f>Table2[[#This Row],[Pilot Savings  Through FY 11]]+Table2[[#This Row],[Pilot Savings FY 12 and After ]]</f>
        <v>474.70709999999997</v>
      </c>
      <c r="AY199" s="7">
        <v>0</v>
      </c>
      <c r="AZ199" s="7">
        <v>17.1935</v>
      </c>
      <c r="BA199" s="7">
        <v>0</v>
      </c>
      <c r="BB199" s="7">
        <f>Table2[[#This Row],[Mortgage Recording Tax Exemption Through FY 11]]+Table2[[#This Row],[Mortgage Recording Tax Exemption FY 12 and After ]]</f>
        <v>17.1935</v>
      </c>
      <c r="BC199" s="7">
        <v>87.037400000000005</v>
      </c>
      <c r="BD199" s="7">
        <v>541.50009999999997</v>
      </c>
      <c r="BE199" s="7">
        <v>536.43110000000001</v>
      </c>
      <c r="BF199" s="7">
        <f>Table2[[#This Row],[Indirect and Induced Land Through FY 11]]+Table2[[#This Row],[Indirect and Induced Land FY 12 and After ]]</f>
        <v>1077.9312</v>
      </c>
      <c r="BG199" s="7">
        <v>161.64099999999999</v>
      </c>
      <c r="BH199" s="7">
        <v>1005.6432</v>
      </c>
      <c r="BI199" s="7">
        <v>996.22929999999997</v>
      </c>
      <c r="BJ199" s="7">
        <f>Table2[[#This Row],[Indirect and Induced Building Through FY 11]]+Table2[[#This Row],[Indirect and Induced Building FY 12 and After]]</f>
        <v>2001.8724999999999</v>
      </c>
      <c r="BK199" s="7">
        <v>264.02839999999998</v>
      </c>
      <c r="BL199" s="7">
        <v>1829.9446</v>
      </c>
      <c r="BM199" s="7">
        <v>1627.2661000000001</v>
      </c>
      <c r="BN199" s="7">
        <f>Table2[[#This Row],[TOTAL Real Property Related Taxes Through FY 11]]+Table2[[#This Row],[TOTAL Real Property Related Taxes FY 12 and After]]</f>
        <v>3457.2107000000001</v>
      </c>
      <c r="BO199" s="7">
        <v>788.05100000000004</v>
      </c>
      <c r="BP199" s="7">
        <v>5504.3002999999999</v>
      </c>
      <c r="BQ199" s="7">
        <v>4856.9345000000003</v>
      </c>
      <c r="BR199" s="7">
        <f>Table2[[#This Row],[Company Direct Through FY 11]]+Table2[[#This Row],[Company Direct FY 12 and After ]]</f>
        <v>10361.2348</v>
      </c>
      <c r="BS199" s="7">
        <v>0</v>
      </c>
      <c r="BT199" s="7">
        <v>6.7306999999999997</v>
      </c>
      <c r="BU199" s="7">
        <v>0</v>
      </c>
      <c r="BV199" s="7">
        <f>Table2[[#This Row],[Sales Tax Exemption Through FY 11]]+Table2[[#This Row],[Sales Tax Exemption FY 12 and After ]]</f>
        <v>6.7306999999999997</v>
      </c>
      <c r="BW199" s="7">
        <v>0</v>
      </c>
      <c r="BX199" s="7">
        <v>0</v>
      </c>
      <c r="BY199" s="7">
        <v>0</v>
      </c>
      <c r="BZ199" s="7">
        <f>Table2[[#This Row],[Energy Tax Savings Through FY 11]]+Table2[[#This Row],[Energy Tax Savings FY 12 and After ]]</f>
        <v>0</v>
      </c>
      <c r="CA199" s="7">
        <v>0.15790000000000001</v>
      </c>
      <c r="CB199" s="7">
        <v>4.6867999999999999</v>
      </c>
      <c r="CC199" s="7">
        <v>0.5091</v>
      </c>
      <c r="CD199" s="7">
        <f>Table2[[#This Row],[Tax Exempt Bond Savings Through FY 11]]+Table2[[#This Row],[Tax Exempt Bond Savings FY12 and After ]]</f>
        <v>5.1959</v>
      </c>
      <c r="CE199" s="7">
        <v>342.5711</v>
      </c>
      <c r="CF199" s="7">
        <v>2277.1030000000001</v>
      </c>
      <c r="CG199" s="7">
        <v>2111.3425000000002</v>
      </c>
      <c r="CH199" s="7">
        <f>Table2[[#This Row],[Indirect and Induced Through FY 11]]+Table2[[#This Row],[Indirect and Induced FY 12 and After  ]]</f>
        <v>4388.4454999999998</v>
      </c>
      <c r="CI199" s="7">
        <v>1130.4641999999999</v>
      </c>
      <c r="CJ199" s="7">
        <v>7769.9858000000004</v>
      </c>
      <c r="CK199" s="7">
        <v>6967.7678999999998</v>
      </c>
      <c r="CL199" s="7">
        <f>Table2[[#This Row],[TOTAL Income Consumption Use Taxes Through FY 11]]+Table2[[#This Row],[TOTAL Income Consumption Use Taxes FY 12 and After  ]]</f>
        <v>14737.753700000001</v>
      </c>
      <c r="CM199" s="7">
        <v>47.543900000000001</v>
      </c>
      <c r="CN199" s="7">
        <v>211.26759999999999</v>
      </c>
      <c r="CO199" s="7">
        <v>292.55959999999999</v>
      </c>
      <c r="CP199" s="7">
        <f>Table2[[#This Row],[Assistance Provided Through FY 11]]+Table2[[#This Row],[Assistance Provided FY 12 and After ]]</f>
        <v>503.82719999999995</v>
      </c>
      <c r="CQ199" s="7">
        <v>0</v>
      </c>
      <c r="CR199" s="7">
        <v>0</v>
      </c>
      <c r="CS199" s="7">
        <v>0</v>
      </c>
      <c r="CT199" s="7">
        <f>Table2[[#This Row],[Recapture Cancellation Reduction Amount Through FY 11]]+Table2[[#This Row],[Recapture Cancellation Reduction Amount FY 12 and After ]]</f>
        <v>0</v>
      </c>
      <c r="CU199" s="7">
        <v>0</v>
      </c>
      <c r="CV199" s="7">
        <v>0</v>
      </c>
      <c r="CW199" s="7">
        <v>0</v>
      </c>
      <c r="CX199" s="7">
        <f>Table2[[#This Row],[Penalty Paid Through FY 11]]+Table2[[#This Row],[Penalty Paid FY 12 and After]]</f>
        <v>0</v>
      </c>
      <c r="CY199" s="7">
        <v>47.543900000000001</v>
      </c>
      <c r="CZ199" s="7">
        <v>211.26759999999999</v>
      </c>
      <c r="DA199" s="7">
        <v>292.55959999999999</v>
      </c>
      <c r="DB199" s="7">
        <f>Table2[[#This Row],[TOTAL Assistance Net of recapture penalties Through FY 11]]+Table2[[#This Row],[TOTAL Assistance Net of recapture penalties FY 12 and After ]]</f>
        <v>503.82719999999995</v>
      </c>
      <c r="DC199" s="7">
        <v>850.78700000000003</v>
      </c>
      <c r="DD199" s="7">
        <v>5986.9516999999996</v>
      </c>
      <c r="DE199" s="7">
        <v>5243.5906999999997</v>
      </c>
      <c r="DF199" s="7">
        <f>Table2[[#This Row],[Company Direct Tax Revenue Before Assistance FY 12 and After]]+Table2[[#This Row],[Company Direct Tax Revenue Before Assistance Through FY 11]]</f>
        <v>11230.542399999998</v>
      </c>
      <c r="DG199" s="7">
        <v>591.24950000000001</v>
      </c>
      <c r="DH199" s="7">
        <v>3824.2462999999998</v>
      </c>
      <c r="DI199" s="7">
        <v>3644.0029</v>
      </c>
      <c r="DJ199" s="7">
        <f>Table2[[#This Row],[Indirect and Induced Tax Revenues FY 12 and After]]+Table2[[#This Row],[Indirect and Induced Tax Revenues Through FY 11]]</f>
        <v>7468.2492000000002</v>
      </c>
      <c r="DK199" s="7">
        <v>1442.0364999999999</v>
      </c>
      <c r="DL199" s="7">
        <v>9811.1980000000003</v>
      </c>
      <c r="DM199" s="7">
        <v>8887.5936000000002</v>
      </c>
      <c r="DN199" s="7">
        <f>Table2[[#This Row],[TOTAL Tax Revenues Before Assistance Through FY 11]]+Table2[[#This Row],[TOTAL Tax Revenues Before Assistance FY 12 and After]]</f>
        <v>18698.7916</v>
      </c>
      <c r="DO199" s="7">
        <v>1394.4926</v>
      </c>
      <c r="DP199" s="7">
        <v>9599.9303999999993</v>
      </c>
      <c r="DQ199" s="7">
        <v>8595.0339999999997</v>
      </c>
      <c r="DR199" s="7">
        <f>Table2[[#This Row],[TOTAL Tax Revenues Net of Assistance Recapture and Penalty FY 12 and After]]+Table2[[#This Row],[TOTAL Tax Revenues Net of Assistance Recapture and Penalty Through FY 11]]</f>
        <v>18194.964399999997</v>
      </c>
      <c r="DS199" s="7">
        <v>0</v>
      </c>
      <c r="DT199" s="7">
        <v>0</v>
      </c>
      <c r="DU199" s="7">
        <v>0</v>
      </c>
      <c r="DV199" s="7">
        <v>0</v>
      </c>
    </row>
    <row r="200" spans="1:126" x14ac:dyDescent="0.25">
      <c r="A200" s="5">
        <v>92663</v>
      </c>
      <c r="B200" s="5" t="s">
        <v>331</v>
      </c>
      <c r="C200" s="5" t="s">
        <v>811</v>
      </c>
      <c r="D200" s="5" t="s">
        <v>27</v>
      </c>
      <c r="E200" s="5">
        <v>4</v>
      </c>
      <c r="F200" s="5">
        <v>1280</v>
      </c>
      <c r="G200" s="5">
        <v>9010</v>
      </c>
      <c r="H200" s="23"/>
      <c r="I200" s="23">
        <v>775000</v>
      </c>
      <c r="J200" s="5">
        <v>524113</v>
      </c>
      <c r="K200" s="6" t="s">
        <v>793</v>
      </c>
      <c r="L200" s="6">
        <v>37259</v>
      </c>
      <c r="M200" s="9">
        <v>44377</v>
      </c>
      <c r="N200" s="7">
        <v>272671</v>
      </c>
      <c r="O200" s="5" t="s">
        <v>56</v>
      </c>
      <c r="P200" s="23">
        <v>30</v>
      </c>
      <c r="Q200" s="23">
        <v>0</v>
      </c>
      <c r="R200" s="23">
        <v>2154</v>
      </c>
      <c r="S200" s="23">
        <v>0</v>
      </c>
      <c r="T200" s="23">
        <v>339</v>
      </c>
      <c r="U200" s="23">
        <v>2523</v>
      </c>
      <c r="V200" s="23">
        <v>1870</v>
      </c>
      <c r="W200" s="23">
        <v>0</v>
      </c>
      <c r="X200" s="23">
        <v>1750</v>
      </c>
      <c r="Y200" s="23">
        <v>1750</v>
      </c>
      <c r="Z200" s="23">
        <v>558</v>
      </c>
      <c r="AA200" s="24">
        <v>79.624542124542103</v>
      </c>
      <c r="AB200" s="24">
        <v>2.1520146520146501</v>
      </c>
      <c r="AC200" s="24">
        <v>5.4029304029303997</v>
      </c>
      <c r="AD200" s="24">
        <v>2.51831501831502</v>
      </c>
      <c r="AE200" s="24">
        <v>10.302197802197799</v>
      </c>
      <c r="AF200" s="24">
        <v>43.040293040293001</v>
      </c>
      <c r="AG200" s="5" t="s">
        <v>39</v>
      </c>
      <c r="AH200" s="7" t="s">
        <v>33</v>
      </c>
      <c r="AI200" s="7">
        <v>445.41829999999999</v>
      </c>
      <c r="AJ200" s="7">
        <v>4836.8141999999998</v>
      </c>
      <c r="AK200" s="7">
        <v>1835.6359</v>
      </c>
      <c r="AL200" s="7">
        <f>Table2[[#This Row],[Company Direct Land Through FY 11]]+Table2[[#This Row],[Company Direct Land FY 12 and After ]]</f>
        <v>6672.4501</v>
      </c>
      <c r="AM200" s="7">
        <v>827.20550000000003</v>
      </c>
      <c r="AN200" s="7">
        <v>12057.1901</v>
      </c>
      <c r="AO200" s="7">
        <v>3409.0390000000002</v>
      </c>
      <c r="AP200" s="7">
        <f>Table2[[#This Row],[Company Direct Building Through FY 11]]+Table2[[#This Row],[Company Direct Building FY 12 and After  ]]</f>
        <v>15466.2291</v>
      </c>
      <c r="AQ200" s="7">
        <v>0</v>
      </c>
      <c r="AR200" s="7">
        <v>1068.6500000000001</v>
      </c>
      <c r="AS200" s="7">
        <v>0</v>
      </c>
      <c r="AT200" s="7">
        <f>Table2[[#This Row],[Mortgage Recording Tax Through FY 11]]+Table2[[#This Row],[Mortgage Recording Tax FY 12 and After ]]</f>
        <v>1068.6500000000001</v>
      </c>
      <c r="AU200" s="7">
        <v>1272.6238000000001</v>
      </c>
      <c r="AV200" s="7">
        <v>5807.3188</v>
      </c>
      <c r="AW200" s="7">
        <v>4692.6812</v>
      </c>
      <c r="AX200" s="7">
        <f>Table2[[#This Row],[Pilot Savings  Through FY 11]]+Table2[[#This Row],[Pilot Savings FY 12 and After ]]</f>
        <v>10500</v>
      </c>
      <c r="AY200" s="7">
        <v>0</v>
      </c>
      <c r="AZ200" s="7">
        <v>1068.6500000000001</v>
      </c>
      <c r="BA200" s="7">
        <v>0</v>
      </c>
      <c r="BB200" s="7">
        <f>Table2[[#This Row],[Mortgage Recording Tax Exemption Through FY 11]]+Table2[[#This Row],[Mortgage Recording Tax Exemption FY 12 and After ]]</f>
        <v>1068.6500000000001</v>
      </c>
      <c r="BC200" s="7">
        <v>6634.5475999999999</v>
      </c>
      <c r="BD200" s="7">
        <v>39592.259299999998</v>
      </c>
      <c r="BE200" s="7">
        <v>27341.9764</v>
      </c>
      <c r="BF200" s="7">
        <f>Table2[[#This Row],[Indirect and Induced Land Through FY 11]]+Table2[[#This Row],[Indirect and Induced Land FY 12 and After ]]</f>
        <v>66934.23569999999</v>
      </c>
      <c r="BG200" s="7">
        <v>12321.302799999999</v>
      </c>
      <c r="BH200" s="7">
        <v>73528.481499999994</v>
      </c>
      <c r="BI200" s="7">
        <v>50777.955999999998</v>
      </c>
      <c r="BJ200" s="7">
        <f>Table2[[#This Row],[Indirect and Induced Building Through FY 11]]+Table2[[#This Row],[Indirect and Induced Building FY 12 and After]]</f>
        <v>124306.4375</v>
      </c>
      <c r="BK200" s="7">
        <v>18955.850399999999</v>
      </c>
      <c r="BL200" s="7">
        <v>124207.42630000001</v>
      </c>
      <c r="BM200" s="7">
        <v>78671.926099999997</v>
      </c>
      <c r="BN200" s="7">
        <f>Table2[[#This Row],[TOTAL Real Property Related Taxes Through FY 11]]+Table2[[#This Row],[TOTAL Real Property Related Taxes FY 12 and After]]</f>
        <v>202879.3524</v>
      </c>
      <c r="BO200" s="7">
        <v>24430.8583</v>
      </c>
      <c r="BP200" s="7">
        <v>140796.245</v>
      </c>
      <c r="BQ200" s="7">
        <v>100683.2689</v>
      </c>
      <c r="BR200" s="7">
        <f>Table2[[#This Row],[Company Direct Through FY 11]]+Table2[[#This Row],[Company Direct FY 12 and After ]]</f>
        <v>241479.51389999999</v>
      </c>
      <c r="BS200" s="7">
        <v>0</v>
      </c>
      <c r="BT200" s="7">
        <v>4748.3459999999995</v>
      </c>
      <c r="BU200" s="7">
        <v>9433.6540000000005</v>
      </c>
      <c r="BV200" s="7">
        <f>Table2[[#This Row],[Sales Tax Exemption Through FY 11]]+Table2[[#This Row],[Sales Tax Exemption FY 12 and After ]]</f>
        <v>14182</v>
      </c>
      <c r="BW200" s="7">
        <v>0</v>
      </c>
      <c r="BX200" s="7">
        <v>13.6205</v>
      </c>
      <c r="BY200" s="7">
        <v>0</v>
      </c>
      <c r="BZ200" s="7">
        <f>Table2[[#This Row],[Energy Tax Savings Through FY 11]]+Table2[[#This Row],[Energy Tax Savings FY 12 and After ]]</f>
        <v>13.6205</v>
      </c>
      <c r="CA200" s="7">
        <v>0</v>
      </c>
      <c r="CB200" s="7">
        <v>0</v>
      </c>
      <c r="CC200" s="7">
        <v>0</v>
      </c>
      <c r="CD200" s="7">
        <f>Table2[[#This Row],[Tax Exempt Bond Savings Through FY 11]]+Table2[[#This Row],[Tax Exempt Bond Savings FY12 and After ]]</f>
        <v>0</v>
      </c>
      <c r="CE200" s="7">
        <v>21741.096699999998</v>
      </c>
      <c r="CF200" s="7">
        <v>137024.935</v>
      </c>
      <c r="CG200" s="7">
        <v>89598.354300000006</v>
      </c>
      <c r="CH200" s="7">
        <f>Table2[[#This Row],[Indirect and Induced Through FY 11]]+Table2[[#This Row],[Indirect and Induced FY 12 and After  ]]</f>
        <v>226623.2893</v>
      </c>
      <c r="CI200" s="7">
        <v>46171.955000000002</v>
      </c>
      <c r="CJ200" s="7">
        <v>273059.21350000001</v>
      </c>
      <c r="CK200" s="7">
        <v>180847.96919999999</v>
      </c>
      <c r="CL200" s="7">
        <f>Table2[[#This Row],[TOTAL Income Consumption Use Taxes Through FY 11]]+Table2[[#This Row],[TOTAL Income Consumption Use Taxes FY 12 and After  ]]</f>
        <v>453907.1827</v>
      </c>
      <c r="CM200" s="7">
        <v>1272.6238000000001</v>
      </c>
      <c r="CN200" s="7">
        <v>11637.935299999999</v>
      </c>
      <c r="CO200" s="7">
        <v>14126.3352</v>
      </c>
      <c r="CP200" s="7">
        <f>Table2[[#This Row],[Assistance Provided Through FY 11]]+Table2[[#This Row],[Assistance Provided FY 12 and After ]]</f>
        <v>25764.270499999999</v>
      </c>
      <c r="CQ200" s="7">
        <v>0</v>
      </c>
      <c r="CR200" s="7">
        <v>17912.319500000001</v>
      </c>
      <c r="CS200" s="7">
        <v>0</v>
      </c>
      <c r="CT200" s="7">
        <f>Table2[[#This Row],[Recapture Cancellation Reduction Amount Through FY 11]]+Table2[[#This Row],[Recapture Cancellation Reduction Amount FY 12 and After ]]</f>
        <v>17912.319500000001</v>
      </c>
      <c r="CU200" s="7">
        <v>0</v>
      </c>
      <c r="CV200" s="7">
        <v>0</v>
      </c>
      <c r="CW200" s="7">
        <v>0</v>
      </c>
      <c r="CX200" s="7">
        <f>Table2[[#This Row],[Penalty Paid Through FY 11]]+Table2[[#This Row],[Penalty Paid FY 12 and After]]</f>
        <v>0</v>
      </c>
      <c r="CY200" s="7">
        <v>1272.6238000000001</v>
      </c>
      <c r="CZ200" s="7">
        <v>-6274.3842000000004</v>
      </c>
      <c r="DA200" s="7">
        <v>14126.3352</v>
      </c>
      <c r="DB200" s="7">
        <f>Table2[[#This Row],[TOTAL Assistance Net of recapture penalties Through FY 11]]+Table2[[#This Row],[TOTAL Assistance Net of recapture penalties FY 12 and After ]]</f>
        <v>7851.9509999999991</v>
      </c>
      <c r="DC200" s="7">
        <v>25703.482100000001</v>
      </c>
      <c r="DD200" s="7">
        <v>158758.89929999999</v>
      </c>
      <c r="DE200" s="7">
        <v>105927.94379999999</v>
      </c>
      <c r="DF200" s="7">
        <f>Table2[[#This Row],[Company Direct Tax Revenue Before Assistance FY 12 and After]]+Table2[[#This Row],[Company Direct Tax Revenue Before Assistance Through FY 11]]</f>
        <v>264686.8431</v>
      </c>
      <c r="DG200" s="7">
        <v>40696.947099999998</v>
      </c>
      <c r="DH200" s="7">
        <v>250145.6758</v>
      </c>
      <c r="DI200" s="7">
        <v>167718.2867</v>
      </c>
      <c r="DJ200" s="7">
        <f>Table2[[#This Row],[Indirect and Induced Tax Revenues FY 12 and After]]+Table2[[#This Row],[Indirect and Induced Tax Revenues Through FY 11]]</f>
        <v>417863.96250000002</v>
      </c>
      <c r="DK200" s="7">
        <v>66400.429199999999</v>
      </c>
      <c r="DL200" s="7">
        <v>408904.57510000002</v>
      </c>
      <c r="DM200" s="7">
        <v>273646.23050000001</v>
      </c>
      <c r="DN200" s="7">
        <f>Table2[[#This Row],[TOTAL Tax Revenues Before Assistance Through FY 11]]+Table2[[#This Row],[TOTAL Tax Revenues Before Assistance FY 12 and After]]</f>
        <v>682550.80560000008</v>
      </c>
      <c r="DO200" s="7">
        <v>65127.805399999997</v>
      </c>
      <c r="DP200" s="7">
        <v>415178.95929999999</v>
      </c>
      <c r="DQ200" s="7">
        <v>259519.8953</v>
      </c>
      <c r="DR200" s="7">
        <f>Table2[[#This Row],[TOTAL Tax Revenues Net of Assistance Recapture and Penalty FY 12 and After]]+Table2[[#This Row],[TOTAL Tax Revenues Net of Assistance Recapture and Penalty Through FY 11]]</f>
        <v>674698.85459999996</v>
      </c>
      <c r="DS200" s="7">
        <v>0</v>
      </c>
      <c r="DT200" s="7">
        <v>0</v>
      </c>
      <c r="DU200" s="7">
        <v>0</v>
      </c>
      <c r="DV200" s="7">
        <v>0</v>
      </c>
    </row>
    <row r="201" spans="1:126" x14ac:dyDescent="0.25">
      <c r="A201" s="5">
        <v>92664</v>
      </c>
      <c r="B201" s="5" t="s">
        <v>70</v>
      </c>
      <c r="C201" s="5" t="s">
        <v>71</v>
      </c>
      <c r="D201" s="5" t="s">
        <v>36</v>
      </c>
      <c r="E201" s="5">
        <v>17</v>
      </c>
      <c r="F201" s="5">
        <v>2583</v>
      </c>
      <c r="G201" s="5">
        <v>2</v>
      </c>
      <c r="H201" s="23">
        <v>350500</v>
      </c>
      <c r="I201" s="23">
        <v>445625</v>
      </c>
      <c r="J201" s="5">
        <v>511110</v>
      </c>
      <c r="K201" s="6" t="s">
        <v>793</v>
      </c>
      <c r="L201" s="6">
        <v>37340</v>
      </c>
      <c r="M201" s="9">
        <v>54239</v>
      </c>
      <c r="N201" s="7">
        <v>168915</v>
      </c>
      <c r="O201" s="5" t="s">
        <v>72</v>
      </c>
      <c r="P201" s="23">
        <v>390</v>
      </c>
      <c r="Q201" s="23">
        <v>0</v>
      </c>
      <c r="R201" s="23">
        <v>356</v>
      </c>
      <c r="S201" s="23">
        <v>0</v>
      </c>
      <c r="T201" s="23">
        <v>0</v>
      </c>
      <c r="U201" s="23">
        <v>746</v>
      </c>
      <c r="V201" s="23">
        <v>551</v>
      </c>
      <c r="W201" s="23">
        <v>0</v>
      </c>
      <c r="X201" s="23">
        <v>0</v>
      </c>
      <c r="Y201" s="23">
        <v>420</v>
      </c>
      <c r="Z201" s="23">
        <v>54</v>
      </c>
      <c r="AA201" s="24">
        <v>7.1045576407506701</v>
      </c>
      <c r="AB201" s="24">
        <v>32.0375335120643</v>
      </c>
      <c r="AC201" s="24">
        <v>5.2278820375335098</v>
      </c>
      <c r="AD201" s="24">
        <v>3.3512064343163499</v>
      </c>
      <c r="AE201" s="24">
        <v>52.278820375335101</v>
      </c>
      <c r="AF201" s="24">
        <v>55.4959785522788</v>
      </c>
      <c r="AG201" s="5" t="s">
        <v>39</v>
      </c>
      <c r="AH201" s="7" t="s">
        <v>33</v>
      </c>
      <c r="AI201" s="7">
        <v>2101.7253000000001</v>
      </c>
      <c r="AJ201" s="7">
        <v>12383.2857</v>
      </c>
      <c r="AK201" s="7">
        <v>20245.708699999999</v>
      </c>
      <c r="AL201" s="7">
        <f>Table2[[#This Row],[Company Direct Land Through FY 11]]+Table2[[#This Row],[Company Direct Land FY 12 and After ]]</f>
        <v>32628.9944</v>
      </c>
      <c r="AM201" s="7">
        <v>3903.2042000000001</v>
      </c>
      <c r="AN201" s="7">
        <v>22997.530999999999</v>
      </c>
      <c r="AO201" s="7">
        <v>37599.172100000003</v>
      </c>
      <c r="AP201" s="7">
        <f>Table2[[#This Row],[Company Direct Building Through FY 11]]+Table2[[#This Row],[Company Direct Building FY 12 and After  ]]</f>
        <v>60596.703099999999</v>
      </c>
      <c r="AQ201" s="7">
        <v>0</v>
      </c>
      <c r="AR201" s="7">
        <v>1372.4263000000001</v>
      </c>
      <c r="AS201" s="7">
        <v>0</v>
      </c>
      <c r="AT201" s="7">
        <f>Table2[[#This Row],[Mortgage Recording Tax Through FY 11]]+Table2[[#This Row],[Mortgage Recording Tax FY 12 and After ]]</f>
        <v>1372.4263000000001</v>
      </c>
      <c r="AU201" s="7">
        <v>0</v>
      </c>
      <c r="AV201" s="7">
        <v>0</v>
      </c>
      <c r="AW201" s="7">
        <v>0</v>
      </c>
      <c r="AX201" s="7">
        <f>Table2[[#This Row],[Pilot Savings  Through FY 11]]+Table2[[#This Row],[Pilot Savings FY 12 and After ]]</f>
        <v>0</v>
      </c>
      <c r="AY201" s="7">
        <v>0</v>
      </c>
      <c r="AZ201" s="7">
        <v>0</v>
      </c>
      <c r="BA201" s="7">
        <v>0</v>
      </c>
      <c r="BB201" s="7">
        <f>Table2[[#This Row],[Mortgage Recording Tax Exemption Through FY 11]]+Table2[[#This Row],[Mortgage Recording Tax Exemption FY 12 and After ]]</f>
        <v>0</v>
      </c>
      <c r="BC201" s="7">
        <v>1396.4891</v>
      </c>
      <c r="BD201" s="7">
        <v>31187.203099999999</v>
      </c>
      <c r="BE201" s="7">
        <v>13452.2384</v>
      </c>
      <c r="BF201" s="7">
        <f>Table2[[#This Row],[Indirect and Induced Land Through FY 11]]+Table2[[#This Row],[Indirect and Induced Land FY 12 and After ]]</f>
        <v>44639.441500000001</v>
      </c>
      <c r="BG201" s="7">
        <v>2593.4796999999999</v>
      </c>
      <c r="BH201" s="7">
        <v>57919.091500000002</v>
      </c>
      <c r="BI201" s="7">
        <v>24982.728599999999</v>
      </c>
      <c r="BJ201" s="7">
        <f>Table2[[#This Row],[Indirect and Induced Building Through FY 11]]+Table2[[#This Row],[Indirect and Induced Building FY 12 and After]]</f>
        <v>82901.820099999997</v>
      </c>
      <c r="BK201" s="7">
        <v>9994.8983000000007</v>
      </c>
      <c r="BL201" s="7">
        <v>125859.5376</v>
      </c>
      <c r="BM201" s="7">
        <v>96279.847800000003</v>
      </c>
      <c r="BN201" s="7">
        <f>Table2[[#This Row],[TOTAL Real Property Related Taxes Through FY 11]]+Table2[[#This Row],[TOTAL Real Property Related Taxes FY 12 and After]]</f>
        <v>222139.3854</v>
      </c>
      <c r="BO201" s="7">
        <v>7055.2965000000004</v>
      </c>
      <c r="BP201" s="7">
        <v>181130.5067</v>
      </c>
      <c r="BQ201" s="7">
        <v>67962.9614</v>
      </c>
      <c r="BR201" s="7">
        <f>Table2[[#This Row],[Company Direct Through FY 11]]+Table2[[#This Row],[Company Direct FY 12 and After ]]</f>
        <v>249093.4681</v>
      </c>
      <c r="BS201" s="7">
        <v>0</v>
      </c>
      <c r="BT201" s="7">
        <v>283.03039999999999</v>
      </c>
      <c r="BU201" s="7">
        <v>3755.9695999999999</v>
      </c>
      <c r="BV201" s="7">
        <f>Table2[[#This Row],[Sales Tax Exemption Through FY 11]]+Table2[[#This Row],[Sales Tax Exemption FY 12 and After ]]</f>
        <v>4039</v>
      </c>
      <c r="BW201" s="7">
        <v>47.1</v>
      </c>
      <c r="BX201" s="7">
        <v>191.93430000000001</v>
      </c>
      <c r="BY201" s="7">
        <v>0</v>
      </c>
      <c r="BZ201" s="7">
        <f>Table2[[#This Row],[Energy Tax Savings Through FY 11]]+Table2[[#This Row],[Energy Tax Savings FY 12 and After ]]</f>
        <v>191.93430000000001</v>
      </c>
      <c r="CA201" s="7">
        <v>0</v>
      </c>
      <c r="CB201" s="7">
        <v>0</v>
      </c>
      <c r="CC201" s="7">
        <v>0</v>
      </c>
      <c r="CD201" s="7">
        <f>Table2[[#This Row],[Tax Exempt Bond Savings Through FY 11]]+Table2[[#This Row],[Tax Exempt Bond Savings FY12 and After ]]</f>
        <v>0</v>
      </c>
      <c r="CE201" s="7">
        <v>5042.5558000000001</v>
      </c>
      <c r="CF201" s="7">
        <v>116458.7934</v>
      </c>
      <c r="CG201" s="7">
        <v>48574.432999999997</v>
      </c>
      <c r="CH201" s="7">
        <f>Table2[[#This Row],[Indirect and Induced Through FY 11]]+Table2[[#This Row],[Indirect and Induced FY 12 and After  ]]</f>
        <v>165033.22639999999</v>
      </c>
      <c r="CI201" s="7">
        <v>12050.7523</v>
      </c>
      <c r="CJ201" s="7">
        <v>297114.33539999998</v>
      </c>
      <c r="CK201" s="7">
        <v>112781.42479999999</v>
      </c>
      <c r="CL201" s="7">
        <f>Table2[[#This Row],[TOTAL Income Consumption Use Taxes Through FY 11]]+Table2[[#This Row],[TOTAL Income Consumption Use Taxes FY 12 and After  ]]</f>
        <v>409895.76019999996</v>
      </c>
      <c r="CM201" s="7">
        <v>47.1</v>
      </c>
      <c r="CN201" s="7">
        <v>474.96469999999999</v>
      </c>
      <c r="CO201" s="7">
        <v>3755.9695999999999</v>
      </c>
      <c r="CP201" s="7">
        <f>Table2[[#This Row],[Assistance Provided Through FY 11]]+Table2[[#This Row],[Assistance Provided FY 12 and After ]]</f>
        <v>4230.9342999999999</v>
      </c>
      <c r="CQ201" s="7">
        <v>0</v>
      </c>
      <c r="CR201" s="7">
        <v>0</v>
      </c>
      <c r="CS201" s="7">
        <v>0</v>
      </c>
      <c r="CT201" s="7">
        <f>Table2[[#This Row],[Recapture Cancellation Reduction Amount Through FY 11]]+Table2[[#This Row],[Recapture Cancellation Reduction Amount FY 12 and After ]]</f>
        <v>0</v>
      </c>
      <c r="CU201" s="7">
        <v>0</v>
      </c>
      <c r="CV201" s="7">
        <v>0</v>
      </c>
      <c r="CW201" s="7">
        <v>0</v>
      </c>
      <c r="CX201" s="7">
        <f>Table2[[#This Row],[Penalty Paid Through FY 11]]+Table2[[#This Row],[Penalty Paid FY 12 and After]]</f>
        <v>0</v>
      </c>
      <c r="CY201" s="7">
        <v>47.1</v>
      </c>
      <c r="CZ201" s="7">
        <v>474.96469999999999</v>
      </c>
      <c r="DA201" s="7">
        <v>3755.9695999999999</v>
      </c>
      <c r="DB201" s="7">
        <f>Table2[[#This Row],[TOTAL Assistance Net of recapture penalties Through FY 11]]+Table2[[#This Row],[TOTAL Assistance Net of recapture penalties FY 12 and After ]]</f>
        <v>4230.9342999999999</v>
      </c>
      <c r="DC201" s="7">
        <v>13060.226000000001</v>
      </c>
      <c r="DD201" s="7">
        <v>217883.74969999999</v>
      </c>
      <c r="DE201" s="7">
        <v>125807.8422</v>
      </c>
      <c r="DF201" s="7">
        <f>Table2[[#This Row],[Company Direct Tax Revenue Before Assistance FY 12 and After]]+Table2[[#This Row],[Company Direct Tax Revenue Before Assistance Through FY 11]]</f>
        <v>343691.5919</v>
      </c>
      <c r="DG201" s="7">
        <v>9032.5246000000006</v>
      </c>
      <c r="DH201" s="7">
        <v>205565.08799999999</v>
      </c>
      <c r="DI201" s="7">
        <v>87009.4</v>
      </c>
      <c r="DJ201" s="7">
        <f>Table2[[#This Row],[Indirect and Induced Tax Revenues FY 12 and After]]+Table2[[#This Row],[Indirect and Induced Tax Revenues Through FY 11]]</f>
        <v>292574.48800000001</v>
      </c>
      <c r="DK201" s="7">
        <v>22092.750599999999</v>
      </c>
      <c r="DL201" s="7">
        <v>423448.83769999997</v>
      </c>
      <c r="DM201" s="7">
        <v>212817.24220000001</v>
      </c>
      <c r="DN201" s="7">
        <f>Table2[[#This Row],[TOTAL Tax Revenues Before Assistance Through FY 11]]+Table2[[#This Row],[TOTAL Tax Revenues Before Assistance FY 12 and After]]</f>
        <v>636266.07990000001</v>
      </c>
      <c r="DO201" s="7">
        <v>22045.650600000001</v>
      </c>
      <c r="DP201" s="7">
        <v>422973.87300000002</v>
      </c>
      <c r="DQ201" s="7">
        <v>209061.2726</v>
      </c>
      <c r="DR201" s="7">
        <f>Table2[[#This Row],[TOTAL Tax Revenues Net of Assistance Recapture and Penalty FY 12 and After]]+Table2[[#This Row],[TOTAL Tax Revenues Net of Assistance Recapture and Penalty Through FY 11]]</f>
        <v>632035.14560000005</v>
      </c>
      <c r="DS201" s="7">
        <v>0</v>
      </c>
      <c r="DT201" s="7">
        <v>600</v>
      </c>
      <c r="DU201" s="7">
        <v>1360</v>
      </c>
      <c r="DV201" s="7">
        <v>0</v>
      </c>
    </row>
    <row r="202" spans="1:126" x14ac:dyDescent="0.25">
      <c r="A202" s="5">
        <v>92665</v>
      </c>
      <c r="B202" s="5" t="s">
        <v>369</v>
      </c>
      <c r="C202" s="5" t="s">
        <v>816</v>
      </c>
      <c r="D202" s="5" t="s">
        <v>27</v>
      </c>
      <c r="E202" s="5">
        <v>3</v>
      </c>
      <c r="F202" s="5">
        <v>1012</v>
      </c>
      <c r="G202" s="5">
        <v>7501</v>
      </c>
      <c r="H202" s="23">
        <v>442012</v>
      </c>
      <c r="I202" s="23">
        <v>1380000</v>
      </c>
      <c r="J202" s="5">
        <v>511110</v>
      </c>
      <c r="K202" s="6" t="s">
        <v>793</v>
      </c>
      <c r="L202" s="6">
        <v>37246</v>
      </c>
      <c r="M202" s="9">
        <v>47664</v>
      </c>
      <c r="N202" s="7">
        <v>538416</v>
      </c>
      <c r="O202" s="5" t="s">
        <v>1248</v>
      </c>
      <c r="P202" s="23">
        <v>48</v>
      </c>
      <c r="Q202" s="23">
        <v>11</v>
      </c>
      <c r="R202" s="23">
        <v>2711</v>
      </c>
      <c r="S202" s="23">
        <v>65</v>
      </c>
      <c r="T202" s="23">
        <v>301</v>
      </c>
      <c r="U202" s="23">
        <v>3136</v>
      </c>
      <c r="V202" s="23">
        <v>3078</v>
      </c>
      <c r="W202" s="23">
        <v>0</v>
      </c>
      <c r="X202" s="23">
        <v>3300</v>
      </c>
      <c r="Y202" s="23">
        <v>3300</v>
      </c>
      <c r="Z202" s="23">
        <v>1148</v>
      </c>
      <c r="AA202" s="24">
        <v>86.843033509700206</v>
      </c>
      <c r="AB202" s="24">
        <v>0.17636684303351</v>
      </c>
      <c r="AC202" s="24">
        <v>0.98765432098765404</v>
      </c>
      <c r="AD202" s="24">
        <v>1.9047619047619</v>
      </c>
      <c r="AE202" s="24">
        <v>10.088183421516799</v>
      </c>
      <c r="AF202" s="24">
        <v>54.3915343915344</v>
      </c>
      <c r="AG202" s="5" t="s">
        <v>39</v>
      </c>
      <c r="AH202" s="7" t="s">
        <v>33</v>
      </c>
      <c r="AI202" s="7">
        <v>5362.8320000000003</v>
      </c>
      <c r="AJ202" s="7">
        <v>15199.106100000001</v>
      </c>
      <c r="AK202" s="7">
        <v>35655.091800000002</v>
      </c>
      <c r="AL202" s="7">
        <f>Table2[[#This Row],[Company Direct Land Through FY 11]]+Table2[[#This Row],[Company Direct Land FY 12 and After ]]</f>
        <v>50854.197899999999</v>
      </c>
      <c r="AM202" s="7">
        <v>9959.5452000000005</v>
      </c>
      <c r="AN202" s="7">
        <v>28226.911700000001</v>
      </c>
      <c r="AO202" s="7">
        <v>66216.599000000002</v>
      </c>
      <c r="AP202" s="7">
        <f>Table2[[#This Row],[Company Direct Building Through FY 11]]+Table2[[#This Row],[Company Direct Building FY 12 and After  ]]</f>
        <v>94443.510699999999</v>
      </c>
      <c r="AQ202" s="7">
        <v>0</v>
      </c>
      <c r="AR202" s="7">
        <v>4730.7700000000004</v>
      </c>
      <c r="AS202" s="7">
        <v>0</v>
      </c>
      <c r="AT202" s="7">
        <f>Table2[[#This Row],[Mortgage Recording Tax Through FY 11]]+Table2[[#This Row],[Mortgage Recording Tax FY 12 and After ]]</f>
        <v>4730.7700000000004</v>
      </c>
      <c r="AU202" s="7">
        <v>0</v>
      </c>
      <c r="AV202" s="7">
        <v>0</v>
      </c>
      <c r="AW202" s="7">
        <v>0</v>
      </c>
      <c r="AX202" s="7">
        <f>Table2[[#This Row],[Pilot Savings  Through FY 11]]+Table2[[#This Row],[Pilot Savings FY 12 and After ]]</f>
        <v>0</v>
      </c>
      <c r="AY202" s="7">
        <v>0</v>
      </c>
      <c r="AZ202" s="7">
        <v>4730.7700000000004</v>
      </c>
      <c r="BA202" s="7">
        <v>0</v>
      </c>
      <c r="BB202" s="7">
        <f>Table2[[#This Row],[Mortgage Recording Tax Exemption Through FY 11]]+Table2[[#This Row],[Mortgage Recording Tax Exemption FY 12 and After ]]</f>
        <v>4730.7700000000004</v>
      </c>
      <c r="BC202" s="7">
        <v>7801.0792000000001</v>
      </c>
      <c r="BD202" s="7">
        <v>44375.992599999998</v>
      </c>
      <c r="BE202" s="7">
        <v>51865.915999999997</v>
      </c>
      <c r="BF202" s="7">
        <f>Table2[[#This Row],[Indirect and Induced Land Through FY 11]]+Table2[[#This Row],[Indirect and Induced Land FY 12 and After ]]</f>
        <v>96241.908599999995</v>
      </c>
      <c r="BG202" s="7">
        <v>14487.7184</v>
      </c>
      <c r="BH202" s="7">
        <v>82412.557799999995</v>
      </c>
      <c r="BI202" s="7">
        <v>96322.414699999994</v>
      </c>
      <c r="BJ202" s="7">
        <f>Table2[[#This Row],[Indirect and Induced Building Through FY 11]]+Table2[[#This Row],[Indirect and Induced Building FY 12 and After]]</f>
        <v>178734.97249999997</v>
      </c>
      <c r="BK202" s="7">
        <v>37611.174800000001</v>
      </c>
      <c r="BL202" s="7">
        <v>170214.56820000001</v>
      </c>
      <c r="BM202" s="7">
        <v>250060.0215</v>
      </c>
      <c r="BN202" s="7">
        <f>Table2[[#This Row],[TOTAL Real Property Related Taxes Through FY 11]]+Table2[[#This Row],[TOTAL Real Property Related Taxes FY 12 and After]]</f>
        <v>420274.58970000001</v>
      </c>
      <c r="BO202" s="7">
        <v>35767.554499999998</v>
      </c>
      <c r="BP202" s="7">
        <v>231722.76250000001</v>
      </c>
      <c r="BQ202" s="7">
        <v>237802.60740000001</v>
      </c>
      <c r="BR202" s="7">
        <f>Table2[[#This Row],[Company Direct Through FY 11]]+Table2[[#This Row],[Company Direct FY 12 and After ]]</f>
        <v>469525.36990000005</v>
      </c>
      <c r="BS202" s="7">
        <v>0</v>
      </c>
      <c r="BT202" s="7">
        <v>3583.1412999999998</v>
      </c>
      <c r="BU202" s="7">
        <v>10760.0857</v>
      </c>
      <c r="BV202" s="7">
        <f>Table2[[#This Row],[Sales Tax Exemption Through FY 11]]+Table2[[#This Row],[Sales Tax Exemption FY 12 and After ]]</f>
        <v>14343.226999999999</v>
      </c>
      <c r="BW202" s="7">
        <v>11.6745</v>
      </c>
      <c r="BX202" s="7">
        <v>224.70419999999999</v>
      </c>
      <c r="BY202" s="7">
        <v>55.622</v>
      </c>
      <c r="BZ202" s="7">
        <f>Table2[[#This Row],[Energy Tax Savings Through FY 11]]+Table2[[#This Row],[Energy Tax Savings FY 12 and After ]]</f>
        <v>280.32619999999997</v>
      </c>
      <c r="CA202" s="7">
        <v>0</v>
      </c>
      <c r="CB202" s="7">
        <v>0</v>
      </c>
      <c r="CC202" s="7">
        <v>0</v>
      </c>
      <c r="CD202" s="7">
        <f>Table2[[#This Row],[Tax Exempt Bond Savings Through FY 11]]+Table2[[#This Row],[Tax Exempt Bond Savings FY12 and After ]]</f>
        <v>0</v>
      </c>
      <c r="CE202" s="7">
        <v>25563.764899999998</v>
      </c>
      <c r="CF202" s="7">
        <v>154451.31349999999</v>
      </c>
      <c r="CG202" s="7">
        <v>169962.1366</v>
      </c>
      <c r="CH202" s="7">
        <f>Table2[[#This Row],[Indirect and Induced Through FY 11]]+Table2[[#This Row],[Indirect and Induced FY 12 and After  ]]</f>
        <v>324413.45010000002</v>
      </c>
      <c r="CI202" s="7">
        <v>61319.644899999999</v>
      </c>
      <c r="CJ202" s="7">
        <v>382366.23050000001</v>
      </c>
      <c r="CK202" s="7">
        <v>396949.03629999998</v>
      </c>
      <c r="CL202" s="7">
        <f>Table2[[#This Row],[TOTAL Income Consumption Use Taxes Through FY 11]]+Table2[[#This Row],[TOTAL Income Consumption Use Taxes FY 12 and After  ]]</f>
        <v>779315.26679999998</v>
      </c>
      <c r="CM202" s="7">
        <v>11.6745</v>
      </c>
      <c r="CN202" s="7">
        <v>8538.6154999999999</v>
      </c>
      <c r="CO202" s="7">
        <v>10815.707700000001</v>
      </c>
      <c r="CP202" s="7">
        <f>Table2[[#This Row],[Assistance Provided Through FY 11]]+Table2[[#This Row],[Assistance Provided FY 12 and After ]]</f>
        <v>19354.323199999999</v>
      </c>
      <c r="CQ202" s="7">
        <v>0</v>
      </c>
      <c r="CR202" s="7">
        <v>35.626600000000003</v>
      </c>
      <c r="CS202" s="7">
        <v>0</v>
      </c>
      <c r="CT202" s="7">
        <f>Table2[[#This Row],[Recapture Cancellation Reduction Amount Through FY 11]]+Table2[[#This Row],[Recapture Cancellation Reduction Amount FY 12 and After ]]</f>
        <v>35.626600000000003</v>
      </c>
      <c r="CU202" s="7">
        <v>0</v>
      </c>
      <c r="CV202" s="7">
        <v>0</v>
      </c>
      <c r="CW202" s="7">
        <v>0</v>
      </c>
      <c r="CX202" s="7">
        <f>Table2[[#This Row],[Penalty Paid Through FY 11]]+Table2[[#This Row],[Penalty Paid FY 12 and After]]</f>
        <v>0</v>
      </c>
      <c r="CY202" s="7">
        <v>11.6745</v>
      </c>
      <c r="CZ202" s="7">
        <v>8502.9889000000003</v>
      </c>
      <c r="DA202" s="7">
        <v>10815.707700000001</v>
      </c>
      <c r="DB202" s="7">
        <f>Table2[[#This Row],[TOTAL Assistance Net of recapture penalties Through FY 11]]+Table2[[#This Row],[TOTAL Assistance Net of recapture penalties FY 12 and After ]]</f>
        <v>19318.696600000003</v>
      </c>
      <c r="DC202" s="7">
        <v>51089.931700000001</v>
      </c>
      <c r="DD202" s="7">
        <v>279879.5503</v>
      </c>
      <c r="DE202" s="7">
        <v>339674.29820000002</v>
      </c>
      <c r="DF202" s="7">
        <f>Table2[[#This Row],[Company Direct Tax Revenue Before Assistance FY 12 and After]]+Table2[[#This Row],[Company Direct Tax Revenue Before Assistance Through FY 11]]</f>
        <v>619553.84850000008</v>
      </c>
      <c r="DG202" s="7">
        <v>47852.5625</v>
      </c>
      <c r="DH202" s="7">
        <v>281239.8639</v>
      </c>
      <c r="DI202" s="7">
        <v>318150.46730000002</v>
      </c>
      <c r="DJ202" s="7">
        <f>Table2[[#This Row],[Indirect and Induced Tax Revenues FY 12 and After]]+Table2[[#This Row],[Indirect and Induced Tax Revenues Through FY 11]]</f>
        <v>599390.33120000002</v>
      </c>
      <c r="DK202" s="7">
        <v>98942.494200000001</v>
      </c>
      <c r="DL202" s="7">
        <v>561119.4142</v>
      </c>
      <c r="DM202" s="7">
        <v>657824.76549999998</v>
      </c>
      <c r="DN202" s="7">
        <f>Table2[[#This Row],[TOTAL Tax Revenues Before Assistance Through FY 11]]+Table2[[#This Row],[TOTAL Tax Revenues Before Assistance FY 12 and After]]</f>
        <v>1218944.1797</v>
      </c>
      <c r="DO202" s="7">
        <v>98930.819699999993</v>
      </c>
      <c r="DP202" s="7">
        <v>552616.4253</v>
      </c>
      <c r="DQ202" s="7">
        <v>647009.05779999995</v>
      </c>
      <c r="DR202" s="7">
        <f>Table2[[#This Row],[TOTAL Tax Revenues Net of Assistance Recapture and Penalty FY 12 and After]]+Table2[[#This Row],[TOTAL Tax Revenues Net of Assistance Recapture and Penalty Through FY 11]]</f>
        <v>1199625.4830999998</v>
      </c>
      <c r="DS202" s="7">
        <v>0</v>
      </c>
      <c r="DT202" s="7">
        <v>898.72</v>
      </c>
      <c r="DU202" s="7">
        <v>0</v>
      </c>
      <c r="DV202" s="7">
        <v>0</v>
      </c>
    </row>
    <row r="203" spans="1:126" x14ac:dyDescent="0.25">
      <c r="A203" s="5">
        <v>92668</v>
      </c>
      <c r="B203" s="5" t="s">
        <v>313</v>
      </c>
      <c r="C203" s="5" t="s">
        <v>314</v>
      </c>
      <c r="D203" s="5" t="s">
        <v>27</v>
      </c>
      <c r="E203" s="5">
        <v>3</v>
      </c>
      <c r="F203" s="5">
        <v>790</v>
      </c>
      <c r="G203" s="5">
        <v>19</v>
      </c>
      <c r="H203" s="23"/>
      <c r="I203" s="23">
        <v>67000</v>
      </c>
      <c r="J203" s="5">
        <v>624190</v>
      </c>
      <c r="K203" s="6" t="s">
        <v>47</v>
      </c>
      <c r="L203" s="6">
        <v>37286</v>
      </c>
      <c r="M203" s="9">
        <v>44409</v>
      </c>
      <c r="N203" s="7">
        <v>17195</v>
      </c>
      <c r="O203" s="5" t="s">
        <v>48</v>
      </c>
      <c r="P203" s="23">
        <v>171</v>
      </c>
      <c r="Q203" s="23">
        <v>1</v>
      </c>
      <c r="R203" s="23">
        <v>21</v>
      </c>
      <c r="S203" s="23">
        <v>2</v>
      </c>
      <c r="T203" s="23">
        <v>0</v>
      </c>
      <c r="U203" s="23">
        <v>195</v>
      </c>
      <c r="V203" s="23">
        <v>109</v>
      </c>
      <c r="W203" s="23">
        <v>0</v>
      </c>
      <c r="X203" s="23">
        <v>0</v>
      </c>
      <c r="Y203" s="23">
        <v>138</v>
      </c>
      <c r="Z203" s="23">
        <v>33</v>
      </c>
      <c r="AA203" s="24">
        <v>0</v>
      </c>
      <c r="AB203" s="24">
        <v>0</v>
      </c>
      <c r="AC203" s="24">
        <v>0</v>
      </c>
      <c r="AD203" s="24">
        <v>0</v>
      </c>
      <c r="AE203" s="24">
        <v>0</v>
      </c>
      <c r="AF203" s="24">
        <v>93.3333333333333</v>
      </c>
      <c r="AG203" s="5" t="s">
        <v>39</v>
      </c>
      <c r="AH203" s="7" t="s">
        <v>39</v>
      </c>
      <c r="AI203" s="7">
        <v>0</v>
      </c>
      <c r="AJ203" s="7">
        <v>0</v>
      </c>
      <c r="AK203" s="7">
        <v>0</v>
      </c>
      <c r="AL203" s="7">
        <f>Table2[[#This Row],[Company Direct Land Through FY 11]]+Table2[[#This Row],[Company Direct Land FY 12 and After ]]</f>
        <v>0</v>
      </c>
      <c r="AM203" s="7">
        <v>0</v>
      </c>
      <c r="AN203" s="7">
        <v>0</v>
      </c>
      <c r="AO203" s="7">
        <v>0</v>
      </c>
      <c r="AP203" s="7">
        <f>Table2[[#This Row],[Company Direct Building Through FY 11]]+Table2[[#This Row],[Company Direct Building FY 12 and After  ]]</f>
        <v>0</v>
      </c>
      <c r="AQ203" s="7">
        <v>0</v>
      </c>
      <c r="AR203" s="7">
        <v>268.125</v>
      </c>
      <c r="AS203" s="7">
        <v>0</v>
      </c>
      <c r="AT203" s="7">
        <f>Table2[[#This Row],[Mortgage Recording Tax Through FY 11]]+Table2[[#This Row],[Mortgage Recording Tax FY 12 and After ]]</f>
        <v>268.125</v>
      </c>
      <c r="AU203" s="7">
        <v>0</v>
      </c>
      <c r="AV203" s="7">
        <v>0</v>
      </c>
      <c r="AW203" s="7">
        <v>0</v>
      </c>
      <c r="AX203" s="7">
        <f>Table2[[#This Row],[Pilot Savings  Through FY 11]]+Table2[[#This Row],[Pilot Savings FY 12 and After ]]</f>
        <v>0</v>
      </c>
      <c r="AY203" s="7">
        <v>0</v>
      </c>
      <c r="AZ203" s="7">
        <v>0</v>
      </c>
      <c r="BA203" s="7">
        <v>0</v>
      </c>
      <c r="BB203" s="7">
        <f>Table2[[#This Row],[Mortgage Recording Tax Exemption Through FY 11]]+Table2[[#This Row],[Mortgage Recording Tax Exemption FY 12 and After ]]</f>
        <v>0</v>
      </c>
      <c r="BC203" s="7">
        <v>45.689300000000003</v>
      </c>
      <c r="BD203" s="7">
        <v>323.3895</v>
      </c>
      <c r="BE203" s="7">
        <v>203.28270000000001</v>
      </c>
      <c r="BF203" s="7">
        <f>Table2[[#This Row],[Indirect and Induced Land Through FY 11]]+Table2[[#This Row],[Indirect and Induced Land FY 12 and After ]]</f>
        <v>526.67219999999998</v>
      </c>
      <c r="BG203" s="7">
        <v>84.851500000000001</v>
      </c>
      <c r="BH203" s="7">
        <v>600.58010000000002</v>
      </c>
      <c r="BI203" s="7">
        <v>377.5249</v>
      </c>
      <c r="BJ203" s="7">
        <f>Table2[[#This Row],[Indirect and Induced Building Through FY 11]]+Table2[[#This Row],[Indirect and Induced Building FY 12 and After]]</f>
        <v>978.10500000000002</v>
      </c>
      <c r="BK203" s="7">
        <v>130.54079999999999</v>
      </c>
      <c r="BL203" s="7">
        <v>1192.0945999999999</v>
      </c>
      <c r="BM203" s="7">
        <v>580.80759999999998</v>
      </c>
      <c r="BN203" s="7">
        <f>Table2[[#This Row],[TOTAL Real Property Related Taxes Through FY 11]]+Table2[[#This Row],[TOTAL Real Property Related Taxes FY 12 and After]]</f>
        <v>1772.9022</v>
      </c>
      <c r="BO203" s="7">
        <v>123.9418</v>
      </c>
      <c r="BP203" s="7">
        <v>929.24310000000003</v>
      </c>
      <c r="BQ203" s="7">
        <v>551.44770000000005</v>
      </c>
      <c r="BR203" s="7">
        <f>Table2[[#This Row],[Company Direct Through FY 11]]+Table2[[#This Row],[Company Direct FY 12 and After ]]</f>
        <v>1480.6908000000001</v>
      </c>
      <c r="BS203" s="7">
        <v>0</v>
      </c>
      <c r="BT203" s="7">
        <v>0</v>
      </c>
      <c r="BU203" s="7">
        <v>0</v>
      </c>
      <c r="BV203" s="7">
        <f>Table2[[#This Row],[Sales Tax Exemption Through FY 11]]+Table2[[#This Row],[Sales Tax Exemption FY 12 and After ]]</f>
        <v>0</v>
      </c>
      <c r="BW203" s="7">
        <v>0</v>
      </c>
      <c r="BX203" s="7">
        <v>0</v>
      </c>
      <c r="BY203" s="7">
        <v>0</v>
      </c>
      <c r="BZ203" s="7">
        <f>Table2[[#This Row],[Energy Tax Savings Through FY 11]]+Table2[[#This Row],[Energy Tax Savings FY 12 and After ]]</f>
        <v>0</v>
      </c>
      <c r="CA203" s="7">
        <v>15.2014</v>
      </c>
      <c r="CB203" s="7">
        <v>105.7617</v>
      </c>
      <c r="CC203" s="7">
        <v>49.014099999999999</v>
      </c>
      <c r="CD203" s="7">
        <f>Table2[[#This Row],[Tax Exempt Bond Savings Through FY 11]]+Table2[[#This Row],[Tax Exempt Bond Savings FY12 and After ]]</f>
        <v>154.7758</v>
      </c>
      <c r="CE203" s="7">
        <v>149.7216</v>
      </c>
      <c r="CF203" s="7">
        <v>1119.3612000000001</v>
      </c>
      <c r="CG203" s="7">
        <v>666.14859999999999</v>
      </c>
      <c r="CH203" s="7">
        <f>Table2[[#This Row],[Indirect and Induced Through FY 11]]+Table2[[#This Row],[Indirect and Induced FY 12 and After  ]]</f>
        <v>1785.5098</v>
      </c>
      <c r="CI203" s="7">
        <v>258.46199999999999</v>
      </c>
      <c r="CJ203" s="7">
        <v>1942.8425999999999</v>
      </c>
      <c r="CK203" s="7">
        <v>1168.5822000000001</v>
      </c>
      <c r="CL203" s="7">
        <f>Table2[[#This Row],[TOTAL Income Consumption Use Taxes Through FY 11]]+Table2[[#This Row],[TOTAL Income Consumption Use Taxes FY 12 and After  ]]</f>
        <v>3111.4247999999998</v>
      </c>
      <c r="CM203" s="7">
        <v>15.2014</v>
      </c>
      <c r="CN203" s="7">
        <v>105.7617</v>
      </c>
      <c r="CO203" s="7">
        <v>49.014099999999999</v>
      </c>
      <c r="CP203" s="7">
        <f>Table2[[#This Row],[Assistance Provided Through FY 11]]+Table2[[#This Row],[Assistance Provided FY 12 and After ]]</f>
        <v>154.7758</v>
      </c>
      <c r="CQ203" s="7">
        <v>0</v>
      </c>
      <c r="CR203" s="7">
        <v>0</v>
      </c>
      <c r="CS203" s="7">
        <v>0</v>
      </c>
      <c r="CT203" s="7">
        <f>Table2[[#This Row],[Recapture Cancellation Reduction Amount Through FY 11]]+Table2[[#This Row],[Recapture Cancellation Reduction Amount FY 12 and After ]]</f>
        <v>0</v>
      </c>
      <c r="CU203" s="7">
        <v>0</v>
      </c>
      <c r="CV203" s="7">
        <v>0</v>
      </c>
      <c r="CW203" s="7">
        <v>0</v>
      </c>
      <c r="CX203" s="7">
        <f>Table2[[#This Row],[Penalty Paid Through FY 11]]+Table2[[#This Row],[Penalty Paid FY 12 and After]]</f>
        <v>0</v>
      </c>
      <c r="CY203" s="7">
        <v>15.2014</v>
      </c>
      <c r="CZ203" s="7">
        <v>105.7617</v>
      </c>
      <c r="DA203" s="7">
        <v>49.014099999999999</v>
      </c>
      <c r="DB203" s="7">
        <f>Table2[[#This Row],[TOTAL Assistance Net of recapture penalties Through FY 11]]+Table2[[#This Row],[TOTAL Assistance Net of recapture penalties FY 12 and After ]]</f>
        <v>154.7758</v>
      </c>
      <c r="DC203" s="7">
        <v>123.9418</v>
      </c>
      <c r="DD203" s="7">
        <v>1197.3680999999999</v>
      </c>
      <c r="DE203" s="7">
        <v>551.44770000000005</v>
      </c>
      <c r="DF203" s="7">
        <f>Table2[[#This Row],[Company Direct Tax Revenue Before Assistance FY 12 and After]]+Table2[[#This Row],[Company Direct Tax Revenue Before Assistance Through FY 11]]</f>
        <v>1748.8157999999999</v>
      </c>
      <c r="DG203" s="7">
        <v>280.26240000000001</v>
      </c>
      <c r="DH203" s="7">
        <v>2043.3308</v>
      </c>
      <c r="DI203" s="7">
        <v>1246.9562000000001</v>
      </c>
      <c r="DJ203" s="7">
        <f>Table2[[#This Row],[Indirect and Induced Tax Revenues FY 12 and After]]+Table2[[#This Row],[Indirect and Induced Tax Revenues Through FY 11]]</f>
        <v>3290.2870000000003</v>
      </c>
      <c r="DK203" s="7">
        <v>404.20420000000001</v>
      </c>
      <c r="DL203" s="7">
        <v>3240.6988999999999</v>
      </c>
      <c r="DM203" s="7">
        <v>1798.4039</v>
      </c>
      <c r="DN203" s="7">
        <f>Table2[[#This Row],[TOTAL Tax Revenues Before Assistance Through FY 11]]+Table2[[#This Row],[TOTAL Tax Revenues Before Assistance FY 12 and After]]</f>
        <v>5039.1027999999997</v>
      </c>
      <c r="DO203" s="7">
        <v>389.00279999999998</v>
      </c>
      <c r="DP203" s="7">
        <v>3134.9371999999998</v>
      </c>
      <c r="DQ203" s="7">
        <v>1749.3897999999999</v>
      </c>
      <c r="DR203" s="7">
        <f>Table2[[#This Row],[TOTAL Tax Revenues Net of Assistance Recapture and Penalty FY 12 and After]]+Table2[[#This Row],[TOTAL Tax Revenues Net of Assistance Recapture and Penalty Through FY 11]]</f>
        <v>4884.3269999999993</v>
      </c>
      <c r="DS203" s="7">
        <v>0</v>
      </c>
      <c r="DT203" s="7">
        <v>0</v>
      </c>
      <c r="DU203" s="7">
        <v>0</v>
      </c>
      <c r="DV203" s="7">
        <v>0</v>
      </c>
    </row>
    <row r="204" spans="1:126" x14ac:dyDescent="0.25">
      <c r="A204" s="5">
        <v>92669</v>
      </c>
      <c r="B204" s="5" t="s">
        <v>323</v>
      </c>
      <c r="C204" s="5" t="s">
        <v>324</v>
      </c>
      <c r="D204" s="5" t="s">
        <v>27</v>
      </c>
      <c r="E204" s="5">
        <v>3</v>
      </c>
      <c r="F204" s="5">
        <v>1096</v>
      </c>
      <c r="G204" s="5">
        <v>1001</v>
      </c>
      <c r="H204" s="23"/>
      <c r="I204" s="23"/>
      <c r="J204" s="5">
        <v>492110</v>
      </c>
      <c r="K204" s="6" t="s">
        <v>43</v>
      </c>
      <c r="L204" s="6">
        <v>37251</v>
      </c>
      <c r="M204" s="9">
        <v>47848</v>
      </c>
      <c r="N204" s="7">
        <v>90758.1</v>
      </c>
      <c r="O204" s="5" t="s">
        <v>51</v>
      </c>
      <c r="P204" s="23">
        <v>234</v>
      </c>
      <c r="Q204" s="23">
        <v>0</v>
      </c>
      <c r="R204" s="23">
        <v>243</v>
      </c>
      <c r="S204" s="23">
        <v>0</v>
      </c>
      <c r="T204" s="23">
        <v>0</v>
      </c>
      <c r="U204" s="23">
        <v>477</v>
      </c>
      <c r="V204" s="23">
        <v>360</v>
      </c>
      <c r="W204" s="23">
        <v>0</v>
      </c>
      <c r="X204" s="23">
        <v>0</v>
      </c>
      <c r="Y204" s="23">
        <v>150</v>
      </c>
      <c r="Z204" s="23">
        <v>196</v>
      </c>
      <c r="AA204" s="24">
        <v>5.8700209643605898</v>
      </c>
      <c r="AB204" s="24">
        <v>49.266247379454903</v>
      </c>
      <c r="AC204" s="24">
        <v>16.5618448637317</v>
      </c>
      <c r="AD204" s="24">
        <v>19.706498951781999</v>
      </c>
      <c r="AE204" s="24">
        <v>8.5953878406708597</v>
      </c>
      <c r="AF204" s="24">
        <v>89.727463312368997</v>
      </c>
      <c r="AG204" s="5" t="s">
        <v>39</v>
      </c>
      <c r="AH204" s="7" t="s">
        <v>39</v>
      </c>
      <c r="AI204" s="7">
        <v>265.78300000000002</v>
      </c>
      <c r="AJ204" s="7">
        <v>1443.0482999999999</v>
      </c>
      <c r="AK204" s="7">
        <v>1827.7795000000001</v>
      </c>
      <c r="AL204" s="7">
        <f>Table2[[#This Row],[Company Direct Land Through FY 11]]+Table2[[#This Row],[Company Direct Land FY 12 and After ]]</f>
        <v>3270.8278</v>
      </c>
      <c r="AM204" s="7">
        <v>1909.7929999999999</v>
      </c>
      <c r="AN204" s="7">
        <v>4579.3990999999996</v>
      </c>
      <c r="AO204" s="7">
        <v>13133.5736</v>
      </c>
      <c r="AP204" s="7">
        <f>Table2[[#This Row],[Company Direct Building Through FY 11]]+Table2[[#This Row],[Company Direct Building FY 12 and After  ]]</f>
        <v>17712.972699999998</v>
      </c>
      <c r="AQ204" s="7">
        <v>0</v>
      </c>
      <c r="AR204" s="7">
        <v>1286.4626000000001</v>
      </c>
      <c r="AS204" s="7">
        <v>0</v>
      </c>
      <c r="AT204" s="7">
        <f>Table2[[#This Row],[Mortgage Recording Tax Through FY 11]]+Table2[[#This Row],[Mortgage Recording Tax FY 12 and After ]]</f>
        <v>1286.4626000000001</v>
      </c>
      <c r="AU204" s="7">
        <v>1237.9849999999999</v>
      </c>
      <c r="AV204" s="7">
        <v>2963.3242</v>
      </c>
      <c r="AW204" s="7">
        <v>0</v>
      </c>
      <c r="AX204" s="7">
        <f>Table2[[#This Row],[Pilot Savings  Through FY 11]]+Table2[[#This Row],[Pilot Savings FY 12 and After ]]</f>
        <v>2963.3242</v>
      </c>
      <c r="AY204" s="7">
        <v>0</v>
      </c>
      <c r="AZ204" s="7">
        <v>1286.4626000000001</v>
      </c>
      <c r="BA204" s="7">
        <v>0</v>
      </c>
      <c r="BB204" s="7">
        <f>Table2[[#This Row],[Mortgage Recording Tax Exemption Through FY 11]]+Table2[[#This Row],[Mortgage Recording Tax Exemption FY 12 and After ]]</f>
        <v>1286.4626000000001</v>
      </c>
      <c r="BC204" s="7">
        <v>256.81990000000002</v>
      </c>
      <c r="BD204" s="7">
        <v>1271.617</v>
      </c>
      <c r="BE204" s="7">
        <v>1766.14</v>
      </c>
      <c r="BF204" s="7">
        <f>Table2[[#This Row],[Indirect and Induced Land Through FY 11]]+Table2[[#This Row],[Indirect and Induced Land FY 12 and After ]]</f>
        <v>3037.7570000000001</v>
      </c>
      <c r="BG204" s="7">
        <v>476.9513</v>
      </c>
      <c r="BH204" s="7">
        <v>2361.5743000000002</v>
      </c>
      <c r="BI204" s="7">
        <v>3279.9758999999999</v>
      </c>
      <c r="BJ204" s="7">
        <f>Table2[[#This Row],[Indirect and Induced Building Through FY 11]]+Table2[[#This Row],[Indirect and Induced Building FY 12 and After]]</f>
        <v>5641.5501999999997</v>
      </c>
      <c r="BK204" s="7">
        <v>1671.3622</v>
      </c>
      <c r="BL204" s="7">
        <v>6692.3145000000004</v>
      </c>
      <c r="BM204" s="7">
        <v>20007.469000000001</v>
      </c>
      <c r="BN204" s="7">
        <f>Table2[[#This Row],[TOTAL Real Property Related Taxes Through FY 11]]+Table2[[#This Row],[TOTAL Real Property Related Taxes FY 12 and After]]</f>
        <v>26699.783500000001</v>
      </c>
      <c r="BO204" s="7">
        <v>1266.6477</v>
      </c>
      <c r="BP204" s="7">
        <v>6627.4646000000002</v>
      </c>
      <c r="BQ204" s="7">
        <v>8710.6882000000005</v>
      </c>
      <c r="BR204" s="7">
        <f>Table2[[#This Row],[Company Direct Through FY 11]]+Table2[[#This Row],[Company Direct FY 12 and After ]]</f>
        <v>15338.1528</v>
      </c>
      <c r="BS204" s="7">
        <v>0</v>
      </c>
      <c r="BT204" s="7">
        <v>0</v>
      </c>
      <c r="BU204" s="7">
        <v>3858</v>
      </c>
      <c r="BV204" s="7">
        <f>Table2[[#This Row],[Sales Tax Exemption Through FY 11]]+Table2[[#This Row],[Sales Tax Exemption FY 12 and After ]]</f>
        <v>3858</v>
      </c>
      <c r="BW204" s="7">
        <v>0</v>
      </c>
      <c r="BX204" s="7">
        <v>0</v>
      </c>
      <c r="BY204" s="7">
        <v>0</v>
      </c>
      <c r="BZ204" s="7">
        <f>Table2[[#This Row],[Energy Tax Savings Through FY 11]]+Table2[[#This Row],[Energy Tax Savings FY 12 and After ]]</f>
        <v>0</v>
      </c>
      <c r="CA204" s="7">
        <v>0</v>
      </c>
      <c r="CB204" s="7">
        <v>0</v>
      </c>
      <c r="CC204" s="7">
        <v>0</v>
      </c>
      <c r="CD204" s="7">
        <f>Table2[[#This Row],[Tax Exempt Bond Savings Through FY 11]]+Table2[[#This Row],[Tax Exempt Bond Savings FY12 and After ]]</f>
        <v>0</v>
      </c>
      <c r="CE204" s="7">
        <v>841.58659999999998</v>
      </c>
      <c r="CF204" s="7">
        <v>4383.5279</v>
      </c>
      <c r="CG204" s="7">
        <v>5787.5589</v>
      </c>
      <c r="CH204" s="7">
        <f>Table2[[#This Row],[Indirect and Induced Through FY 11]]+Table2[[#This Row],[Indirect and Induced FY 12 and After  ]]</f>
        <v>10171.086800000001</v>
      </c>
      <c r="CI204" s="7">
        <v>2108.2343000000001</v>
      </c>
      <c r="CJ204" s="7">
        <v>11010.9925</v>
      </c>
      <c r="CK204" s="7">
        <v>10640.247100000001</v>
      </c>
      <c r="CL204" s="7">
        <f>Table2[[#This Row],[TOTAL Income Consumption Use Taxes Through FY 11]]+Table2[[#This Row],[TOTAL Income Consumption Use Taxes FY 12 and After  ]]</f>
        <v>21651.239600000001</v>
      </c>
      <c r="CM204" s="7">
        <v>1237.9849999999999</v>
      </c>
      <c r="CN204" s="7">
        <v>4249.7867999999999</v>
      </c>
      <c r="CO204" s="7">
        <v>3858</v>
      </c>
      <c r="CP204" s="7">
        <f>Table2[[#This Row],[Assistance Provided Through FY 11]]+Table2[[#This Row],[Assistance Provided FY 12 and After ]]</f>
        <v>8107.7867999999999</v>
      </c>
      <c r="CQ204" s="7">
        <v>0</v>
      </c>
      <c r="CR204" s="7">
        <v>55.8553</v>
      </c>
      <c r="CS204" s="7">
        <v>0</v>
      </c>
      <c r="CT204" s="7">
        <f>Table2[[#This Row],[Recapture Cancellation Reduction Amount Through FY 11]]+Table2[[#This Row],[Recapture Cancellation Reduction Amount FY 12 and After ]]</f>
        <v>55.8553</v>
      </c>
      <c r="CU204" s="7">
        <v>0</v>
      </c>
      <c r="CV204" s="7">
        <v>0</v>
      </c>
      <c r="CW204" s="7">
        <v>0</v>
      </c>
      <c r="CX204" s="7">
        <f>Table2[[#This Row],[Penalty Paid Through FY 11]]+Table2[[#This Row],[Penalty Paid FY 12 and After]]</f>
        <v>0</v>
      </c>
      <c r="CY204" s="7">
        <v>1237.9849999999999</v>
      </c>
      <c r="CZ204" s="7">
        <v>4193.9314999999997</v>
      </c>
      <c r="DA204" s="7">
        <v>3858</v>
      </c>
      <c r="DB204" s="7">
        <f>Table2[[#This Row],[TOTAL Assistance Net of recapture penalties Through FY 11]]+Table2[[#This Row],[TOTAL Assistance Net of recapture penalties FY 12 and After ]]</f>
        <v>8051.9314999999997</v>
      </c>
      <c r="DC204" s="7">
        <v>3442.2237</v>
      </c>
      <c r="DD204" s="7">
        <v>13936.374599999999</v>
      </c>
      <c r="DE204" s="7">
        <v>23672.041300000001</v>
      </c>
      <c r="DF204" s="7">
        <f>Table2[[#This Row],[Company Direct Tax Revenue Before Assistance FY 12 and After]]+Table2[[#This Row],[Company Direct Tax Revenue Before Assistance Through FY 11]]</f>
        <v>37608.4159</v>
      </c>
      <c r="DG204" s="7">
        <v>1575.3578</v>
      </c>
      <c r="DH204" s="7">
        <v>8016.7191999999995</v>
      </c>
      <c r="DI204" s="7">
        <v>10833.674800000001</v>
      </c>
      <c r="DJ204" s="7">
        <f>Table2[[#This Row],[Indirect and Induced Tax Revenues FY 12 and After]]+Table2[[#This Row],[Indirect and Induced Tax Revenues Through FY 11]]</f>
        <v>18850.394</v>
      </c>
      <c r="DK204" s="7">
        <v>5017.5815000000002</v>
      </c>
      <c r="DL204" s="7">
        <v>21953.093799999999</v>
      </c>
      <c r="DM204" s="7">
        <v>34505.716099999998</v>
      </c>
      <c r="DN204" s="7">
        <f>Table2[[#This Row],[TOTAL Tax Revenues Before Assistance Through FY 11]]+Table2[[#This Row],[TOTAL Tax Revenues Before Assistance FY 12 and After]]</f>
        <v>56458.809899999993</v>
      </c>
      <c r="DO204" s="7">
        <v>3779.5965000000001</v>
      </c>
      <c r="DP204" s="7">
        <v>17759.1623</v>
      </c>
      <c r="DQ204" s="7">
        <v>30647.716100000001</v>
      </c>
      <c r="DR204" s="7">
        <f>Table2[[#This Row],[TOTAL Tax Revenues Net of Assistance Recapture and Penalty FY 12 and After]]+Table2[[#This Row],[TOTAL Tax Revenues Net of Assistance Recapture and Penalty Through FY 11]]</f>
        <v>48406.878400000001</v>
      </c>
      <c r="DS204" s="7">
        <v>0</v>
      </c>
      <c r="DT204" s="7">
        <v>0</v>
      </c>
      <c r="DU204" s="7">
        <v>0</v>
      </c>
      <c r="DV204" s="7">
        <v>0</v>
      </c>
    </row>
    <row r="205" spans="1:126" x14ac:dyDescent="0.25">
      <c r="A205" s="5">
        <v>92670</v>
      </c>
      <c r="B205" s="5" t="s">
        <v>380</v>
      </c>
      <c r="C205" s="5" t="s">
        <v>381</v>
      </c>
      <c r="D205" s="5" t="s">
        <v>32</v>
      </c>
      <c r="E205" s="5">
        <v>22</v>
      </c>
      <c r="F205" s="5">
        <v>732</v>
      </c>
      <c r="G205" s="5">
        <v>12</v>
      </c>
      <c r="H205" s="23"/>
      <c r="I205" s="23"/>
      <c r="J205" s="5">
        <v>332813</v>
      </c>
      <c r="K205" s="6" t="s">
        <v>28</v>
      </c>
      <c r="L205" s="6">
        <v>37231</v>
      </c>
      <c r="M205" s="9">
        <v>46569</v>
      </c>
      <c r="N205" s="7">
        <v>1500</v>
      </c>
      <c r="O205" s="5" t="s">
        <v>51</v>
      </c>
      <c r="P205" s="23">
        <v>0</v>
      </c>
      <c r="Q205" s="23">
        <v>0</v>
      </c>
      <c r="R205" s="23">
        <v>21</v>
      </c>
      <c r="S205" s="23">
        <v>0</v>
      </c>
      <c r="T205" s="23">
        <v>0</v>
      </c>
      <c r="U205" s="23">
        <v>21</v>
      </c>
      <c r="V205" s="23">
        <v>21</v>
      </c>
      <c r="W205" s="23">
        <v>0</v>
      </c>
      <c r="X205" s="23">
        <v>0</v>
      </c>
      <c r="Y205" s="23">
        <v>0</v>
      </c>
      <c r="Z205" s="23">
        <v>4</v>
      </c>
      <c r="AA205" s="24">
        <v>0</v>
      </c>
      <c r="AB205" s="24">
        <v>0</v>
      </c>
      <c r="AC205" s="24">
        <v>0</v>
      </c>
      <c r="AD205" s="24">
        <v>0</v>
      </c>
      <c r="AE205" s="24">
        <v>0</v>
      </c>
      <c r="AF205" s="24">
        <v>90.476190476190496</v>
      </c>
      <c r="AG205" s="5" t="s">
        <v>39</v>
      </c>
      <c r="AH205" s="7" t="s">
        <v>39</v>
      </c>
      <c r="AI205" s="7">
        <v>14.292</v>
      </c>
      <c r="AJ205" s="7">
        <v>78.530799999999999</v>
      </c>
      <c r="AK205" s="7">
        <v>88.084199999999996</v>
      </c>
      <c r="AL205" s="7">
        <f>Table2[[#This Row],[Company Direct Land Through FY 11]]+Table2[[#This Row],[Company Direct Land FY 12 and After ]]</f>
        <v>166.61500000000001</v>
      </c>
      <c r="AM205" s="7">
        <v>9.2530000000000001</v>
      </c>
      <c r="AN205" s="7">
        <v>166.708</v>
      </c>
      <c r="AO205" s="7">
        <v>57.028599999999997</v>
      </c>
      <c r="AP205" s="7">
        <f>Table2[[#This Row],[Company Direct Building Through FY 11]]+Table2[[#This Row],[Company Direct Building FY 12 and After  ]]</f>
        <v>223.73660000000001</v>
      </c>
      <c r="AQ205" s="7">
        <v>0</v>
      </c>
      <c r="AR205" s="7">
        <v>18.158799999999999</v>
      </c>
      <c r="AS205" s="7">
        <v>0</v>
      </c>
      <c r="AT205" s="7">
        <f>Table2[[#This Row],[Mortgage Recording Tax Through FY 11]]+Table2[[#This Row],[Mortgage Recording Tax FY 12 and After ]]</f>
        <v>18.158799999999999</v>
      </c>
      <c r="AU205" s="7">
        <v>7.3179999999999996</v>
      </c>
      <c r="AV205" s="7">
        <v>132.96780000000001</v>
      </c>
      <c r="AW205" s="7">
        <v>45.102600000000002</v>
      </c>
      <c r="AX205" s="7">
        <f>Table2[[#This Row],[Pilot Savings  Through FY 11]]+Table2[[#This Row],[Pilot Savings FY 12 and After ]]</f>
        <v>178.07040000000001</v>
      </c>
      <c r="AY205" s="7">
        <v>0</v>
      </c>
      <c r="AZ205" s="7">
        <v>18.158799999999999</v>
      </c>
      <c r="BA205" s="7">
        <v>0</v>
      </c>
      <c r="BB205" s="7">
        <f>Table2[[#This Row],[Mortgage Recording Tax Exemption Through FY 11]]+Table2[[#This Row],[Mortgage Recording Tax Exemption FY 12 and After ]]</f>
        <v>18.158799999999999</v>
      </c>
      <c r="BC205" s="7">
        <v>22.338999999999999</v>
      </c>
      <c r="BD205" s="7">
        <v>138.6223</v>
      </c>
      <c r="BE205" s="7">
        <v>137.6807</v>
      </c>
      <c r="BF205" s="7">
        <f>Table2[[#This Row],[Indirect and Induced Land Through FY 11]]+Table2[[#This Row],[Indirect and Induced Land FY 12 and After ]]</f>
        <v>276.303</v>
      </c>
      <c r="BG205" s="7">
        <v>41.486600000000003</v>
      </c>
      <c r="BH205" s="7">
        <v>257.44139999999999</v>
      </c>
      <c r="BI205" s="7">
        <v>255.69139999999999</v>
      </c>
      <c r="BJ205" s="7">
        <f>Table2[[#This Row],[Indirect and Induced Building Through FY 11]]+Table2[[#This Row],[Indirect and Induced Building FY 12 and After]]</f>
        <v>513.13279999999997</v>
      </c>
      <c r="BK205" s="7">
        <v>80.052599999999998</v>
      </c>
      <c r="BL205" s="7">
        <v>508.3347</v>
      </c>
      <c r="BM205" s="7">
        <v>493.38229999999999</v>
      </c>
      <c r="BN205" s="7">
        <f>Table2[[#This Row],[TOTAL Real Property Related Taxes Through FY 11]]+Table2[[#This Row],[TOTAL Real Property Related Taxes FY 12 and After]]</f>
        <v>1001.717</v>
      </c>
      <c r="BO205" s="7">
        <v>160.57929999999999</v>
      </c>
      <c r="BP205" s="7">
        <v>1150.8931</v>
      </c>
      <c r="BQ205" s="7">
        <v>989.68679999999995</v>
      </c>
      <c r="BR205" s="7">
        <f>Table2[[#This Row],[Company Direct Through FY 11]]+Table2[[#This Row],[Company Direct FY 12 and After ]]</f>
        <v>2140.5798999999997</v>
      </c>
      <c r="BS205" s="7">
        <v>0</v>
      </c>
      <c r="BT205" s="7">
        <v>13.8695</v>
      </c>
      <c r="BU205" s="7">
        <v>0</v>
      </c>
      <c r="BV205" s="7">
        <f>Table2[[#This Row],[Sales Tax Exemption Through FY 11]]+Table2[[#This Row],[Sales Tax Exemption FY 12 and After ]]</f>
        <v>13.8695</v>
      </c>
      <c r="BW205" s="7">
        <v>0</v>
      </c>
      <c r="BX205" s="7">
        <v>0</v>
      </c>
      <c r="BY205" s="7">
        <v>0</v>
      </c>
      <c r="BZ205" s="7">
        <f>Table2[[#This Row],[Energy Tax Savings Through FY 11]]+Table2[[#This Row],[Energy Tax Savings FY 12 and After ]]</f>
        <v>0</v>
      </c>
      <c r="CA205" s="7">
        <v>0</v>
      </c>
      <c r="CB205" s="7">
        <v>0</v>
      </c>
      <c r="CC205" s="7">
        <v>0</v>
      </c>
      <c r="CD205" s="7">
        <f>Table2[[#This Row],[Tax Exempt Bond Savings Through FY 11]]+Table2[[#This Row],[Tax Exempt Bond Savings FY12 and After ]]</f>
        <v>0</v>
      </c>
      <c r="CE205" s="7">
        <v>79.171400000000006</v>
      </c>
      <c r="CF205" s="7">
        <v>524.38120000000004</v>
      </c>
      <c r="CG205" s="7">
        <v>487.95190000000002</v>
      </c>
      <c r="CH205" s="7">
        <f>Table2[[#This Row],[Indirect and Induced Through FY 11]]+Table2[[#This Row],[Indirect and Induced FY 12 and After  ]]</f>
        <v>1012.3331000000001</v>
      </c>
      <c r="CI205" s="7">
        <v>239.75069999999999</v>
      </c>
      <c r="CJ205" s="7">
        <v>1661.4048</v>
      </c>
      <c r="CK205" s="7">
        <v>1477.6387</v>
      </c>
      <c r="CL205" s="7">
        <f>Table2[[#This Row],[TOTAL Income Consumption Use Taxes Through FY 11]]+Table2[[#This Row],[TOTAL Income Consumption Use Taxes FY 12 and After  ]]</f>
        <v>3139.0434999999998</v>
      </c>
      <c r="CM205" s="7">
        <v>7.3179999999999996</v>
      </c>
      <c r="CN205" s="7">
        <v>164.99610000000001</v>
      </c>
      <c r="CO205" s="7">
        <v>45.102600000000002</v>
      </c>
      <c r="CP205" s="7">
        <f>Table2[[#This Row],[Assistance Provided Through FY 11]]+Table2[[#This Row],[Assistance Provided FY 12 and After ]]</f>
        <v>210.09870000000001</v>
      </c>
      <c r="CQ205" s="7">
        <v>0</v>
      </c>
      <c r="CR205" s="7">
        <v>0</v>
      </c>
      <c r="CS205" s="7">
        <v>0</v>
      </c>
      <c r="CT205" s="7">
        <f>Table2[[#This Row],[Recapture Cancellation Reduction Amount Through FY 11]]+Table2[[#This Row],[Recapture Cancellation Reduction Amount FY 12 and After ]]</f>
        <v>0</v>
      </c>
      <c r="CU205" s="7">
        <v>0</v>
      </c>
      <c r="CV205" s="7">
        <v>0</v>
      </c>
      <c r="CW205" s="7">
        <v>0</v>
      </c>
      <c r="CX205" s="7">
        <f>Table2[[#This Row],[Penalty Paid Through FY 11]]+Table2[[#This Row],[Penalty Paid FY 12 and After]]</f>
        <v>0</v>
      </c>
      <c r="CY205" s="7">
        <v>7.3179999999999996</v>
      </c>
      <c r="CZ205" s="7">
        <v>164.99610000000001</v>
      </c>
      <c r="DA205" s="7">
        <v>45.102600000000002</v>
      </c>
      <c r="DB205" s="7">
        <f>Table2[[#This Row],[TOTAL Assistance Net of recapture penalties Through FY 11]]+Table2[[#This Row],[TOTAL Assistance Net of recapture penalties FY 12 and After ]]</f>
        <v>210.09870000000001</v>
      </c>
      <c r="DC205" s="7">
        <v>184.12430000000001</v>
      </c>
      <c r="DD205" s="7">
        <v>1414.2907</v>
      </c>
      <c r="DE205" s="7">
        <v>1134.7996000000001</v>
      </c>
      <c r="DF205" s="7">
        <f>Table2[[#This Row],[Company Direct Tax Revenue Before Assistance FY 12 and After]]+Table2[[#This Row],[Company Direct Tax Revenue Before Assistance Through FY 11]]</f>
        <v>2549.0902999999998</v>
      </c>
      <c r="DG205" s="7">
        <v>142.99700000000001</v>
      </c>
      <c r="DH205" s="7">
        <v>920.44489999999996</v>
      </c>
      <c r="DI205" s="7">
        <v>881.32399999999996</v>
      </c>
      <c r="DJ205" s="7">
        <f>Table2[[#This Row],[Indirect and Induced Tax Revenues FY 12 and After]]+Table2[[#This Row],[Indirect and Induced Tax Revenues Through FY 11]]</f>
        <v>1801.7689</v>
      </c>
      <c r="DK205" s="7">
        <v>327.12130000000002</v>
      </c>
      <c r="DL205" s="7">
        <v>2334.7356</v>
      </c>
      <c r="DM205" s="7">
        <v>2016.1235999999999</v>
      </c>
      <c r="DN205" s="7">
        <f>Table2[[#This Row],[TOTAL Tax Revenues Before Assistance Through FY 11]]+Table2[[#This Row],[TOTAL Tax Revenues Before Assistance FY 12 and After]]</f>
        <v>4350.8591999999999</v>
      </c>
      <c r="DO205" s="7">
        <v>319.80329999999998</v>
      </c>
      <c r="DP205" s="7">
        <v>2169.7395000000001</v>
      </c>
      <c r="DQ205" s="7">
        <v>1971.021</v>
      </c>
      <c r="DR205" s="7">
        <f>Table2[[#This Row],[TOTAL Tax Revenues Net of Assistance Recapture and Penalty FY 12 and After]]+Table2[[#This Row],[TOTAL Tax Revenues Net of Assistance Recapture and Penalty Through FY 11]]</f>
        <v>4140.7605000000003</v>
      </c>
      <c r="DS205" s="7">
        <v>0</v>
      </c>
      <c r="DT205" s="7">
        <v>0</v>
      </c>
      <c r="DU205" s="7">
        <v>0</v>
      </c>
      <c r="DV205" s="7">
        <v>0</v>
      </c>
    </row>
    <row r="206" spans="1:126" x14ac:dyDescent="0.25">
      <c r="A206" s="5">
        <v>92671</v>
      </c>
      <c r="B206" s="5" t="s">
        <v>423</v>
      </c>
      <c r="C206" s="5" t="s">
        <v>424</v>
      </c>
      <c r="D206" s="5" t="s">
        <v>36</v>
      </c>
      <c r="E206" s="5">
        <v>11</v>
      </c>
      <c r="F206" s="5">
        <v>3335</v>
      </c>
      <c r="G206" s="5">
        <v>192</v>
      </c>
      <c r="H206" s="23">
        <v>2500</v>
      </c>
      <c r="I206" s="23">
        <v>4200</v>
      </c>
      <c r="J206" s="5">
        <v>624120</v>
      </c>
      <c r="K206" s="6" t="s">
        <v>166</v>
      </c>
      <c r="L206" s="6">
        <v>37434</v>
      </c>
      <c r="M206" s="9">
        <v>42917</v>
      </c>
      <c r="N206" s="7">
        <v>1054</v>
      </c>
      <c r="O206" s="5" t="s">
        <v>79</v>
      </c>
      <c r="P206" s="23">
        <v>0</v>
      </c>
      <c r="Q206" s="23">
        <v>0</v>
      </c>
      <c r="R206" s="23">
        <v>7</v>
      </c>
      <c r="S206" s="23">
        <v>0</v>
      </c>
      <c r="T206" s="23">
        <v>0</v>
      </c>
      <c r="U206" s="23">
        <v>7</v>
      </c>
      <c r="V206" s="23">
        <v>7</v>
      </c>
      <c r="W206" s="23">
        <v>0</v>
      </c>
      <c r="X206" s="23">
        <v>0</v>
      </c>
      <c r="Y206" s="23">
        <v>7</v>
      </c>
      <c r="Z206" s="23">
        <v>0</v>
      </c>
      <c r="AA206" s="24">
        <v>0</v>
      </c>
      <c r="AB206" s="24">
        <v>0</v>
      </c>
      <c r="AC206" s="24">
        <v>0</v>
      </c>
      <c r="AD206" s="24">
        <v>0</v>
      </c>
      <c r="AE206" s="24">
        <v>0</v>
      </c>
      <c r="AF206" s="24">
        <v>100</v>
      </c>
      <c r="AG206" s="5" t="s">
        <v>39</v>
      </c>
      <c r="AH206" s="7" t="s">
        <v>33</v>
      </c>
      <c r="AI206" s="7">
        <v>0</v>
      </c>
      <c r="AJ206" s="7">
        <v>0</v>
      </c>
      <c r="AK206" s="7">
        <v>0</v>
      </c>
      <c r="AL206" s="7">
        <f>Table2[[#This Row],[Company Direct Land Through FY 11]]+Table2[[#This Row],[Company Direct Land FY 12 and After ]]</f>
        <v>0</v>
      </c>
      <c r="AM206" s="7">
        <v>0</v>
      </c>
      <c r="AN206" s="7">
        <v>0</v>
      </c>
      <c r="AO206" s="7">
        <v>0</v>
      </c>
      <c r="AP206" s="7">
        <f>Table2[[#This Row],[Company Direct Building Through FY 11]]+Table2[[#This Row],[Company Direct Building FY 12 and After  ]]</f>
        <v>0</v>
      </c>
      <c r="AQ206" s="7">
        <v>0</v>
      </c>
      <c r="AR206" s="7">
        <v>18.4924</v>
      </c>
      <c r="AS206" s="7">
        <v>0</v>
      </c>
      <c r="AT206" s="7">
        <f>Table2[[#This Row],[Mortgage Recording Tax Through FY 11]]+Table2[[#This Row],[Mortgage Recording Tax FY 12 and After ]]</f>
        <v>18.4924</v>
      </c>
      <c r="AU206" s="7">
        <v>0</v>
      </c>
      <c r="AV206" s="7">
        <v>0</v>
      </c>
      <c r="AW206" s="7">
        <v>0</v>
      </c>
      <c r="AX206" s="7">
        <f>Table2[[#This Row],[Pilot Savings  Through FY 11]]+Table2[[#This Row],[Pilot Savings FY 12 and After ]]</f>
        <v>0</v>
      </c>
      <c r="AY206" s="7">
        <v>0</v>
      </c>
      <c r="AZ206" s="7">
        <v>18.4924</v>
      </c>
      <c r="BA206" s="7">
        <v>0</v>
      </c>
      <c r="BB206" s="7">
        <f>Table2[[#This Row],[Mortgage Recording Tax Exemption Through FY 11]]+Table2[[#This Row],[Mortgage Recording Tax Exemption FY 12 and After ]]</f>
        <v>18.4924</v>
      </c>
      <c r="BC206" s="7">
        <v>2.9340999999999999</v>
      </c>
      <c r="BD206" s="7">
        <v>17.549600000000002</v>
      </c>
      <c r="BE206" s="7">
        <v>8.9602000000000004</v>
      </c>
      <c r="BF206" s="7">
        <f>Table2[[#This Row],[Indirect and Induced Land Through FY 11]]+Table2[[#This Row],[Indirect and Induced Land FY 12 and After ]]</f>
        <v>26.509800000000002</v>
      </c>
      <c r="BG206" s="7">
        <v>5.4490999999999996</v>
      </c>
      <c r="BH206" s="7">
        <v>32.592199999999998</v>
      </c>
      <c r="BI206" s="7">
        <v>16.640499999999999</v>
      </c>
      <c r="BJ206" s="7">
        <f>Table2[[#This Row],[Indirect and Induced Building Through FY 11]]+Table2[[#This Row],[Indirect and Induced Building FY 12 and After]]</f>
        <v>49.232699999999994</v>
      </c>
      <c r="BK206" s="7">
        <v>8.3832000000000004</v>
      </c>
      <c r="BL206" s="7">
        <v>50.141800000000003</v>
      </c>
      <c r="BM206" s="7">
        <v>25.6007</v>
      </c>
      <c r="BN206" s="7">
        <f>Table2[[#This Row],[TOTAL Real Property Related Taxes Through FY 11]]+Table2[[#This Row],[TOTAL Real Property Related Taxes FY 12 and After]]</f>
        <v>75.742500000000007</v>
      </c>
      <c r="BO206" s="7">
        <v>8.7706999999999997</v>
      </c>
      <c r="BP206" s="7">
        <v>54.382100000000001</v>
      </c>
      <c r="BQ206" s="7">
        <v>26.783999999999999</v>
      </c>
      <c r="BR206" s="7">
        <f>Table2[[#This Row],[Company Direct Through FY 11]]+Table2[[#This Row],[Company Direct FY 12 and After ]]</f>
        <v>81.1661</v>
      </c>
      <c r="BS206" s="7">
        <v>0</v>
      </c>
      <c r="BT206" s="7">
        <v>0</v>
      </c>
      <c r="BU206" s="7">
        <v>0</v>
      </c>
      <c r="BV206" s="7">
        <f>Table2[[#This Row],[Sales Tax Exemption Through FY 11]]+Table2[[#This Row],[Sales Tax Exemption FY 12 and After ]]</f>
        <v>0</v>
      </c>
      <c r="BW206" s="7">
        <v>0</v>
      </c>
      <c r="BX206" s="7">
        <v>0</v>
      </c>
      <c r="BY206" s="7">
        <v>0</v>
      </c>
      <c r="BZ206" s="7">
        <f>Table2[[#This Row],[Energy Tax Savings Through FY 11]]+Table2[[#This Row],[Energy Tax Savings FY 12 and After ]]</f>
        <v>0</v>
      </c>
      <c r="CA206" s="7">
        <v>0.44679999999999997</v>
      </c>
      <c r="CB206" s="7">
        <v>4.0636999999999999</v>
      </c>
      <c r="CC206" s="7">
        <v>1.1982999999999999</v>
      </c>
      <c r="CD206" s="7">
        <f>Table2[[#This Row],[Tax Exempt Bond Savings Through FY 11]]+Table2[[#This Row],[Tax Exempt Bond Savings FY12 and After ]]</f>
        <v>5.2619999999999996</v>
      </c>
      <c r="CE206" s="7">
        <v>10.594799999999999</v>
      </c>
      <c r="CF206" s="7">
        <v>65.856200000000001</v>
      </c>
      <c r="CG206" s="7">
        <v>32.354199999999999</v>
      </c>
      <c r="CH206" s="7">
        <f>Table2[[#This Row],[Indirect and Induced Through FY 11]]+Table2[[#This Row],[Indirect and Induced FY 12 and After  ]]</f>
        <v>98.210399999999993</v>
      </c>
      <c r="CI206" s="7">
        <v>18.918700000000001</v>
      </c>
      <c r="CJ206" s="7">
        <v>116.1746</v>
      </c>
      <c r="CK206" s="7">
        <v>57.939900000000002</v>
      </c>
      <c r="CL206" s="7">
        <f>Table2[[#This Row],[TOTAL Income Consumption Use Taxes Through FY 11]]+Table2[[#This Row],[TOTAL Income Consumption Use Taxes FY 12 and After  ]]</f>
        <v>174.11449999999999</v>
      </c>
      <c r="CM206" s="7">
        <v>0.44679999999999997</v>
      </c>
      <c r="CN206" s="7">
        <v>22.556100000000001</v>
      </c>
      <c r="CO206" s="7">
        <v>1.1982999999999999</v>
      </c>
      <c r="CP206" s="7">
        <f>Table2[[#This Row],[Assistance Provided Through FY 11]]+Table2[[#This Row],[Assistance Provided FY 12 and After ]]</f>
        <v>23.7544</v>
      </c>
      <c r="CQ206" s="7">
        <v>0</v>
      </c>
      <c r="CR206" s="7">
        <v>0</v>
      </c>
      <c r="CS206" s="7">
        <v>0</v>
      </c>
      <c r="CT206" s="7">
        <f>Table2[[#This Row],[Recapture Cancellation Reduction Amount Through FY 11]]+Table2[[#This Row],[Recapture Cancellation Reduction Amount FY 12 and After ]]</f>
        <v>0</v>
      </c>
      <c r="CU206" s="7">
        <v>0</v>
      </c>
      <c r="CV206" s="7">
        <v>0</v>
      </c>
      <c r="CW206" s="7">
        <v>0</v>
      </c>
      <c r="CX206" s="7">
        <f>Table2[[#This Row],[Penalty Paid Through FY 11]]+Table2[[#This Row],[Penalty Paid FY 12 and After]]</f>
        <v>0</v>
      </c>
      <c r="CY206" s="7">
        <v>0.44679999999999997</v>
      </c>
      <c r="CZ206" s="7">
        <v>22.556100000000001</v>
      </c>
      <c r="DA206" s="7">
        <v>1.1982999999999999</v>
      </c>
      <c r="DB206" s="7">
        <f>Table2[[#This Row],[TOTAL Assistance Net of recapture penalties Through FY 11]]+Table2[[#This Row],[TOTAL Assistance Net of recapture penalties FY 12 and After ]]</f>
        <v>23.7544</v>
      </c>
      <c r="DC206" s="7">
        <v>8.7706999999999997</v>
      </c>
      <c r="DD206" s="7">
        <v>72.874499999999998</v>
      </c>
      <c r="DE206" s="7">
        <v>26.783999999999999</v>
      </c>
      <c r="DF206" s="7">
        <f>Table2[[#This Row],[Company Direct Tax Revenue Before Assistance FY 12 and After]]+Table2[[#This Row],[Company Direct Tax Revenue Before Assistance Through FY 11]]</f>
        <v>99.658500000000004</v>
      </c>
      <c r="DG206" s="7">
        <v>18.978000000000002</v>
      </c>
      <c r="DH206" s="7">
        <v>115.998</v>
      </c>
      <c r="DI206" s="7">
        <v>57.954900000000002</v>
      </c>
      <c r="DJ206" s="7">
        <f>Table2[[#This Row],[Indirect and Induced Tax Revenues FY 12 and After]]+Table2[[#This Row],[Indirect and Induced Tax Revenues Through FY 11]]</f>
        <v>173.9529</v>
      </c>
      <c r="DK206" s="7">
        <v>27.748699999999999</v>
      </c>
      <c r="DL206" s="7">
        <v>188.8725</v>
      </c>
      <c r="DM206" s="7">
        <v>84.738900000000001</v>
      </c>
      <c r="DN206" s="7">
        <f>Table2[[#This Row],[TOTAL Tax Revenues Before Assistance Through FY 11]]+Table2[[#This Row],[TOTAL Tax Revenues Before Assistance FY 12 and After]]</f>
        <v>273.6114</v>
      </c>
      <c r="DO206" s="7">
        <v>27.3019</v>
      </c>
      <c r="DP206" s="7">
        <v>166.31639999999999</v>
      </c>
      <c r="DQ206" s="7">
        <v>83.540599999999998</v>
      </c>
      <c r="DR206" s="7">
        <f>Table2[[#This Row],[TOTAL Tax Revenues Net of Assistance Recapture and Penalty FY 12 and After]]+Table2[[#This Row],[TOTAL Tax Revenues Net of Assistance Recapture and Penalty Through FY 11]]</f>
        <v>249.85699999999997</v>
      </c>
      <c r="DS206" s="7">
        <v>0</v>
      </c>
      <c r="DT206" s="7">
        <v>0</v>
      </c>
      <c r="DU206" s="7">
        <v>0</v>
      </c>
      <c r="DV206" s="7">
        <v>0</v>
      </c>
    </row>
    <row r="207" spans="1:126" x14ac:dyDescent="0.25">
      <c r="A207" s="5">
        <v>92672</v>
      </c>
      <c r="B207" s="5" t="s">
        <v>282</v>
      </c>
      <c r="C207" s="5" t="s">
        <v>283</v>
      </c>
      <c r="D207" s="5" t="s">
        <v>32</v>
      </c>
      <c r="E207" s="5">
        <v>30</v>
      </c>
      <c r="F207" s="5">
        <v>3661</v>
      </c>
      <c r="G207" s="5">
        <v>30</v>
      </c>
      <c r="H207" s="23"/>
      <c r="I207" s="23"/>
      <c r="J207" s="5">
        <v>332919</v>
      </c>
      <c r="K207" s="6" t="s">
        <v>43</v>
      </c>
      <c r="L207" s="6">
        <v>37392</v>
      </c>
      <c r="M207" s="9">
        <v>46934</v>
      </c>
      <c r="N207" s="7">
        <v>472.5</v>
      </c>
      <c r="O207" s="5" t="s">
        <v>51</v>
      </c>
      <c r="P207" s="23">
        <v>0</v>
      </c>
      <c r="Q207" s="23">
        <v>0</v>
      </c>
      <c r="R207" s="23">
        <v>26</v>
      </c>
      <c r="S207" s="23">
        <v>0</v>
      </c>
      <c r="T207" s="23">
        <v>0</v>
      </c>
      <c r="U207" s="23">
        <v>26</v>
      </c>
      <c r="V207" s="23">
        <v>26</v>
      </c>
      <c r="W207" s="23">
        <v>0</v>
      </c>
      <c r="X207" s="23">
        <v>0</v>
      </c>
      <c r="Y207" s="23">
        <v>0</v>
      </c>
      <c r="Z207" s="23">
        <v>14</v>
      </c>
      <c r="AA207" s="24">
        <v>0</v>
      </c>
      <c r="AB207" s="24">
        <v>0</v>
      </c>
      <c r="AC207" s="24">
        <v>0</v>
      </c>
      <c r="AD207" s="24">
        <v>0</v>
      </c>
      <c r="AE207" s="24">
        <v>0</v>
      </c>
      <c r="AF207" s="24">
        <v>96.153846153846203</v>
      </c>
      <c r="AG207" s="5" t="s">
        <v>39</v>
      </c>
      <c r="AH207" s="7" t="s">
        <v>39</v>
      </c>
      <c r="AI207" s="7">
        <v>3.484</v>
      </c>
      <c r="AJ207" s="7">
        <v>37.333100000000002</v>
      </c>
      <c r="AK207" s="7">
        <v>21.472300000000001</v>
      </c>
      <c r="AL207" s="7">
        <f>Table2[[#This Row],[Company Direct Land Through FY 11]]+Table2[[#This Row],[Company Direct Land FY 12 and After ]]</f>
        <v>58.805400000000006</v>
      </c>
      <c r="AM207" s="7">
        <v>12.57</v>
      </c>
      <c r="AN207" s="7">
        <v>87.860200000000006</v>
      </c>
      <c r="AO207" s="7">
        <v>77.472300000000004</v>
      </c>
      <c r="AP207" s="7">
        <f>Table2[[#This Row],[Company Direct Building Through FY 11]]+Table2[[#This Row],[Company Direct Building FY 12 and After  ]]</f>
        <v>165.33250000000001</v>
      </c>
      <c r="AQ207" s="7">
        <v>0</v>
      </c>
      <c r="AR207" s="7">
        <v>8.2835999999999999</v>
      </c>
      <c r="AS207" s="7">
        <v>0</v>
      </c>
      <c r="AT207" s="7">
        <f>Table2[[#This Row],[Mortgage Recording Tax Through FY 11]]+Table2[[#This Row],[Mortgage Recording Tax FY 12 and After ]]</f>
        <v>8.2835999999999999</v>
      </c>
      <c r="AU207" s="7">
        <v>9.3420000000000005</v>
      </c>
      <c r="AV207" s="7">
        <v>33.857999999999997</v>
      </c>
      <c r="AW207" s="7">
        <v>57.576799999999999</v>
      </c>
      <c r="AX207" s="7">
        <f>Table2[[#This Row],[Pilot Savings  Through FY 11]]+Table2[[#This Row],[Pilot Savings FY 12 and After ]]</f>
        <v>91.434799999999996</v>
      </c>
      <c r="AY207" s="7">
        <v>0</v>
      </c>
      <c r="AZ207" s="7">
        <v>8.2835999999999999</v>
      </c>
      <c r="BA207" s="7">
        <v>0</v>
      </c>
      <c r="BB207" s="7">
        <f>Table2[[#This Row],[Mortgage Recording Tax Exemption Through FY 11]]+Table2[[#This Row],[Mortgage Recording Tax Exemption FY 12 and After ]]</f>
        <v>8.2835999999999999</v>
      </c>
      <c r="BC207" s="7">
        <v>27.657800000000002</v>
      </c>
      <c r="BD207" s="7">
        <v>159.69720000000001</v>
      </c>
      <c r="BE207" s="7">
        <v>170.46100000000001</v>
      </c>
      <c r="BF207" s="7">
        <f>Table2[[#This Row],[Indirect and Induced Land Through FY 11]]+Table2[[#This Row],[Indirect and Induced Land FY 12 and After ]]</f>
        <v>330.15820000000002</v>
      </c>
      <c r="BG207" s="7">
        <v>51.364600000000003</v>
      </c>
      <c r="BH207" s="7">
        <v>296.58069999999998</v>
      </c>
      <c r="BI207" s="7">
        <v>316.572</v>
      </c>
      <c r="BJ207" s="7">
        <f>Table2[[#This Row],[Indirect and Induced Building Through FY 11]]+Table2[[#This Row],[Indirect and Induced Building FY 12 and After]]</f>
        <v>613.15269999999998</v>
      </c>
      <c r="BK207" s="7">
        <v>85.734399999999994</v>
      </c>
      <c r="BL207" s="7">
        <v>547.61320000000001</v>
      </c>
      <c r="BM207" s="7">
        <v>528.4008</v>
      </c>
      <c r="BN207" s="7">
        <f>Table2[[#This Row],[TOTAL Real Property Related Taxes Through FY 11]]+Table2[[#This Row],[TOTAL Real Property Related Taxes FY 12 and After]]</f>
        <v>1076.0140000000001</v>
      </c>
      <c r="BO207" s="7">
        <v>198.8125</v>
      </c>
      <c r="BP207" s="7">
        <v>1323.876</v>
      </c>
      <c r="BQ207" s="7">
        <v>1225.326</v>
      </c>
      <c r="BR207" s="7">
        <f>Table2[[#This Row],[Company Direct Through FY 11]]+Table2[[#This Row],[Company Direct FY 12 and After ]]</f>
        <v>2549.2020000000002</v>
      </c>
      <c r="BS207" s="7">
        <v>0</v>
      </c>
      <c r="BT207" s="7">
        <v>0</v>
      </c>
      <c r="BU207" s="7">
        <v>0</v>
      </c>
      <c r="BV207" s="7">
        <f>Table2[[#This Row],[Sales Tax Exemption Through FY 11]]+Table2[[#This Row],[Sales Tax Exemption FY 12 and After ]]</f>
        <v>0</v>
      </c>
      <c r="BW207" s="7">
        <v>0</v>
      </c>
      <c r="BX207" s="7">
        <v>0</v>
      </c>
      <c r="BY207" s="7">
        <v>0</v>
      </c>
      <c r="BZ207" s="7">
        <f>Table2[[#This Row],[Energy Tax Savings Through FY 11]]+Table2[[#This Row],[Energy Tax Savings FY 12 and After ]]</f>
        <v>0</v>
      </c>
      <c r="CA207" s="7">
        <v>0</v>
      </c>
      <c r="CB207" s="7">
        <v>0</v>
      </c>
      <c r="CC207" s="7">
        <v>0</v>
      </c>
      <c r="CD207" s="7">
        <f>Table2[[#This Row],[Tax Exempt Bond Savings Through FY 11]]+Table2[[#This Row],[Tax Exempt Bond Savings FY12 and After ]]</f>
        <v>0</v>
      </c>
      <c r="CE207" s="7">
        <v>98.022000000000006</v>
      </c>
      <c r="CF207" s="7">
        <v>603.99199999999996</v>
      </c>
      <c r="CG207" s="7">
        <v>604.13149999999996</v>
      </c>
      <c r="CH207" s="7">
        <f>Table2[[#This Row],[Indirect and Induced Through FY 11]]+Table2[[#This Row],[Indirect and Induced FY 12 and After  ]]</f>
        <v>1208.1234999999999</v>
      </c>
      <c r="CI207" s="7">
        <v>296.83449999999999</v>
      </c>
      <c r="CJ207" s="7">
        <v>1927.8679999999999</v>
      </c>
      <c r="CK207" s="7">
        <v>1829.4575</v>
      </c>
      <c r="CL207" s="7">
        <f>Table2[[#This Row],[TOTAL Income Consumption Use Taxes Through FY 11]]+Table2[[#This Row],[TOTAL Income Consumption Use Taxes FY 12 and After  ]]</f>
        <v>3757.3254999999999</v>
      </c>
      <c r="CM207" s="7">
        <v>9.3420000000000005</v>
      </c>
      <c r="CN207" s="7">
        <v>42.141599999999997</v>
      </c>
      <c r="CO207" s="7">
        <v>57.576799999999999</v>
      </c>
      <c r="CP207" s="7">
        <f>Table2[[#This Row],[Assistance Provided Through FY 11]]+Table2[[#This Row],[Assistance Provided FY 12 and After ]]</f>
        <v>99.718400000000003</v>
      </c>
      <c r="CQ207" s="7">
        <v>0</v>
      </c>
      <c r="CR207" s="7">
        <v>0</v>
      </c>
      <c r="CS207" s="7">
        <v>0</v>
      </c>
      <c r="CT207" s="7">
        <f>Table2[[#This Row],[Recapture Cancellation Reduction Amount Through FY 11]]+Table2[[#This Row],[Recapture Cancellation Reduction Amount FY 12 and After ]]</f>
        <v>0</v>
      </c>
      <c r="CU207" s="7">
        <v>0</v>
      </c>
      <c r="CV207" s="7">
        <v>0</v>
      </c>
      <c r="CW207" s="7">
        <v>0</v>
      </c>
      <c r="CX207" s="7">
        <f>Table2[[#This Row],[Penalty Paid Through FY 11]]+Table2[[#This Row],[Penalty Paid FY 12 and After]]</f>
        <v>0</v>
      </c>
      <c r="CY207" s="7">
        <v>9.3420000000000005</v>
      </c>
      <c r="CZ207" s="7">
        <v>42.141599999999997</v>
      </c>
      <c r="DA207" s="7">
        <v>57.576799999999999</v>
      </c>
      <c r="DB207" s="7">
        <f>Table2[[#This Row],[TOTAL Assistance Net of recapture penalties Through FY 11]]+Table2[[#This Row],[TOTAL Assistance Net of recapture penalties FY 12 and After ]]</f>
        <v>99.718400000000003</v>
      </c>
      <c r="DC207" s="7">
        <v>214.8665</v>
      </c>
      <c r="DD207" s="7">
        <v>1457.3529000000001</v>
      </c>
      <c r="DE207" s="7">
        <v>1324.2706000000001</v>
      </c>
      <c r="DF207" s="7">
        <f>Table2[[#This Row],[Company Direct Tax Revenue Before Assistance FY 12 and After]]+Table2[[#This Row],[Company Direct Tax Revenue Before Assistance Through FY 11]]</f>
        <v>2781.6235000000001</v>
      </c>
      <c r="DG207" s="7">
        <v>177.0444</v>
      </c>
      <c r="DH207" s="7">
        <v>1060.2699</v>
      </c>
      <c r="DI207" s="7">
        <v>1091.1645000000001</v>
      </c>
      <c r="DJ207" s="7">
        <f>Table2[[#This Row],[Indirect and Induced Tax Revenues FY 12 and After]]+Table2[[#This Row],[Indirect and Induced Tax Revenues Through FY 11]]</f>
        <v>2151.4344000000001</v>
      </c>
      <c r="DK207" s="7">
        <v>391.91090000000003</v>
      </c>
      <c r="DL207" s="7">
        <v>2517.6228000000001</v>
      </c>
      <c r="DM207" s="7">
        <v>2415.4351000000001</v>
      </c>
      <c r="DN207" s="7">
        <f>Table2[[#This Row],[TOTAL Tax Revenues Before Assistance Through FY 11]]+Table2[[#This Row],[TOTAL Tax Revenues Before Assistance FY 12 and After]]</f>
        <v>4933.0578999999998</v>
      </c>
      <c r="DO207" s="7">
        <v>382.56889999999999</v>
      </c>
      <c r="DP207" s="7">
        <v>2475.4812000000002</v>
      </c>
      <c r="DQ207" s="7">
        <v>2357.8582999999999</v>
      </c>
      <c r="DR207" s="7">
        <f>Table2[[#This Row],[TOTAL Tax Revenues Net of Assistance Recapture and Penalty FY 12 and After]]+Table2[[#This Row],[TOTAL Tax Revenues Net of Assistance Recapture and Penalty Through FY 11]]</f>
        <v>4833.3395</v>
      </c>
      <c r="DS207" s="7">
        <v>0</v>
      </c>
      <c r="DT207" s="7">
        <v>0</v>
      </c>
      <c r="DU207" s="7">
        <v>0</v>
      </c>
      <c r="DV207" s="7">
        <v>0</v>
      </c>
    </row>
    <row r="208" spans="1:126" x14ac:dyDescent="0.25">
      <c r="A208" s="5">
        <v>92673</v>
      </c>
      <c r="B208" s="5" t="s">
        <v>1246</v>
      </c>
      <c r="C208" s="5" t="s">
        <v>362</v>
      </c>
      <c r="D208" s="5" t="s">
        <v>32</v>
      </c>
      <c r="E208" s="5">
        <v>19</v>
      </c>
      <c r="F208" s="5">
        <v>4012</v>
      </c>
      <c r="G208" s="5">
        <v>29</v>
      </c>
      <c r="H208" s="23"/>
      <c r="I208" s="23"/>
      <c r="J208" s="5">
        <v>337214</v>
      </c>
      <c r="K208" s="6" t="s">
        <v>28</v>
      </c>
      <c r="L208" s="6">
        <v>37243</v>
      </c>
      <c r="M208" s="9">
        <v>46568</v>
      </c>
      <c r="N208" s="7">
        <v>1400</v>
      </c>
      <c r="O208" s="5" t="s">
        <v>51</v>
      </c>
      <c r="P208" s="23">
        <v>2</v>
      </c>
      <c r="Q208" s="23">
        <v>0</v>
      </c>
      <c r="R208" s="23">
        <v>94</v>
      </c>
      <c r="S208" s="23">
        <v>0</v>
      </c>
      <c r="T208" s="23">
        <v>0</v>
      </c>
      <c r="U208" s="23">
        <v>96</v>
      </c>
      <c r="V208" s="23">
        <v>95</v>
      </c>
      <c r="W208" s="23">
        <v>0</v>
      </c>
      <c r="X208" s="23">
        <v>0</v>
      </c>
      <c r="Y208" s="23">
        <v>41</v>
      </c>
      <c r="Z208" s="23">
        <v>9</v>
      </c>
      <c r="AA208" s="24">
        <v>0</v>
      </c>
      <c r="AB208" s="24">
        <v>0</v>
      </c>
      <c r="AC208" s="24">
        <v>0</v>
      </c>
      <c r="AD208" s="24">
        <v>0</v>
      </c>
      <c r="AE208" s="24">
        <v>0</v>
      </c>
      <c r="AF208" s="24">
        <v>95.8333333333333</v>
      </c>
      <c r="AG208" s="5" t="s">
        <v>39</v>
      </c>
      <c r="AH208" s="7" t="s">
        <v>33</v>
      </c>
      <c r="AI208" s="7">
        <v>26.263999999999999</v>
      </c>
      <c r="AJ208" s="7">
        <v>156.02250000000001</v>
      </c>
      <c r="AK208" s="7">
        <v>155.10220000000001</v>
      </c>
      <c r="AL208" s="7">
        <f>Table2[[#This Row],[Company Direct Land Through FY 11]]+Table2[[#This Row],[Company Direct Land FY 12 and After ]]</f>
        <v>311.12470000000002</v>
      </c>
      <c r="AM208" s="7">
        <v>9.2620000000000005</v>
      </c>
      <c r="AN208" s="7">
        <v>59.946599999999997</v>
      </c>
      <c r="AO208" s="7">
        <v>54.697000000000003</v>
      </c>
      <c r="AP208" s="7">
        <f>Table2[[#This Row],[Company Direct Building Through FY 11]]+Table2[[#This Row],[Company Direct Building FY 12 and After  ]]</f>
        <v>114.64359999999999</v>
      </c>
      <c r="AQ208" s="7">
        <v>0</v>
      </c>
      <c r="AR208" s="7">
        <v>18.870799999999999</v>
      </c>
      <c r="AS208" s="7">
        <v>0</v>
      </c>
      <c r="AT208" s="7">
        <f>Table2[[#This Row],[Mortgage Recording Tax Through FY 11]]+Table2[[#This Row],[Mortgage Recording Tax FY 12 and After ]]</f>
        <v>18.870799999999999</v>
      </c>
      <c r="AU208" s="7">
        <v>25.067</v>
      </c>
      <c r="AV208" s="7">
        <v>140.78870000000001</v>
      </c>
      <c r="AW208" s="7">
        <v>148.03309999999999</v>
      </c>
      <c r="AX208" s="7">
        <f>Table2[[#This Row],[Pilot Savings  Through FY 11]]+Table2[[#This Row],[Pilot Savings FY 12 and After ]]</f>
        <v>288.8218</v>
      </c>
      <c r="AY208" s="7">
        <v>0</v>
      </c>
      <c r="AZ208" s="7">
        <v>18.870799999999999</v>
      </c>
      <c r="BA208" s="7">
        <v>0</v>
      </c>
      <c r="BB208" s="7">
        <f>Table2[[#This Row],[Mortgage Recording Tax Exemption Through FY 11]]+Table2[[#This Row],[Mortgage Recording Tax Exemption FY 12 and After ]]</f>
        <v>18.870799999999999</v>
      </c>
      <c r="BC208" s="7">
        <v>74.686099999999996</v>
      </c>
      <c r="BD208" s="7">
        <v>355.83710000000002</v>
      </c>
      <c r="BE208" s="7">
        <v>441.05959999999999</v>
      </c>
      <c r="BF208" s="7">
        <f>Table2[[#This Row],[Indirect and Induced Land Through FY 11]]+Table2[[#This Row],[Indirect and Induced Land FY 12 and After ]]</f>
        <v>796.89670000000001</v>
      </c>
      <c r="BG208" s="7">
        <v>138.70269999999999</v>
      </c>
      <c r="BH208" s="7">
        <v>660.84040000000005</v>
      </c>
      <c r="BI208" s="7">
        <v>819.1105</v>
      </c>
      <c r="BJ208" s="7">
        <f>Table2[[#This Row],[Indirect and Induced Building Through FY 11]]+Table2[[#This Row],[Indirect and Induced Building FY 12 and After]]</f>
        <v>1479.9509</v>
      </c>
      <c r="BK208" s="7">
        <v>223.84780000000001</v>
      </c>
      <c r="BL208" s="7">
        <v>1091.8579</v>
      </c>
      <c r="BM208" s="7">
        <v>1321.9362000000001</v>
      </c>
      <c r="BN208" s="7">
        <f>Table2[[#This Row],[TOTAL Real Property Related Taxes Through FY 11]]+Table2[[#This Row],[TOTAL Real Property Related Taxes FY 12 and After]]</f>
        <v>2413.7941000000001</v>
      </c>
      <c r="BO208" s="7">
        <v>537.58249999999998</v>
      </c>
      <c r="BP208" s="7">
        <v>2680.9607000000001</v>
      </c>
      <c r="BQ208" s="7">
        <v>3174.6994</v>
      </c>
      <c r="BR208" s="7">
        <f>Table2[[#This Row],[Company Direct Through FY 11]]+Table2[[#This Row],[Company Direct FY 12 and After ]]</f>
        <v>5855.6601000000001</v>
      </c>
      <c r="BS208" s="7">
        <v>0</v>
      </c>
      <c r="BT208" s="7">
        <v>0</v>
      </c>
      <c r="BU208" s="7">
        <v>0</v>
      </c>
      <c r="BV208" s="7">
        <f>Table2[[#This Row],[Sales Tax Exemption Through FY 11]]+Table2[[#This Row],[Sales Tax Exemption FY 12 and After ]]</f>
        <v>0</v>
      </c>
      <c r="BW208" s="7">
        <v>0</v>
      </c>
      <c r="BX208" s="7">
        <v>0</v>
      </c>
      <c r="BY208" s="7">
        <v>0</v>
      </c>
      <c r="BZ208" s="7">
        <f>Table2[[#This Row],[Energy Tax Savings Through FY 11]]+Table2[[#This Row],[Energy Tax Savings FY 12 and After ]]</f>
        <v>0</v>
      </c>
      <c r="CA208" s="7">
        <v>0</v>
      </c>
      <c r="CB208" s="7">
        <v>0</v>
      </c>
      <c r="CC208" s="7">
        <v>0</v>
      </c>
      <c r="CD208" s="7">
        <f>Table2[[#This Row],[Tax Exempt Bond Savings Through FY 11]]+Table2[[#This Row],[Tax Exempt Bond Savings FY12 and After ]]</f>
        <v>0</v>
      </c>
      <c r="CE208" s="7">
        <v>264.69459999999998</v>
      </c>
      <c r="CF208" s="7">
        <v>1340.2757999999999</v>
      </c>
      <c r="CG208" s="7">
        <v>1563.1570999999999</v>
      </c>
      <c r="CH208" s="7">
        <f>Table2[[#This Row],[Indirect and Induced Through FY 11]]+Table2[[#This Row],[Indirect and Induced FY 12 and After  ]]</f>
        <v>2903.4328999999998</v>
      </c>
      <c r="CI208" s="7">
        <v>802.27710000000002</v>
      </c>
      <c r="CJ208" s="7">
        <v>4021.2365</v>
      </c>
      <c r="CK208" s="7">
        <v>4737.8564999999999</v>
      </c>
      <c r="CL208" s="7">
        <f>Table2[[#This Row],[TOTAL Income Consumption Use Taxes Through FY 11]]+Table2[[#This Row],[TOTAL Income Consumption Use Taxes FY 12 and After  ]]</f>
        <v>8759.0930000000008</v>
      </c>
      <c r="CM208" s="7">
        <v>25.067</v>
      </c>
      <c r="CN208" s="7">
        <v>159.65950000000001</v>
      </c>
      <c r="CO208" s="7">
        <v>148.03309999999999</v>
      </c>
      <c r="CP208" s="7">
        <f>Table2[[#This Row],[Assistance Provided Through FY 11]]+Table2[[#This Row],[Assistance Provided FY 12 and After ]]</f>
        <v>307.69259999999997</v>
      </c>
      <c r="CQ208" s="7">
        <v>0</v>
      </c>
      <c r="CR208" s="7">
        <v>0</v>
      </c>
      <c r="CS208" s="7">
        <v>0</v>
      </c>
      <c r="CT208" s="7">
        <f>Table2[[#This Row],[Recapture Cancellation Reduction Amount Through FY 11]]+Table2[[#This Row],[Recapture Cancellation Reduction Amount FY 12 and After ]]</f>
        <v>0</v>
      </c>
      <c r="CU208" s="7">
        <v>0</v>
      </c>
      <c r="CV208" s="7">
        <v>0</v>
      </c>
      <c r="CW208" s="7">
        <v>0</v>
      </c>
      <c r="CX208" s="7">
        <f>Table2[[#This Row],[Penalty Paid Through FY 11]]+Table2[[#This Row],[Penalty Paid FY 12 and After]]</f>
        <v>0</v>
      </c>
      <c r="CY208" s="7">
        <v>25.067</v>
      </c>
      <c r="CZ208" s="7">
        <v>159.65950000000001</v>
      </c>
      <c r="DA208" s="7">
        <v>148.03309999999999</v>
      </c>
      <c r="DB208" s="7">
        <f>Table2[[#This Row],[TOTAL Assistance Net of recapture penalties Through FY 11]]+Table2[[#This Row],[TOTAL Assistance Net of recapture penalties FY 12 and After ]]</f>
        <v>307.69259999999997</v>
      </c>
      <c r="DC208" s="7">
        <v>573.10850000000005</v>
      </c>
      <c r="DD208" s="7">
        <v>2915.8006</v>
      </c>
      <c r="DE208" s="7">
        <v>3384.4985999999999</v>
      </c>
      <c r="DF208" s="7">
        <f>Table2[[#This Row],[Company Direct Tax Revenue Before Assistance FY 12 and After]]+Table2[[#This Row],[Company Direct Tax Revenue Before Assistance Through FY 11]]</f>
        <v>6300.2991999999995</v>
      </c>
      <c r="DG208" s="7">
        <v>478.08339999999998</v>
      </c>
      <c r="DH208" s="7">
        <v>2356.9533000000001</v>
      </c>
      <c r="DI208" s="7">
        <v>2823.3272000000002</v>
      </c>
      <c r="DJ208" s="7">
        <f>Table2[[#This Row],[Indirect and Induced Tax Revenues FY 12 and After]]+Table2[[#This Row],[Indirect and Induced Tax Revenues Through FY 11]]</f>
        <v>5180.2805000000008</v>
      </c>
      <c r="DK208" s="7">
        <v>1051.1919</v>
      </c>
      <c r="DL208" s="7">
        <v>5272.7538999999997</v>
      </c>
      <c r="DM208" s="7">
        <v>6207.8257999999996</v>
      </c>
      <c r="DN208" s="7">
        <f>Table2[[#This Row],[TOTAL Tax Revenues Before Assistance Through FY 11]]+Table2[[#This Row],[TOTAL Tax Revenues Before Assistance FY 12 and After]]</f>
        <v>11480.579699999998</v>
      </c>
      <c r="DO208" s="7">
        <v>1026.1249</v>
      </c>
      <c r="DP208" s="7">
        <v>5113.0944</v>
      </c>
      <c r="DQ208" s="7">
        <v>6059.7927</v>
      </c>
      <c r="DR208" s="7">
        <f>Table2[[#This Row],[TOTAL Tax Revenues Net of Assistance Recapture and Penalty FY 12 and After]]+Table2[[#This Row],[TOTAL Tax Revenues Net of Assistance Recapture and Penalty Through FY 11]]</f>
        <v>11172.8871</v>
      </c>
      <c r="DS208" s="7">
        <v>0</v>
      </c>
      <c r="DT208" s="7">
        <v>0</v>
      </c>
      <c r="DU208" s="7">
        <v>0</v>
      </c>
      <c r="DV208" s="7">
        <v>0</v>
      </c>
    </row>
    <row r="209" spans="1:126" x14ac:dyDescent="0.25">
      <c r="A209" s="5">
        <v>92674</v>
      </c>
      <c r="B209" s="5" t="s">
        <v>337</v>
      </c>
      <c r="C209" s="5" t="s">
        <v>338</v>
      </c>
      <c r="D209" s="5" t="s">
        <v>42</v>
      </c>
      <c r="E209" s="5">
        <v>42</v>
      </c>
      <c r="F209" s="5">
        <v>3748</v>
      </c>
      <c r="G209" s="5">
        <v>47</v>
      </c>
      <c r="H209" s="23"/>
      <c r="I209" s="23"/>
      <c r="J209" s="5">
        <v>423720</v>
      </c>
      <c r="K209" s="6" t="s">
        <v>28</v>
      </c>
      <c r="L209" s="6">
        <v>37244</v>
      </c>
      <c r="M209" s="9">
        <v>46568</v>
      </c>
      <c r="N209" s="7">
        <v>1239.375</v>
      </c>
      <c r="O209" s="5" t="s">
        <v>51</v>
      </c>
      <c r="P209" s="23">
        <v>0</v>
      </c>
      <c r="Q209" s="23">
        <v>0</v>
      </c>
      <c r="R209" s="23">
        <v>21</v>
      </c>
      <c r="S209" s="23">
        <v>0</v>
      </c>
      <c r="T209" s="23">
        <v>0</v>
      </c>
      <c r="U209" s="23">
        <v>21</v>
      </c>
      <c r="V209" s="23">
        <v>21</v>
      </c>
      <c r="W209" s="23">
        <v>0</v>
      </c>
      <c r="X209" s="23">
        <v>0</v>
      </c>
      <c r="Y209" s="23">
        <v>0</v>
      </c>
      <c r="Z209" s="23">
        <v>21</v>
      </c>
      <c r="AA209" s="24">
        <v>0</v>
      </c>
      <c r="AB209" s="24">
        <v>0</v>
      </c>
      <c r="AC209" s="24">
        <v>0</v>
      </c>
      <c r="AD209" s="24">
        <v>0</v>
      </c>
      <c r="AE209" s="24">
        <v>0</v>
      </c>
      <c r="AF209" s="24">
        <v>80.952380952380906</v>
      </c>
      <c r="AG209" s="5" t="s">
        <v>39</v>
      </c>
      <c r="AH209" s="7" t="s">
        <v>33</v>
      </c>
      <c r="AI209" s="7">
        <v>52.436</v>
      </c>
      <c r="AJ209" s="7">
        <v>146.23480000000001</v>
      </c>
      <c r="AK209" s="7">
        <v>309.66199999999998</v>
      </c>
      <c r="AL209" s="7">
        <f>Table2[[#This Row],[Company Direct Land Through FY 11]]+Table2[[#This Row],[Company Direct Land FY 12 and After ]]</f>
        <v>455.89679999999998</v>
      </c>
      <c r="AM209" s="7">
        <v>12.065</v>
      </c>
      <c r="AN209" s="7">
        <v>164.2593</v>
      </c>
      <c r="AO209" s="7">
        <v>71.250699999999995</v>
      </c>
      <c r="AP209" s="7">
        <f>Table2[[#This Row],[Company Direct Building Through FY 11]]+Table2[[#This Row],[Company Direct Building FY 12 and After  ]]</f>
        <v>235.51</v>
      </c>
      <c r="AQ209" s="7">
        <v>0</v>
      </c>
      <c r="AR209" s="7">
        <v>24.7544</v>
      </c>
      <c r="AS209" s="7">
        <v>0</v>
      </c>
      <c r="AT209" s="7">
        <f>Table2[[#This Row],[Mortgage Recording Tax Through FY 11]]+Table2[[#This Row],[Mortgage Recording Tax FY 12 and After ]]</f>
        <v>24.7544</v>
      </c>
      <c r="AU209" s="7">
        <v>64.501000000000005</v>
      </c>
      <c r="AV209" s="7">
        <v>296.28280000000001</v>
      </c>
      <c r="AW209" s="7">
        <v>380.91090000000003</v>
      </c>
      <c r="AX209" s="7">
        <f>Table2[[#This Row],[Pilot Savings  Through FY 11]]+Table2[[#This Row],[Pilot Savings FY 12 and After ]]</f>
        <v>677.19370000000004</v>
      </c>
      <c r="AY209" s="7">
        <v>0</v>
      </c>
      <c r="AZ209" s="7">
        <v>24.7544</v>
      </c>
      <c r="BA209" s="7">
        <v>0</v>
      </c>
      <c r="BB209" s="7">
        <f>Table2[[#This Row],[Mortgage Recording Tax Exemption Through FY 11]]+Table2[[#This Row],[Mortgage Recording Tax Exemption FY 12 and After ]]</f>
        <v>24.7544</v>
      </c>
      <c r="BC209" s="7">
        <v>32.838099999999997</v>
      </c>
      <c r="BD209" s="7">
        <v>159.25299999999999</v>
      </c>
      <c r="BE209" s="7">
        <v>193.92570000000001</v>
      </c>
      <c r="BF209" s="7">
        <f>Table2[[#This Row],[Indirect and Induced Land Through FY 11]]+Table2[[#This Row],[Indirect and Induced Land FY 12 and After ]]</f>
        <v>353.17869999999999</v>
      </c>
      <c r="BG209" s="7">
        <v>60.985100000000003</v>
      </c>
      <c r="BH209" s="7">
        <v>295.75540000000001</v>
      </c>
      <c r="BI209" s="7">
        <v>360.14859999999999</v>
      </c>
      <c r="BJ209" s="7">
        <f>Table2[[#This Row],[Indirect and Induced Building Through FY 11]]+Table2[[#This Row],[Indirect and Induced Building FY 12 and After]]</f>
        <v>655.904</v>
      </c>
      <c r="BK209" s="7">
        <v>93.8232</v>
      </c>
      <c r="BL209" s="7">
        <v>469.21969999999999</v>
      </c>
      <c r="BM209" s="7">
        <v>554.0761</v>
      </c>
      <c r="BN209" s="7">
        <f>Table2[[#This Row],[TOTAL Real Property Related Taxes Through FY 11]]+Table2[[#This Row],[TOTAL Real Property Related Taxes FY 12 and After]]</f>
        <v>1023.2958</v>
      </c>
      <c r="BO209" s="7">
        <v>244.51230000000001</v>
      </c>
      <c r="BP209" s="7">
        <v>1198.5324000000001</v>
      </c>
      <c r="BQ209" s="7">
        <v>1443.9702</v>
      </c>
      <c r="BR209" s="7">
        <f>Table2[[#This Row],[Company Direct Through FY 11]]+Table2[[#This Row],[Company Direct FY 12 and After ]]</f>
        <v>2642.5025999999998</v>
      </c>
      <c r="BS209" s="7">
        <v>0</v>
      </c>
      <c r="BT209" s="7">
        <v>37.979700000000001</v>
      </c>
      <c r="BU209" s="7">
        <v>0</v>
      </c>
      <c r="BV209" s="7">
        <f>Table2[[#This Row],[Sales Tax Exemption Through FY 11]]+Table2[[#This Row],[Sales Tax Exemption FY 12 and After ]]</f>
        <v>37.979700000000001</v>
      </c>
      <c r="BW209" s="7">
        <v>0</v>
      </c>
      <c r="BX209" s="7">
        <v>0</v>
      </c>
      <c r="BY209" s="7">
        <v>0</v>
      </c>
      <c r="BZ209" s="7">
        <f>Table2[[#This Row],[Energy Tax Savings Through FY 11]]+Table2[[#This Row],[Energy Tax Savings FY 12 and After ]]</f>
        <v>0</v>
      </c>
      <c r="CA209" s="7">
        <v>0</v>
      </c>
      <c r="CB209" s="7">
        <v>0</v>
      </c>
      <c r="CC209" s="7">
        <v>0</v>
      </c>
      <c r="CD209" s="7">
        <f>Table2[[#This Row],[Tax Exempt Bond Savings Through FY 11]]+Table2[[#This Row],[Tax Exempt Bond Savings FY12 and After ]]</f>
        <v>0</v>
      </c>
      <c r="CE209" s="7">
        <v>129.24770000000001</v>
      </c>
      <c r="CF209" s="7">
        <v>666.44349999999997</v>
      </c>
      <c r="CG209" s="7">
        <v>763.27390000000003</v>
      </c>
      <c r="CH209" s="7">
        <f>Table2[[#This Row],[Indirect and Induced Through FY 11]]+Table2[[#This Row],[Indirect and Induced FY 12 and After  ]]</f>
        <v>1429.7174</v>
      </c>
      <c r="CI209" s="7">
        <v>373.76</v>
      </c>
      <c r="CJ209" s="7">
        <v>1826.9962</v>
      </c>
      <c r="CK209" s="7">
        <v>2207.2440999999999</v>
      </c>
      <c r="CL209" s="7">
        <f>Table2[[#This Row],[TOTAL Income Consumption Use Taxes Through FY 11]]+Table2[[#This Row],[TOTAL Income Consumption Use Taxes FY 12 and After  ]]</f>
        <v>4034.2402999999999</v>
      </c>
      <c r="CM209" s="7">
        <v>64.501000000000005</v>
      </c>
      <c r="CN209" s="7">
        <v>359.01690000000002</v>
      </c>
      <c r="CO209" s="7">
        <v>380.91090000000003</v>
      </c>
      <c r="CP209" s="7">
        <f>Table2[[#This Row],[Assistance Provided Through FY 11]]+Table2[[#This Row],[Assistance Provided FY 12 and After ]]</f>
        <v>739.92780000000005</v>
      </c>
      <c r="CQ209" s="7">
        <v>0</v>
      </c>
      <c r="CR209" s="7">
        <v>0</v>
      </c>
      <c r="CS209" s="7">
        <v>0</v>
      </c>
      <c r="CT209" s="7">
        <f>Table2[[#This Row],[Recapture Cancellation Reduction Amount Through FY 11]]+Table2[[#This Row],[Recapture Cancellation Reduction Amount FY 12 and After ]]</f>
        <v>0</v>
      </c>
      <c r="CU209" s="7">
        <v>0</v>
      </c>
      <c r="CV209" s="7">
        <v>0</v>
      </c>
      <c r="CW209" s="7">
        <v>0</v>
      </c>
      <c r="CX209" s="7">
        <f>Table2[[#This Row],[Penalty Paid Through FY 11]]+Table2[[#This Row],[Penalty Paid FY 12 and After]]</f>
        <v>0</v>
      </c>
      <c r="CY209" s="7">
        <v>64.501000000000005</v>
      </c>
      <c r="CZ209" s="7">
        <v>359.01690000000002</v>
      </c>
      <c r="DA209" s="7">
        <v>380.91090000000003</v>
      </c>
      <c r="DB209" s="7">
        <f>Table2[[#This Row],[TOTAL Assistance Net of recapture penalties Through FY 11]]+Table2[[#This Row],[TOTAL Assistance Net of recapture penalties FY 12 and After ]]</f>
        <v>739.92780000000005</v>
      </c>
      <c r="DC209" s="7">
        <v>309.01330000000002</v>
      </c>
      <c r="DD209" s="7">
        <v>1533.7809</v>
      </c>
      <c r="DE209" s="7">
        <v>1824.8829000000001</v>
      </c>
      <c r="DF209" s="7">
        <f>Table2[[#This Row],[Company Direct Tax Revenue Before Assistance FY 12 and After]]+Table2[[#This Row],[Company Direct Tax Revenue Before Assistance Through FY 11]]</f>
        <v>3358.6638000000003</v>
      </c>
      <c r="DG209" s="7">
        <v>223.07089999999999</v>
      </c>
      <c r="DH209" s="7">
        <v>1121.4519</v>
      </c>
      <c r="DI209" s="7">
        <v>1317.3481999999999</v>
      </c>
      <c r="DJ209" s="7">
        <f>Table2[[#This Row],[Indirect and Induced Tax Revenues FY 12 and After]]+Table2[[#This Row],[Indirect and Induced Tax Revenues Through FY 11]]</f>
        <v>2438.8000999999999</v>
      </c>
      <c r="DK209" s="7">
        <v>532.08420000000001</v>
      </c>
      <c r="DL209" s="7">
        <v>2655.2328000000002</v>
      </c>
      <c r="DM209" s="7">
        <v>3142.2311</v>
      </c>
      <c r="DN209" s="7">
        <f>Table2[[#This Row],[TOTAL Tax Revenues Before Assistance Through FY 11]]+Table2[[#This Row],[TOTAL Tax Revenues Before Assistance FY 12 and After]]</f>
        <v>5797.4639000000006</v>
      </c>
      <c r="DO209" s="7">
        <v>467.58319999999998</v>
      </c>
      <c r="DP209" s="7">
        <v>2296.2159000000001</v>
      </c>
      <c r="DQ209" s="7">
        <v>2761.3202000000001</v>
      </c>
      <c r="DR209" s="7">
        <f>Table2[[#This Row],[TOTAL Tax Revenues Net of Assistance Recapture and Penalty FY 12 and After]]+Table2[[#This Row],[TOTAL Tax Revenues Net of Assistance Recapture and Penalty Through FY 11]]</f>
        <v>5057.5361000000003</v>
      </c>
      <c r="DS209" s="7">
        <v>0</v>
      </c>
      <c r="DT209" s="7">
        <v>0</v>
      </c>
      <c r="DU209" s="7">
        <v>0</v>
      </c>
      <c r="DV209" s="7">
        <v>0</v>
      </c>
    </row>
    <row r="210" spans="1:126" x14ac:dyDescent="0.25">
      <c r="A210" s="5">
        <v>92676</v>
      </c>
      <c r="B210" s="5" t="s">
        <v>1090</v>
      </c>
      <c r="C210" s="5" t="s">
        <v>1091</v>
      </c>
      <c r="D210" s="5" t="s">
        <v>27</v>
      </c>
      <c r="E210" s="5">
        <v>1</v>
      </c>
      <c r="F210" s="5">
        <v>71</v>
      </c>
      <c r="G210" s="5">
        <v>1002</v>
      </c>
      <c r="H210" s="23"/>
      <c r="I210" s="23"/>
      <c r="J210" s="5">
        <v>524298</v>
      </c>
      <c r="K210" s="6" t="s">
        <v>793</v>
      </c>
      <c r="L210" s="6">
        <v>35430</v>
      </c>
      <c r="M210" s="9">
        <v>40908</v>
      </c>
      <c r="N210" s="7">
        <v>563000</v>
      </c>
      <c r="O210" s="5" t="s">
        <v>1092</v>
      </c>
      <c r="P210" s="23">
        <v>25</v>
      </c>
      <c r="Q210" s="23">
        <v>274</v>
      </c>
      <c r="R210" s="23">
        <v>5837</v>
      </c>
      <c r="S210" s="23">
        <v>0</v>
      </c>
      <c r="T210" s="23">
        <v>0</v>
      </c>
      <c r="U210" s="23">
        <v>6136</v>
      </c>
      <c r="V210" s="23">
        <v>5904</v>
      </c>
      <c r="W210" s="23">
        <v>0</v>
      </c>
      <c r="X210" s="23">
        <v>5180</v>
      </c>
      <c r="Y210" s="23">
        <v>5180</v>
      </c>
      <c r="Z210" s="23">
        <v>1858</v>
      </c>
      <c r="AA210" s="24">
        <v>28.552803129074299</v>
      </c>
      <c r="AB210" s="24">
        <v>4.6773142112125203</v>
      </c>
      <c r="AC210" s="24">
        <v>2.6564537157757502</v>
      </c>
      <c r="AD210" s="24">
        <v>6.1766623207301201</v>
      </c>
      <c r="AE210" s="24">
        <v>57.936766623207298</v>
      </c>
      <c r="AF210" s="24">
        <v>47.930247718383299</v>
      </c>
      <c r="AG210" s="5" t="s">
        <v>39</v>
      </c>
      <c r="AH210" s="7" t="s">
        <v>33</v>
      </c>
      <c r="AI210" s="7">
        <v>1426.9739999999999</v>
      </c>
      <c r="AJ210" s="7">
        <v>26716.846000000001</v>
      </c>
      <c r="AK210" s="7">
        <v>482.0557</v>
      </c>
      <c r="AL210" s="7">
        <f>Table2[[#This Row],[Company Direct Land Through FY 11]]+Table2[[#This Row],[Company Direct Land FY 12 and After ]]</f>
        <v>27198.901700000002</v>
      </c>
      <c r="AM210" s="7">
        <v>2190.777</v>
      </c>
      <c r="AN210" s="7">
        <v>49059.377200000003</v>
      </c>
      <c r="AO210" s="7">
        <v>740.08109999999999</v>
      </c>
      <c r="AP210" s="7">
        <f>Table2[[#This Row],[Company Direct Building Through FY 11]]+Table2[[#This Row],[Company Direct Building FY 12 and After  ]]</f>
        <v>49799.458300000006</v>
      </c>
      <c r="AQ210" s="7">
        <v>0</v>
      </c>
      <c r="AR210" s="7">
        <v>0</v>
      </c>
      <c r="AS210" s="7">
        <v>0</v>
      </c>
      <c r="AT210" s="7">
        <f>Table2[[#This Row],[Mortgage Recording Tax Through FY 11]]+Table2[[#This Row],[Mortgage Recording Tax FY 12 and After ]]</f>
        <v>0</v>
      </c>
      <c r="AU210" s="7">
        <v>3617.7510000000002</v>
      </c>
      <c r="AV210" s="7">
        <v>13001.2433</v>
      </c>
      <c r="AW210" s="7">
        <v>9354.7566999999999</v>
      </c>
      <c r="AX210" s="7">
        <f>Table2[[#This Row],[Pilot Savings  Through FY 11]]+Table2[[#This Row],[Pilot Savings FY 12 and After ]]</f>
        <v>22356</v>
      </c>
      <c r="AY210" s="7">
        <v>0</v>
      </c>
      <c r="AZ210" s="7">
        <v>0</v>
      </c>
      <c r="BA210" s="7">
        <v>0</v>
      </c>
      <c r="BB210" s="7">
        <f>Table2[[#This Row],[Mortgage Recording Tax Exemption Through FY 11]]+Table2[[#This Row],[Mortgage Recording Tax Exemption FY 12 and After ]]</f>
        <v>0</v>
      </c>
      <c r="BC210" s="7">
        <v>20946.7238</v>
      </c>
      <c r="BD210" s="7">
        <v>170977.29269999999</v>
      </c>
      <c r="BE210" s="7">
        <v>7076.1539000000002</v>
      </c>
      <c r="BF210" s="7">
        <f>Table2[[#This Row],[Indirect and Induced Land Through FY 11]]+Table2[[#This Row],[Indirect and Induced Land FY 12 and After ]]</f>
        <v>178053.4466</v>
      </c>
      <c r="BG210" s="7">
        <v>38901.058599999997</v>
      </c>
      <c r="BH210" s="7">
        <v>317529.25799999997</v>
      </c>
      <c r="BI210" s="7">
        <v>13141.4288</v>
      </c>
      <c r="BJ210" s="7">
        <f>Table2[[#This Row],[Indirect and Induced Building Through FY 11]]+Table2[[#This Row],[Indirect and Induced Building FY 12 and After]]</f>
        <v>330670.68679999997</v>
      </c>
      <c r="BK210" s="7">
        <v>59847.782399999996</v>
      </c>
      <c r="BL210" s="7">
        <v>551281.53060000006</v>
      </c>
      <c r="BM210" s="7">
        <v>12084.962799999999</v>
      </c>
      <c r="BN210" s="7">
        <f>Table2[[#This Row],[TOTAL Real Property Related Taxes Through FY 11]]+Table2[[#This Row],[TOTAL Real Property Related Taxes FY 12 and After]]</f>
        <v>563366.49340000004</v>
      </c>
      <c r="BO210" s="7">
        <v>77133.576100000006</v>
      </c>
      <c r="BP210" s="7">
        <v>601725.0233</v>
      </c>
      <c r="BQ210" s="7">
        <v>26057.013200000001</v>
      </c>
      <c r="BR210" s="7">
        <f>Table2[[#This Row],[Company Direct Through FY 11]]+Table2[[#This Row],[Company Direct FY 12 and After ]]</f>
        <v>627782.03650000005</v>
      </c>
      <c r="BS210" s="7">
        <v>0</v>
      </c>
      <c r="BT210" s="7">
        <v>9912.0028999999995</v>
      </c>
      <c r="BU210" s="7">
        <v>15310.997100000001</v>
      </c>
      <c r="BV210" s="7">
        <f>Table2[[#This Row],[Sales Tax Exemption Through FY 11]]+Table2[[#This Row],[Sales Tax Exemption FY 12 and After ]]</f>
        <v>25223</v>
      </c>
      <c r="BW210" s="7">
        <v>18.258099999999999</v>
      </c>
      <c r="BX210" s="7">
        <v>135.33920000000001</v>
      </c>
      <c r="BY210" s="7">
        <v>6.1679000000000004</v>
      </c>
      <c r="BZ210" s="7">
        <f>Table2[[#This Row],[Energy Tax Savings Through FY 11]]+Table2[[#This Row],[Energy Tax Savings FY 12 and After ]]</f>
        <v>141.50710000000001</v>
      </c>
      <c r="CA210" s="7">
        <v>0</v>
      </c>
      <c r="CB210" s="7">
        <v>0</v>
      </c>
      <c r="CC210" s="7">
        <v>0</v>
      </c>
      <c r="CD210" s="7">
        <f>Table2[[#This Row],[Tax Exempt Bond Savings Through FY 11]]+Table2[[#This Row],[Tax Exempt Bond Savings FY12 and After ]]</f>
        <v>0</v>
      </c>
      <c r="CE210" s="7">
        <v>68641.416599999997</v>
      </c>
      <c r="CF210" s="7">
        <v>585115.61800000002</v>
      </c>
      <c r="CG210" s="7">
        <v>23188.2196</v>
      </c>
      <c r="CH210" s="7">
        <f>Table2[[#This Row],[Indirect and Induced Through FY 11]]+Table2[[#This Row],[Indirect and Induced FY 12 and After  ]]</f>
        <v>608303.83759999997</v>
      </c>
      <c r="CI210" s="7">
        <v>145756.7346</v>
      </c>
      <c r="CJ210" s="7">
        <v>1176793.2992</v>
      </c>
      <c r="CK210" s="7">
        <v>33928.067799999997</v>
      </c>
      <c r="CL210" s="7">
        <f>Table2[[#This Row],[TOTAL Income Consumption Use Taxes Through FY 11]]+Table2[[#This Row],[TOTAL Income Consumption Use Taxes FY 12 and After  ]]</f>
        <v>1210721.3670000001</v>
      </c>
      <c r="CM210" s="7">
        <v>3636.0091000000002</v>
      </c>
      <c r="CN210" s="7">
        <v>23048.5854</v>
      </c>
      <c r="CO210" s="7">
        <v>24671.921699999999</v>
      </c>
      <c r="CP210" s="7">
        <f>Table2[[#This Row],[Assistance Provided Through FY 11]]+Table2[[#This Row],[Assistance Provided FY 12 and After ]]</f>
        <v>47720.507100000003</v>
      </c>
      <c r="CQ210" s="7">
        <v>0</v>
      </c>
      <c r="CR210" s="7">
        <v>68.725099999999998</v>
      </c>
      <c r="CS210" s="7">
        <v>0</v>
      </c>
      <c r="CT210" s="7">
        <f>Table2[[#This Row],[Recapture Cancellation Reduction Amount Through FY 11]]+Table2[[#This Row],[Recapture Cancellation Reduction Amount FY 12 and After ]]</f>
        <v>68.725099999999998</v>
      </c>
      <c r="CU210" s="7">
        <v>0</v>
      </c>
      <c r="CV210" s="7">
        <v>0</v>
      </c>
      <c r="CW210" s="7">
        <v>0</v>
      </c>
      <c r="CX210" s="7">
        <f>Table2[[#This Row],[Penalty Paid Through FY 11]]+Table2[[#This Row],[Penalty Paid FY 12 and After]]</f>
        <v>0</v>
      </c>
      <c r="CY210" s="7">
        <v>3636.0091000000002</v>
      </c>
      <c r="CZ210" s="7">
        <v>22979.8603</v>
      </c>
      <c r="DA210" s="7">
        <v>24671.921699999999</v>
      </c>
      <c r="DB210" s="7">
        <f>Table2[[#This Row],[TOTAL Assistance Net of recapture penalties Through FY 11]]+Table2[[#This Row],[TOTAL Assistance Net of recapture penalties FY 12 and After ]]</f>
        <v>47651.781999999999</v>
      </c>
      <c r="DC210" s="7">
        <v>80751.327099999995</v>
      </c>
      <c r="DD210" s="7">
        <v>677501.24650000001</v>
      </c>
      <c r="DE210" s="7">
        <v>27279.15</v>
      </c>
      <c r="DF210" s="7">
        <f>Table2[[#This Row],[Company Direct Tax Revenue Before Assistance FY 12 and After]]+Table2[[#This Row],[Company Direct Tax Revenue Before Assistance Through FY 11]]</f>
        <v>704780.39650000003</v>
      </c>
      <c r="DG210" s="7">
        <v>128489.19899999999</v>
      </c>
      <c r="DH210" s="7">
        <v>1073622.1687</v>
      </c>
      <c r="DI210" s="7">
        <v>43405.802300000003</v>
      </c>
      <c r="DJ210" s="7">
        <f>Table2[[#This Row],[Indirect and Induced Tax Revenues FY 12 and After]]+Table2[[#This Row],[Indirect and Induced Tax Revenues Through FY 11]]</f>
        <v>1117027.9710000001</v>
      </c>
      <c r="DK210" s="7">
        <v>209240.52609999999</v>
      </c>
      <c r="DL210" s="7">
        <v>1751123.4151999999</v>
      </c>
      <c r="DM210" s="7">
        <v>70684.952300000004</v>
      </c>
      <c r="DN210" s="7">
        <f>Table2[[#This Row],[TOTAL Tax Revenues Before Assistance Through FY 11]]+Table2[[#This Row],[TOTAL Tax Revenues Before Assistance FY 12 and After]]</f>
        <v>1821808.3674999999</v>
      </c>
      <c r="DO210" s="7">
        <v>205604.51699999999</v>
      </c>
      <c r="DP210" s="7">
        <v>1728143.5549000001</v>
      </c>
      <c r="DQ210" s="7">
        <v>46013.030599999998</v>
      </c>
      <c r="DR210" s="7">
        <f>Table2[[#This Row],[TOTAL Tax Revenues Net of Assistance Recapture and Penalty FY 12 and After]]+Table2[[#This Row],[TOTAL Tax Revenues Net of Assistance Recapture and Penalty Through FY 11]]</f>
        <v>1774156.5855</v>
      </c>
      <c r="DS210" s="7">
        <v>0</v>
      </c>
      <c r="DT210" s="7">
        <v>682.58799999999997</v>
      </c>
      <c r="DU210" s="7">
        <v>0</v>
      </c>
      <c r="DV210" s="7">
        <v>0</v>
      </c>
    </row>
    <row r="211" spans="1:126" x14ac:dyDescent="0.25">
      <c r="A211" s="5">
        <v>92678</v>
      </c>
      <c r="B211" s="5" t="s">
        <v>393</v>
      </c>
      <c r="C211" s="5" t="s">
        <v>394</v>
      </c>
      <c r="D211" s="5" t="s">
        <v>42</v>
      </c>
      <c r="E211" s="5">
        <v>34</v>
      </c>
      <c r="F211" s="5">
        <v>3190</v>
      </c>
      <c r="G211" s="5">
        <v>12</v>
      </c>
      <c r="H211" s="23"/>
      <c r="I211" s="23"/>
      <c r="J211" s="5">
        <v>315211</v>
      </c>
      <c r="K211" s="6" t="s">
        <v>43</v>
      </c>
      <c r="L211" s="6">
        <v>37420</v>
      </c>
      <c r="M211" s="9">
        <v>46934</v>
      </c>
      <c r="N211" s="7">
        <v>1890</v>
      </c>
      <c r="O211" s="5" t="s">
        <v>56</v>
      </c>
      <c r="P211" s="23">
        <v>9</v>
      </c>
      <c r="Q211" s="23">
        <v>0</v>
      </c>
      <c r="R211" s="23">
        <v>21</v>
      </c>
      <c r="S211" s="23">
        <v>0</v>
      </c>
      <c r="T211" s="23">
        <v>0</v>
      </c>
      <c r="U211" s="23">
        <v>30</v>
      </c>
      <c r="V211" s="23">
        <v>25</v>
      </c>
      <c r="W211" s="23">
        <v>0</v>
      </c>
      <c r="X211" s="23">
        <v>0</v>
      </c>
      <c r="Y211" s="23">
        <v>0</v>
      </c>
      <c r="Z211" s="23">
        <v>3</v>
      </c>
      <c r="AA211" s="24">
        <v>0</v>
      </c>
      <c r="AB211" s="24">
        <v>0</v>
      </c>
      <c r="AC211" s="24">
        <v>0</v>
      </c>
      <c r="AD211" s="24">
        <v>0</v>
      </c>
      <c r="AE211" s="24">
        <v>0</v>
      </c>
      <c r="AF211" s="24">
        <v>100</v>
      </c>
      <c r="AG211" s="5" t="s">
        <v>33</v>
      </c>
      <c r="AH211" s="7" t="s">
        <v>33</v>
      </c>
      <c r="AI211" s="7">
        <v>7.7030000000000003</v>
      </c>
      <c r="AJ211" s="7">
        <v>83.036199999999994</v>
      </c>
      <c r="AK211" s="7">
        <v>47.475000000000001</v>
      </c>
      <c r="AL211" s="7">
        <f>Table2[[#This Row],[Company Direct Land Through FY 11]]+Table2[[#This Row],[Company Direct Land FY 12 and After ]]</f>
        <v>130.5112</v>
      </c>
      <c r="AM211" s="7">
        <v>41.847000000000001</v>
      </c>
      <c r="AN211" s="7">
        <v>188.92619999999999</v>
      </c>
      <c r="AO211" s="7">
        <v>257.91230000000002</v>
      </c>
      <c r="AP211" s="7">
        <f>Table2[[#This Row],[Company Direct Building Through FY 11]]+Table2[[#This Row],[Company Direct Building FY 12 and After  ]]</f>
        <v>446.83850000000001</v>
      </c>
      <c r="AQ211" s="7">
        <v>0</v>
      </c>
      <c r="AR211" s="7">
        <v>23.6858</v>
      </c>
      <c r="AS211" s="7">
        <v>0</v>
      </c>
      <c r="AT211" s="7">
        <f>Table2[[#This Row],[Mortgage Recording Tax Through FY 11]]+Table2[[#This Row],[Mortgage Recording Tax FY 12 and After ]]</f>
        <v>23.6858</v>
      </c>
      <c r="AU211" s="7">
        <v>36.877000000000002</v>
      </c>
      <c r="AV211" s="7">
        <v>90.659599999999998</v>
      </c>
      <c r="AW211" s="7">
        <v>227.28120000000001</v>
      </c>
      <c r="AX211" s="7">
        <f>Table2[[#This Row],[Pilot Savings  Through FY 11]]+Table2[[#This Row],[Pilot Savings FY 12 and After ]]</f>
        <v>317.94080000000002</v>
      </c>
      <c r="AY211" s="7">
        <v>0</v>
      </c>
      <c r="AZ211" s="7">
        <v>23.6858</v>
      </c>
      <c r="BA211" s="7">
        <v>0</v>
      </c>
      <c r="BB211" s="7">
        <f>Table2[[#This Row],[Mortgage Recording Tax Exemption Through FY 11]]+Table2[[#This Row],[Mortgage Recording Tax Exemption FY 12 and After ]]</f>
        <v>23.6858</v>
      </c>
      <c r="BC211" s="7">
        <v>43.791699999999999</v>
      </c>
      <c r="BD211" s="7">
        <v>456.81990000000002</v>
      </c>
      <c r="BE211" s="7">
        <v>269.8981</v>
      </c>
      <c r="BF211" s="7">
        <f>Table2[[#This Row],[Indirect and Induced Land Through FY 11]]+Table2[[#This Row],[Indirect and Induced Land FY 12 and After ]]</f>
        <v>726.71800000000007</v>
      </c>
      <c r="BG211" s="7">
        <v>81.327500000000001</v>
      </c>
      <c r="BH211" s="7">
        <v>848.37980000000005</v>
      </c>
      <c r="BI211" s="7">
        <v>501.23950000000002</v>
      </c>
      <c r="BJ211" s="7">
        <f>Table2[[#This Row],[Indirect and Induced Building Through FY 11]]+Table2[[#This Row],[Indirect and Induced Building FY 12 and After]]</f>
        <v>1349.6193000000001</v>
      </c>
      <c r="BK211" s="7">
        <v>137.79220000000001</v>
      </c>
      <c r="BL211" s="7">
        <v>1486.5025000000001</v>
      </c>
      <c r="BM211" s="7">
        <v>849.24369999999999</v>
      </c>
      <c r="BN211" s="7">
        <f>Table2[[#This Row],[TOTAL Real Property Related Taxes Through FY 11]]+Table2[[#This Row],[TOTAL Real Property Related Taxes FY 12 and After]]</f>
        <v>2335.7462</v>
      </c>
      <c r="BO211" s="7">
        <v>229.92750000000001</v>
      </c>
      <c r="BP211" s="7">
        <v>2549.0862999999999</v>
      </c>
      <c r="BQ211" s="7">
        <v>1417.0948000000001</v>
      </c>
      <c r="BR211" s="7">
        <f>Table2[[#This Row],[Company Direct Through FY 11]]+Table2[[#This Row],[Company Direct FY 12 and After ]]</f>
        <v>3966.1810999999998</v>
      </c>
      <c r="BS211" s="7">
        <v>0</v>
      </c>
      <c r="BT211" s="7">
        <v>0</v>
      </c>
      <c r="BU211" s="7">
        <v>0</v>
      </c>
      <c r="BV211" s="7">
        <f>Table2[[#This Row],[Sales Tax Exemption Through FY 11]]+Table2[[#This Row],[Sales Tax Exemption FY 12 and After ]]</f>
        <v>0</v>
      </c>
      <c r="BW211" s="7">
        <v>0</v>
      </c>
      <c r="BX211" s="7">
        <v>2.6543999999999999</v>
      </c>
      <c r="BY211" s="7">
        <v>0</v>
      </c>
      <c r="BZ211" s="7">
        <f>Table2[[#This Row],[Energy Tax Savings Through FY 11]]+Table2[[#This Row],[Energy Tax Savings FY 12 and After ]]</f>
        <v>2.6543999999999999</v>
      </c>
      <c r="CA211" s="7">
        <v>0</v>
      </c>
      <c r="CB211" s="7">
        <v>0</v>
      </c>
      <c r="CC211" s="7">
        <v>0</v>
      </c>
      <c r="CD211" s="7">
        <f>Table2[[#This Row],[Tax Exempt Bond Savings Through FY 11]]+Table2[[#This Row],[Tax Exempt Bond Savings FY12 and After ]]</f>
        <v>0</v>
      </c>
      <c r="CE211" s="7">
        <v>172.36</v>
      </c>
      <c r="CF211" s="7">
        <v>1923.0108</v>
      </c>
      <c r="CG211" s="7">
        <v>1062.2933</v>
      </c>
      <c r="CH211" s="7">
        <f>Table2[[#This Row],[Indirect and Induced Through FY 11]]+Table2[[#This Row],[Indirect and Induced FY 12 and After  ]]</f>
        <v>2985.3041000000003</v>
      </c>
      <c r="CI211" s="7">
        <v>402.28750000000002</v>
      </c>
      <c r="CJ211" s="7">
        <v>4469.4426999999996</v>
      </c>
      <c r="CK211" s="7">
        <v>2479.3881000000001</v>
      </c>
      <c r="CL211" s="7">
        <f>Table2[[#This Row],[TOTAL Income Consumption Use Taxes Through FY 11]]+Table2[[#This Row],[TOTAL Income Consumption Use Taxes FY 12 and After  ]]</f>
        <v>6948.8307999999997</v>
      </c>
      <c r="CM211" s="7">
        <v>36.877000000000002</v>
      </c>
      <c r="CN211" s="7">
        <v>116.99979999999999</v>
      </c>
      <c r="CO211" s="7">
        <v>227.28120000000001</v>
      </c>
      <c r="CP211" s="7">
        <f>Table2[[#This Row],[Assistance Provided Through FY 11]]+Table2[[#This Row],[Assistance Provided FY 12 and After ]]</f>
        <v>344.28100000000001</v>
      </c>
      <c r="CQ211" s="7">
        <v>0</v>
      </c>
      <c r="CR211" s="7">
        <v>0</v>
      </c>
      <c r="CS211" s="7">
        <v>0</v>
      </c>
      <c r="CT211" s="7">
        <f>Table2[[#This Row],[Recapture Cancellation Reduction Amount Through FY 11]]+Table2[[#This Row],[Recapture Cancellation Reduction Amount FY 12 and After ]]</f>
        <v>0</v>
      </c>
      <c r="CU211" s="7">
        <v>0</v>
      </c>
      <c r="CV211" s="7">
        <v>0</v>
      </c>
      <c r="CW211" s="7">
        <v>0</v>
      </c>
      <c r="CX211" s="7">
        <f>Table2[[#This Row],[Penalty Paid Through FY 11]]+Table2[[#This Row],[Penalty Paid FY 12 and After]]</f>
        <v>0</v>
      </c>
      <c r="CY211" s="7">
        <v>36.877000000000002</v>
      </c>
      <c r="CZ211" s="7">
        <v>116.99979999999999</v>
      </c>
      <c r="DA211" s="7">
        <v>227.28120000000001</v>
      </c>
      <c r="DB211" s="7">
        <f>Table2[[#This Row],[TOTAL Assistance Net of recapture penalties Through FY 11]]+Table2[[#This Row],[TOTAL Assistance Net of recapture penalties FY 12 and After ]]</f>
        <v>344.28100000000001</v>
      </c>
      <c r="DC211" s="7">
        <v>279.47750000000002</v>
      </c>
      <c r="DD211" s="7">
        <v>2844.7345</v>
      </c>
      <c r="DE211" s="7">
        <v>1722.4820999999999</v>
      </c>
      <c r="DF211" s="7">
        <f>Table2[[#This Row],[Company Direct Tax Revenue Before Assistance FY 12 and After]]+Table2[[#This Row],[Company Direct Tax Revenue Before Assistance Through FY 11]]</f>
        <v>4567.2165999999997</v>
      </c>
      <c r="DG211" s="7">
        <v>297.47919999999999</v>
      </c>
      <c r="DH211" s="7">
        <v>3228.2105000000001</v>
      </c>
      <c r="DI211" s="7">
        <v>1833.4309000000001</v>
      </c>
      <c r="DJ211" s="7">
        <f>Table2[[#This Row],[Indirect and Induced Tax Revenues FY 12 and After]]+Table2[[#This Row],[Indirect and Induced Tax Revenues Through FY 11]]</f>
        <v>5061.6414000000004</v>
      </c>
      <c r="DK211" s="7">
        <v>576.95669999999996</v>
      </c>
      <c r="DL211" s="7">
        <v>6072.9449999999997</v>
      </c>
      <c r="DM211" s="7">
        <v>3555.913</v>
      </c>
      <c r="DN211" s="7">
        <f>Table2[[#This Row],[TOTAL Tax Revenues Before Assistance Through FY 11]]+Table2[[#This Row],[TOTAL Tax Revenues Before Assistance FY 12 and After]]</f>
        <v>9628.8580000000002</v>
      </c>
      <c r="DO211" s="7">
        <v>540.0797</v>
      </c>
      <c r="DP211" s="7">
        <v>5955.9452000000001</v>
      </c>
      <c r="DQ211" s="7">
        <v>3328.6318000000001</v>
      </c>
      <c r="DR211" s="7">
        <f>Table2[[#This Row],[TOTAL Tax Revenues Net of Assistance Recapture and Penalty FY 12 and After]]+Table2[[#This Row],[TOTAL Tax Revenues Net of Assistance Recapture and Penalty Through FY 11]]</f>
        <v>9284.5770000000011</v>
      </c>
      <c r="DS211" s="7">
        <v>0</v>
      </c>
      <c r="DT211" s="7">
        <v>0</v>
      </c>
      <c r="DU211" s="7">
        <v>0</v>
      </c>
      <c r="DV211" s="7">
        <v>0</v>
      </c>
    </row>
    <row r="212" spans="1:126" x14ac:dyDescent="0.25">
      <c r="A212" s="5">
        <v>92679</v>
      </c>
      <c r="B212" s="5" t="s">
        <v>329</v>
      </c>
      <c r="C212" s="5" t="s">
        <v>330</v>
      </c>
      <c r="D212" s="5" t="s">
        <v>36</v>
      </c>
      <c r="E212" s="5">
        <v>17</v>
      </c>
      <c r="F212" s="5">
        <v>2599</v>
      </c>
      <c r="G212" s="5">
        <v>61</v>
      </c>
      <c r="H212" s="23"/>
      <c r="I212" s="23"/>
      <c r="J212" s="5">
        <v>424490</v>
      </c>
      <c r="K212" s="6" t="s">
        <v>43</v>
      </c>
      <c r="L212" s="6">
        <v>37112</v>
      </c>
      <c r="M212" s="9">
        <v>46569</v>
      </c>
      <c r="N212" s="7">
        <v>4375</v>
      </c>
      <c r="O212" s="5" t="s">
        <v>51</v>
      </c>
      <c r="P212" s="23">
        <v>0</v>
      </c>
      <c r="Q212" s="23">
        <v>0</v>
      </c>
      <c r="R212" s="23">
        <v>21</v>
      </c>
      <c r="S212" s="23">
        <v>0</v>
      </c>
      <c r="T212" s="23">
        <v>0</v>
      </c>
      <c r="U212" s="23">
        <v>21</v>
      </c>
      <c r="V212" s="23">
        <v>21</v>
      </c>
      <c r="W212" s="23">
        <v>0</v>
      </c>
      <c r="X212" s="23">
        <v>0</v>
      </c>
      <c r="Y212" s="23">
        <v>0</v>
      </c>
      <c r="Z212" s="23">
        <v>5</v>
      </c>
      <c r="AA212" s="24">
        <v>0</v>
      </c>
      <c r="AB212" s="24">
        <v>0</v>
      </c>
      <c r="AC212" s="24">
        <v>0</v>
      </c>
      <c r="AD212" s="24">
        <v>0</v>
      </c>
      <c r="AE212" s="24">
        <v>0</v>
      </c>
      <c r="AF212" s="24">
        <v>100</v>
      </c>
      <c r="AG212" s="5" t="s">
        <v>39</v>
      </c>
      <c r="AH212" s="7" t="s">
        <v>33</v>
      </c>
      <c r="AI212" s="7">
        <v>40.371000000000002</v>
      </c>
      <c r="AJ212" s="7">
        <v>177.8434</v>
      </c>
      <c r="AK212" s="7">
        <v>248.81489999999999</v>
      </c>
      <c r="AL212" s="7">
        <f>Table2[[#This Row],[Company Direct Land Through FY 11]]+Table2[[#This Row],[Company Direct Land FY 12 and After ]]</f>
        <v>426.6583</v>
      </c>
      <c r="AM212" s="7">
        <v>69.141000000000005</v>
      </c>
      <c r="AN212" s="7">
        <v>373.62479999999999</v>
      </c>
      <c r="AO212" s="7">
        <v>426.13049999999998</v>
      </c>
      <c r="AP212" s="7">
        <f>Table2[[#This Row],[Company Direct Building Through FY 11]]+Table2[[#This Row],[Company Direct Building FY 12 and After  ]]</f>
        <v>799.75530000000003</v>
      </c>
      <c r="AQ212" s="7">
        <v>0</v>
      </c>
      <c r="AR212" s="7">
        <v>50.529600000000002</v>
      </c>
      <c r="AS212" s="7">
        <v>0</v>
      </c>
      <c r="AT212" s="7">
        <f>Table2[[#This Row],[Mortgage Recording Tax Through FY 11]]+Table2[[#This Row],[Mortgage Recording Tax FY 12 and After ]]</f>
        <v>50.529600000000002</v>
      </c>
      <c r="AU212" s="7">
        <v>87.667000000000002</v>
      </c>
      <c r="AV212" s="7">
        <v>371.11329999999998</v>
      </c>
      <c r="AW212" s="7">
        <v>540.31100000000004</v>
      </c>
      <c r="AX212" s="7">
        <f>Table2[[#This Row],[Pilot Savings  Through FY 11]]+Table2[[#This Row],[Pilot Savings FY 12 and After ]]</f>
        <v>911.42430000000002</v>
      </c>
      <c r="AY212" s="7">
        <v>0</v>
      </c>
      <c r="AZ212" s="7">
        <v>50.529600000000002</v>
      </c>
      <c r="BA212" s="7">
        <v>0</v>
      </c>
      <c r="BB212" s="7">
        <f>Table2[[#This Row],[Mortgage Recording Tax Exemption Through FY 11]]+Table2[[#This Row],[Mortgage Recording Tax Exemption FY 12 and After ]]</f>
        <v>50.529600000000002</v>
      </c>
      <c r="BC212" s="7">
        <v>32.838099999999997</v>
      </c>
      <c r="BD212" s="7">
        <v>198.06720000000001</v>
      </c>
      <c r="BE212" s="7">
        <v>202.38849999999999</v>
      </c>
      <c r="BF212" s="7">
        <f>Table2[[#This Row],[Indirect and Induced Land Through FY 11]]+Table2[[#This Row],[Indirect and Induced Land FY 12 and After ]]</f>
        <v>400.45569999999998</v>
      </c>
      <c r="BG212" s="7">
        <v>60.985100000000003</v>
      </c>
      <c r="BH212" s="7">
        <v>367.83940000000001</v>
      </c>
      <c r="BI212" s="7">
        <v>375.86529999999999</v>
      </c>
      <c r="BJ212" s="7">
        <f>Table2[[#This Row],[Indirect and Induced Building Through FY 11]]+Table2[[#This Row],[Indirect and Induced Building FY 12 and After]]</f>
        <v>743.7047</v>
      </c>
      <c r="BK212" s="7">
        <v>115.6682</v>
      </c>
      <c r="BL212" s="7">
        <v>746.26149999999996</v>
      </c>
      <c r="BM212" s="7">
        <v>712.88819999999998</v>
      </c>
      <c r="BN212" s="7">
        <f>Table2[[#This Row],[TOTAL Real Property Related Taxes Through FY 11]]+Table2[[#This Row],[TOTAL Real Property Related Taxes FY 12 and After]]</f>
        <v>1459.1496999999999</v>
      </c>
      <c r="BO212" s="7">
        <v>224.32069999999999</v>
      </c>
      <c r="BP212" s="7">
        <v>1351.8524</v>
      </c>
      <c r="BQ212" s="7">
        <v>1382.5387000000001</v>
      </c>
      <c r="BR212" s="7">
        <f>Table2[[#This Row],[Company Direct Through FY 11]]+Table2[[#This Row],[Company Direct FY 12 and After ]]</f>
        <v>2734.3910999999998</v>
      </c>
      <c r="BS212" s="7">
        <v>0</v>
      </c>
      <c r="BT212" s="7">
        <v>0</v>
      </c>
      <c r="BU212" s="7">
        <v>0</v>
      </c>
      <c r="BV212" s="7">
        <f>Table2[[#This Row],[Sales Tax Exemption Through FY 11]]+Table2[[#This Row],[Sales Tax Exemption FY 12 and After ]]</f>
        <v>0</v>
      </c>
      <c r="BW212" s="7">
        <v>0</v>
      </c>
      <c r="BX212" s="7">
        <v>0</v>
      </c>
      <c r="BY212" s="7">
        <v>0</v>
      </c>
      <c r="BZ212" s="7">
        <f>Table2[[#This Row],[Energy Tax Savings Through FY 11]]+Table2[[#This Row],[Energy Tax Savings FY 12 and After ]]</f>
        <v>0</v>
      </c>
      <c r="CA212" s="7">
        <v>0</v>
      </c>
      <c r="CB212" s="7">
        <v>0</v>
      </c>
      <c r="CC212" s="7">
        <v>0</v>
      </c>
      <c r="CD212" s="7">
        <f>Table2[[#This Row],[Tax Exempt Bond Savings Through FY 11]]+Table2[[#This Row],[Tax Exempt Bond Savings FY12 and After ]]</f>
        <v>0</v>
      </c>
      <c r="CE212" s="7">
        <v>118.5745</v>
      </c>
      <c r="CF212" s="7">
        <v>751.23509999999999</v>
      </c>
      <c r="CG212" s="7">
        <v>730.80100000000004</v>
      </c>
      <c r="CH212" s="7">
        <f>Table2[[#This Row],[Indirect and Induced Through FY 11]]+Table2[[#This Row],[Indirect and Induced FY 12 and After  ]]</f>
        <v>1482.0361</v>
      </c>
      <c r="CI212" s="7">
        <v>342.89519999999999</v>
      </c>
      <c r="CJ212" s="7">
        <v>2103.0875000000001</v>
      </c>
      <c r="CK212" s="7">
        <v>2113.3397</v>
      </c>
      <c r="CL212" s="7">
        <f>Table2[[#This Row],[TOTAL Income Consumption Use Taxes Through FY 11]]+Table2[[#This Row],[TOTAL Income Consumption Use Taxes FY 12 and After  ]]</f>
        <v>4216.4272000000001</v>
      </c>
      <c r="CM212" s="7">
        <v>87.667000000000002</v>
      </c>
      <c r="CN212" s="7">
        <v>421.6429</v>
      </c>
      <c r="CO212" s="7">
        <v>540.31100000000004</v>
      </c>
      <c r="CP212" s="7">
        <f>Table2[[#This Row],[Assistance Provided Through FY 11]]+Table2[[#This Row],[Assistance Provided FY 12 and After ]]</f>
        <v>961.95389999999998</v>
      </c>
      <c r="CQ212" s="7">
        <v>0</v>
      </c>
      <c r="CR212" s="7">
        <v>0</v>
      </c>
      <c r="CS212" s="7">
        <v>0</v>
      </c>
      <c r="CT212" s="7">
        <f>Table2[[#This Row],[Recapture Cancellation Reduction Amount Through FY 11]]+Table2[[#This Row],[Recapture Cancellation Reduction Amount FY 12 and After ]]</f>
        <v>0</v>
      </c>
      <c r="CU212" s="7">
        <v>0</v>
      </c>
      <c r="CV212" s="7">
        <v>0</v>
      </c>
      <c r="CW212" s="7">
        <v>0</v>
      </c>
      <c r="CX212" s="7">
        <f>Table2[[#This Row],[Penalty Paid Through FY 11]]+Table2[[#This Row],[Penalty Paid FY 12 and After]]</f>
        <v>0</v>
      </c>
      <c r="CY212" s="7">
        <v>87.667000000000002</v>
      </c>
      <c r="CZ212" s="7">
        <v>421.6429</v>
      </c>
      <c r="DA212" s="7">
        <v>540.31100000000004</v>
      </c>
      <c r="DB212" s="7">
        <f>Table2[[#This Row],[TOTAL Assistance Net of recapture penalties Through FY 11]]+Table2[[#This Row],[TOTAL Assistance Net of recapture penalties FY 12 and After ]]</f>
        <v>961.95389999999998</v>
      </c>
      <c r="DC212" s="7">
        <v>333.83269999999999</v>
      </c>
      <c r="DD212" s="7">
        <v>1953.8502000000001</v>
      </c>
      <c r="DE212" s="7">
        <v>2057.4841000000001</v>
      </c>
      <c r="DF212" s="7">
        <f>Table2[[#This Row],[Company Direct Tax Revenue Before Assistance FY 12 and After]]+Table2[[#This Row],[Company Direct Tax Revenue Before Assistance Through FY 11]]</f>
        <v>4011.3343000000004</v>
      </c>
      <c r="DG212" s="7">
        <v>212.39769999999999</v>
      </c>
      <c r="DH212" s="7">
        <v>1317.1416999999999</v>
      </c>
      <c r="DI212" s="7">
        <v>1309.0547999999999</v>
      </c>
      <c r="DJ212" s="7">
        <f>Table2[[#This Row],[Indirect and Induced Tax Revenues FY 12 and After]]+Table2[[#This Row],[Indirect and Induced Tax Revenues Through FY 11]]</f>
        <v>2626.1965</v>
      </c>
      <c r="DK212" s="7">
        <v>546.23040000000003</v>
      </c>
      <c r="DL212" s="7">
        <v>3270.9919</v>
      </c>
      <c r="DM212" s="7">
        <v>3366.5389</v>
      </c>
      <c r="DN212" s="7">
        <f>Table2[[#This Row],[TOTAL Tax Revenues Before Assistance Through FY 11]]+Table2[[#This Row],[TOTAL Tax Revenues Before Assistance FY 12 and After]]</f>
        <v>6637.5308000000005</v>
      </c>
      <c r="DO212" s="7">
        <v>458.5634</v>
      </c>
      <c r="DP212" s="7">
        <v>2849.3490000000002</v>
      </c>
      <c r="DQ212" s="7">
        <v>2826.2278999999999</v>
      </c>
      <c r="DR212" s="7">
        <f>Table2[[#This Row],[TOTAL Tax Revenues Net of Assistance Recapture and Penalty FY 12 and After]]+Table2[[#This Row],[TOTAL Tax Revenues Net of Assistance Recapture and Penalty Through FY 11]]</f>
        <v>5675.5769</v>
      </c>
      <c r="DS212" s="7">
        <v>0</v>
      </c>
      <c r="DT212" s="7">
        <v>0</v>
      </c>
      <c r="DU212" s="7">
        <v>0</v>
      </c>
      <c r="DV212" s="7">
        <v>0</v>
      </c>
    </row>
    <row r="213" spans="1:126" x14ac:dyDescent="0.25">
      <c r="A213" s="5">
        <v>92680</v>
      </c>
      <c r="B213" s="5" t="s">
        <v>356</v>
      </c>
      <c r="C213" s="5" t="s">
        <v>357</v>
      </c>
      <c r="D213" s="5" t="s">
        <v>27</v>
      </c>
      <c r="E213" s="5">
        <v>1</v>
      </c>
      <c r="F213" s="5">
        <v>48</v>
      </c>
      <c r="G213" s="5">
        <v>1</v>
      </c>
      <c r="H213" s="23">
        <v>0</v>
      </c>
      <c r="I213" s="23">
        <v>438146</v>
      </c>
      <c r="J213" s="5">
        <v>523120</v>
      </c>
      <c r="K213" s="6" t="s">
        <v>793</v>
      </c>
      <c r="L213" s="6">
        <v>37421</v>
      </c>
      <c r="M213" s="9">
        <v>44681</v>
      </c>
      <c r="N213" s="7">
        <v>61500</v>
      </c>
      <c r="O213" s="5" t="s">
        <v>55</v>
      </c>
      <c r="P213" s="23">
        <v>14</v>
      </c>
      <c r="Q213" s="23">
        <v>0</v>
      </c>
      <c r="R213" s="23">
        <v>969</v>
      </c>
      <c r="S213" s="23">
        <v>5</v>
      </c>
      <c r="T213" s="23">
        <v>48</v>
      </c>
      <c r="U213" s="23">
        <v>1036</v>
      </c>
      <c r="V213" s="23">
        <v>755</v>
      </c>
      <c r="W213" s="23">
        <v>0</v>
      </c>
      <c r="X213" s="23">
        <v>770</v>
      </c>
      <c r="Y213" s="23">
        <v>770</v>
      </c>
      <c r="Z213" s="23">
        <v>680</v>
      </c>
      <c r="AA213" s="24">
        <v>74.209860935524603</v>
      </c>
      <c r="AB213" s="24">
        <v>0</v>
      </c>
      <c r="AC213" s="24">
        <v>2.0227560050568898</v>
      </c>
      <c r="AD213" s="24">
        <v>7.0796460176991198</v>
      </c>
      <c r="AE213" s="24">
        <v>16.687737041719299</v>
      </c>
      <c r="AF213" s="24">
        <v>50.8217446270544</v>
      </c>
      <c r="AG213" s="5" t="s">
        <v>39</v>
      </c>
      <c r="AH213" s="7" t="s">
        <v>33</v>
      </c>
      <c r="AI213" s="7">
        <v>1108.6969999999999</v>
      </c>
      <c r="AJ213" s="7">
        <v>5666.6697000000004</v>
      </c>
      <c r="AK213" s="7">
        <v>4932.8647000000001</v>
      </c>
      <c r="AL213" s="7">
        <f>Table2[[#This Row],[Company Direct Land Through FY 11]]+Table2[[#This Row],[Company Direct Land FY 12 and After ]]</f>
        <v>10599.5344</v>
      </c>
      <c r="AM213" s="7">
        <v>2059.0086999999999</v>
      </c>
      <c r="AN213" s="7">
        <v>10523.8156</v>
      </c>
      <c r="AO213" s="7">
        <v>9161.0354000000007</v>
      </c>
      <c r="AP213" s="7">
        <f>Table2[[#This Row],[Company Direct Building Through FY 11]]+Table2[[#This Row],[Company Direct Building FY 12 and After  ]]</f>
        <v>19684.851000000002</v>
      </c>
      <c r="AQ213" s="7">
        <v>0</v>
      </c>
      <c r="AR213" s="7">
        <v>0</v>
      </c>
      <c r="AS213" s="7">
        <v>0</v>
      </c>
      <c r="AT213" s="7">
        <f>Table2[[#This Row],[Mortgage Recording Tax Through FY 11]]+Table2[[#This Row],[Mortgage Recording Tax FY 12 and After ]]</f>
        <v>0</v>
      </c>
      <c r="AU213" s="7">
        <v>0</v>
      </c>
      <c r="AV213" s="7">
        <v>0</v>
      </c>
      <c r="AW213" s="7">
        <v>0</v>
      </c>
      <c r="AX213" s="7">
        <f>Table2[[#This Row],[Pilot Savings  Through FY 11]]+Table2[[#This Row],[Pilot Savings FY 12 and After ]]</f>
        <v>0</v>
      </c>
      <c r="AY213" s="7">
        <v>0</v>
      </c>
      <c r="AZ213" s="7">
        <v>0</v>
      </c>
      <c r="BA213" s="7">
        <v>0</v>
      </c>
      <c r="BB213" s="7">
        <f>Table2[[#This Row],[Mortgage Recording Tax Exemption Through FY 11]]+Table2[[#This Row],[Mortgage Recording Tax Exemption FY 12 and After ]]</f>
        <v>0</v>
      </c>
      <c r="BC213" s="7">
        <v>1765.3465000000001</v>
      </c>
      <c r="BD213" s="7">
        <v>11624.531300000001</v>
      </c>
      <c r="BE213" s="7">
        <v>7854.4602000000004</v>
      </c>
      <c r="BF213" s="7">
        <f>Table2[[#This Row],[Indirect and Induced Land Through FY 11]]+Table2[[#This Row],[Indirect and Induced Land FY 12 and After ]]</f>
        <v>19478.9915</v>
      </c>
      <c r="BG213" s="7">
        <v>3278.5007000000001</v>
      </c>
      <c r="BH213" s="7">
        <v>21588.415499999999</v>
      </c>
      <c r="BI213" s="7">
        <v>14586.8544</v>
      </c>
      <c r="BJ213" s="7">
        <f>Table2[[#This Row],[Indirect and Induced Building Through FY 11]]+Table2[[#This Row],[Indirect and Induced Building FY 12 and After]]</f>
        <v>36175.269899999999</v>
      </c>
      <c r="BK213" s="7">
        <v>8211.5529000000006</v>
      </c>
      <c r="BL213" s="7">
        <v>49403.432099999998</v>
      </c>
      <c r="BM213" s="7">
        <v>36535.214699999997</v>
      </c>
      <c r="BN213" s="7">
        <f>Table2[[#This Row],[TOTAL Real Property Related Taxes Through FY 11]]+Table2[[#This Row],[TOTAL Real Property Related Taxes FY 12 and After]]</f>
        <v>85938.646799999988</v>
      </c>
      <c r="BO213" s="7">
        <v>6743.8257000000003</v>
      </c>
      <c r="BP213" s="7">
        <v>44815.024599999997</v>
      </c>
      <c r="BQ213" s="7">
        <v>30004.936399999999</v>
      </c>
      <c r="BR213" s="7">
        <f>Table2[[#This Row],[Company Direct Through FY 11]]+Table2[[#This Row],[Company Direct FY 12 and After ]]</f>
        <v>74819.960999999996</v>
      </c>
      <c r="BS213" s="7">
        <v>3.86</v>
      </c>
      <c r="BT213" s="7">
        <v>532.57960000000003</v>
      </c>
      <c r="BU213" s="7">
        <v>2954.9204</v>
      </c>
      <c r="BV213" s="7">
        <f>Table2[[#This Row],[Sales Tax Exemption Through FY 11]]+Table2[[#This Row],[Sales Tax Exemption FY 12 and After ]]</f>
        <v>3487.5</v>
      </c>
      <c r="BW213" s="7">
        <v>13.1112</v>
      </c>
      <c r="BX213" s="7">
        <v>33.975200000000001</v>
      </c>
      <c r="BY213" s="7">
        <v>44.892800000000001</v>
      </c>
      <c r="BZ213" s="7">
        <f>Table2[[#This Row],[Energy Tax Savings Through FY 11]]+Table2[[#This Row],[Energy Tax Savings FY 12 and After ]]</f>
        <v>78.867999999999995</v>
      </c>
      <c r="CA213" s="7">
        <v>0</v>
      </c>
      <c r="CB213" s="7">
        <v>0</v>
      </c>
      <c r="CC213" s="7">
        <v>0</v>
      </c>
      <c r="CD213" s="7">
        <f>Table2[[#This Row],[Tax Exempt Bond Savings Through FY 11]]+Table2[[#This Row],[Tax Exempt Bond Savings FY12 and After ]]</f>
        <v>0</v>
      </c>
      <c r="CE213" s="7">
        <v>5784.9565000000002</v>
      </c>
      <c r="CF213" s="7">
        <v>40317.584900000002</v>
      </c>
      <c r="CG213" s="7">
        <v>25738.692299999999</v>
      </c>
      <c r="CH213" s="7">
        <f>Table2[[#This Row],[Indirect and Induced Through FY 11]]+Table2[[#This Row],[Indirect and Induced FY 12 and After  ]]</f>
        <v>66056.277199999997</v>
      </c>
      <c r="CI213" s="7">
        <v>12511.811</v>
      </c>
      <c r="CJ213" s="7">
        <v>84566.054699999993</v>
      </c>
      <c r="CK213" s="7">
        <v>52743.815499999997</v>
      </c>
      <c r="CL213" s="7">
        <f>Table2[[#This Row],[TOTAL Income Consumption Use Taxes Through FY 11]]+Table2[[#This Row],[TOTAL Income Consumption Use Taxes FY 12 and After  ]]</f>
        <v>137309.8702</v>
      </c>
      <c r="CM213" s="7">
        <v>16.9712</v>
      </c>
      <c r="CN213" s="7">
        <v>566.5548</v>
      </c>
      <c r="CO213" s="7">
        <v>2999.8132000000001</v>
      </c>
      <c r="CP213" s="7">
        <f>Table2[[#This Row],[Assistance Provided Through FY 11]]+Table2[[#This Row],[Assistance Provided FY 12 and After ]]</f>
        <v>3566.3679999999999</v>
      </c>
      <c r="CQ213" s="7">
        <v>0</v>
      </c>
      <c r="CR213" s="7">
        <v>6.8367000000000004</v>
      </c>
      <c r="CS213" s="7">
        <v>0</v>
      </c>
      <c r="CT213" s="7">
        <f>Table2[[#This Row],[Recapture Cancellation Reduction Amount Through FY 11]]+Table2[[#This Row],[Recapture Cancellation Reduction Amount FY 12 and After ]]</f>
        <v>6.8367000000000004</v>
      </c>
      <c r="CU213" s="7">
        <v>0</v>
      </c>
      <c r="CV213" s="7">
        <v>0</v>
      </c>
      <c r="CW213" s="7">
        <v>0</v>
      </c>
      <c r="CX213" s="7">
        <f>Table2[[#This Row],[Penalty Paid Through FY 11]]+Table2[[#This Row],[Penalty Paid FY 12 and After]]</f>
        <v>0</v>
      </c>
      <c r="CY213" s="7">
        <v>16.9712</v>
      </c>
      <c r="CZ213" s="7">
        <v>559.71810000000005</v>
      </c>
      <c r="DA213" s="7">
        <v>2999.8132000000001</v>
      </c>
      <c r="DB213" s="7">
        <f>Table2[[#This Row],[TOTAL Assistance Net of recapture penalties Through FY 11]]+Table2[[#This Row],[TOTAL Assistance Net of recapture penalties FY 12 and After ]]</f>
        <v>3559.5313000000001</v>
      </c>
      <c r="DC213" s="7">
        <v>9911.5313999999998</v>
      </c>
      <c r="DD213" s="7">
        <v>61005.509899999997</v>
      </c>
      <c r="DE213" s="7">
        <v>44098.836499999998</v>
      </c>
      <c r="DF213" s="7">
        <f>Table2[[#This Row],[Company Direct Tax Revenue Before Assistance FY 12 and After]]+Table2[[#This Row],[Company Direct Tax Revenue Before Assistance Through FY 11]]</f>
        <v>105104.34639999999</v>
      </c>
      <c r="DG213" s="7">
        <v>10828.8037</v>
      </c>
      <c r="DH213" s="7">
        <v>73530.531700000007</v>
      </c>
      <c r="DI213" s="7">
        <v>48180.0069</v>
      </c>
      <c r="DJ213" s="7">
        <f>Table2[[#This Row],[Indirect and Induced Tax Revenues FY 12 and After]]+Table2[[#This Row],[Indirect and Induced Tax Revenues Through FY 11]]</f>
        <v>121710.5386</v>
      </c>
      <c r="DK213" s="7">
        <v>20740.3351</v>
      </c>
      <c r="DL213" s="7">
        <v>134536.0416</v>
      </c>
      <c r="DM213" s="7">
        <v>92278.843399999998</v>
      </c>
      <c r="DN213" s="7">
        <f>Table2[[#This Row],[TOTAL Tax Revenues Before Assistance Through FY 11]]+Table2[[#This Row],[TOTAL Tax Revenues Before Assistance FY 12 and After]]</f>
        <v>226814.88500000001</v>
      </c>
      <c r="DO213" s="7">
        <v>20723.3639</v>
      </c>
      <c r="DP213" s="7">
        <v>133976.3235</v>
      </c>
      <c r="DQ213" s="7">
        <v>89279.030199999994</v>
      </c>
      <c r="DR213" s="7">
        <f>Table2[[#This Row],[TOTAL Tax Revenues Net of Assistance Recapture and Penalty FY 12 and After]]+Table2[[#This Row],[TOTAL Tax Revenues Net of Assistance Recapture and Penalty Through FY 11]]</f>
        <v>223255.35369999998</v>
      </c>
      <c r="DS213" s="7">
        <v>0</v>
      </c>
      <c r="DT213" s="7">
        <v>167.02170000000001</v>
      </c>
      <c r="DU213" s="7">
        <v>0</v>
      </c>
      <c r="DV213" s="7">
        <v>0</v>
      </c>
    </row>
    <row r="214" spans="1:126" x14ac:dyDescent="0.25">
      <c r="A214" s="5">
        <v>92684</v>
      </c>
      <c r="B214" s="5" t="s">
        <v>341</v>
      </c>
      <c r="C214" s="5" t="s">
        <v>342</v>
      </c>
      <c r="D214" s="5" t="s">
        <v>27</v>
      </c>
      <c r="E214" s="5">
        <v>4</v>
      </c>
      <c r="F214" s="5">
        <v>1493</v>
      </c>
      <c r="G214" s="5">
        <v>68</v>
      </c>
      <c r="H214" s="23">
        <v>15000</v>
      </c>
      <c r="I214" s="23">
        <v>15325</v>
      </c>
      <c r="J214" s="5">
        <v>611110</v>
      </c>
      <c r="K214" s="6" t="s">
        <v>47</v>
      </c>
      <c r="L214" s="6">
        <v>37159</v>
      </c>
      <c r="M214" s="9">
        <v>48092</v>
      </c>
      <c r="N214" s="7">
        <v>16560</v>
      </c>
      <c r="O214" s="5" t="s">
        <v>79</v>
      </c>
      <c r="P214" s="23">
        <v>3</v>
      </c>
      <c r="Q214" s="23">
        <v>0</v>
      </c>
      <c r="R214" s="23">
        <v>36</v>
      </c>
      <c r="S214" s="23">
        <v>0</v>
      </c>
      <c r="T214" s="23">
        <v>3</v>
      </c>
      <c r="U214" s="23">
        <v>42</v>
      </c>
      <c r="V214" s="23">
        <v>40</v>
      </c>
      <c r="W214" s="23">
        <v>0</v>
      </c>
      <c r="X214" s="23">
        <v>0</v>
      </c>
      <c r="Y214" s="23">
        <v>115</v>
      </c>
      <c r="Z214" s="23">
        <v>9</v>
      </c>
      <c r="AA214" s="24">
        <v>0</v>
      </c>
      <c r="AB214" s="24">
        <v>0</v>
      </c>
      <c r="AC214" s="24">
        <v>0</v>
      </c>
      <c r="AD214" s="24">
        <v>0</v>
      </c>
      <c r="AE214" s="24">
        <v>0</v>
      </c>
      <c r="AF214" s="24">
        <v>87.179487179487197</v>
      </c>
      <c r="AG214" s="5" t="s">
        <v>39</v>
      </c>
      <c r="AH214" s="7" t="s">
        <v>33</v>
      </c>
      <c r="AI214" s="7">
        <v>0</v>
      </c>
      <c r="AJ214" s="7">
        <v>0</v>
      </c>
      <c r="AK214" s="7">
        <v>0</v>
      </c>
      <c r="AL214" s="7">
        <f>Table2[[#This Row],[Company Direct Land Through FY 11]]+Table2[[#This Row],[Company Direct Land FY 12 and After ]]</f>
        <v>0</v>
      </c>
      <c r="AM214" s="7">
        <v>0</v>
      </c>
      <c r="AN214" s="7">
        <v>0</v>
      </c>
      <c r="AO214" s="7">
        <v>0</v>
      </c>
      <c r="AP214" s="7">
        <f>Table2[[#This Row],[Company Direct Building Through FY 11]]+Table2[[#This Row],[Company Direct Building FY 12 and After  ]]</f>
        <v>0</v>
      </c>
      <c r="AQ214" s="7">
        <v>0</v>
      </c>
      <c r="AR214" s="7">
        <v>26.4132</v>
      </c>
      <c r="AS214" s="7">
        <v>0</v>
      </c>
      <c r="AT214" s="7">
        <f>Table2[[#This Row],[Mortgage Recording Tax Through FY 11]]+Table2[[#This Row],[Mortgage Recording Tax FY 12 and After ]]</f>
        <v>26.4132</v>
      </c>
      <c r="AU214" s="7">
        <v>0</v>
      </c>
      <c r="AV214" s="7">
        <v>0</v>
      </c>
      <c r="AW214" s="7">
        <v>0</v>
      </c>
      <c r="AX214" s="7">
        <f>Table2[[#This Row],[Pilot Savings  Through FY 11]]+Table2[[#This Row],[Pilot Savings FY 12 and After ]]</f>
        <v>0</v>
      </c>
      <c r="AY214" s="7">
        <v>0</v>
      </c>
      <c r="AZ214" s="7">
        <v>26.4132</v>
      </c>
      <c r="BA214" s="7">
        <v>0</v>
      </c>
      <c r="BB214" s="7">
        <f>Table2[[#This Row],[Mortgage Recording Tax Exemption Through FY 11]]+Table2[[#This Row],[Mortgage Recording Tax Exemption FY 12 and After ]]</f>
        <v>26.4132</v>
      </c>
      <c r="BC214" s="7">
        <v>27.5974</v>
      </c>
      <c r="BD214" s="7">
        <v>152.1934</v>
      </c>
      <c r="BE214" s="7">
        <v>195.84049999999999</v>
      </c>
      <c r="BF214" s="7">
        <f>Table2[[#This Row],[Indirect and Induced Land Through FY 11]]+Table2[[#This Row],[Indirect and Induced Land FY 12 and After ]]</f>
        <v>348.03390000000002</v>
      </c>
      <c r="BG214" s="7">
        <v>51.252200000000002</v>
      </c>
      <c r="BH214" s="7">
        <v>282.64460000000003</v>
      </c>
      <c r="BI214" s="7">
        <v>363.7038</v>
      </c>
      <c r="BJ214" s="7">
        <f>Table2[[#This Row],[Indirect and Induced Building Through FY 11]]+Table2[[#This Row],[Indirect and Induced Building FY 12 and After]]</f>
        <v>646.34840000000008</v>
      </c>
      <c r="BK214" s="7">
        <v>78.849599999999995</v>
      </c>
      <c r="BL214" s="7">
        <v>434.83800000000002</v>
      </c>
      <c r="BM214" s="7">
        <v>559.54430000000002</v>
      </c>
      <c r="BN214" s="7">
        <f>Table2[[#This Row],[TOTAL Real Property Related Taxes Through FY 11]]+Table2[[#This Row],[TOTAL Real Property Related Taxes FY 12 and After]]</f>
        <v>994.38229999999999</v>
      </c>
      <c r="BO214" s="7">
        <v>81.775099999999995</v>
      </c>
      <c r="BP214" s="7">
        <v>447.62310000000002</v>
      </c>
      <c r="BQ214" s="7">
        <v>580.30529999999999</v>
      </c>
      <c r="BR214" s="7">
        <f>Table2[[#This Row],[Company Direct Through FY 11]]+Table2[[#This Row],[Company Direct FY 12 and After ]]</f>
        <v>1027.9284</v>
      </c>
      <c r="BS214" s="7">
        <v>0</v>
      </c>
      <c r="BT214" s="7">
        <v>0</v>
      </c>
      <c r="BU214" s="7">
        <v>0</v>
      </c>
      <c r="BV214" s="7">
        <f>Table2[[#This Row],[Sales Tax Exemption Through FY 11]]+Table2[[#This Row],[Sales Tax Exemption FY 12 and After ]]</f>
        <v>0</v>
      </c>
      <c r="BW214" s="7">
        <v>0</v>
      </c>
      <c r="BX214" s="7">
        <v>0</v>
      </c>
      <c r="BY214" s="7">
        <v>0</v>
      </c>
      <c r="BZ214" s="7">
        <f>Table2[[#This Row],[Energy Tax Savings Through FY 11]]+Table2[[#This Row],[Energy Tax Savings FY 12 and After ]]</f>
        <v>0</v>
      </c>
      <c r="CA214" s="7">
        <v>11.028</v>
      </c>
      <c r="CB214" s="7">
        <v>108.4796</v>
      </c>
      <c r="CC214" s="7">
        <v>35.557699999999997</v>
      </c>
      <c r="CD214" s="7">
        <f>Table2[[#This Row],[Tax Exempt Bond Savings Through FY 11]]+Table2[[#This Row],[Tax Exempt Bond Savings FY12 and After ]]</f>
        <v>144.03730000000002</v>
      </c>
      <c r="CE214" s="7">
        <v>90.435199999999995</v>
      </c>
      <c r="CF214" s="7">
        <v>536.27919999999995</v>
      </c>
      <c r="CG214" s="7">
        <v>641.76059999999995</v>
      </c>
      <c r="CH214" s="7">
        <f>Table2[[#This Row],[Indirect and Induced Through FY 11]]+Table2[[#This Row],[Indirect and Induced FY 12 and After  ]]</f>
        <v>1178.0398</v>
      </c>
      <c r="CI214" s="7">
        <v>161.1823</v>
      </c>
      <c r="CJ214" s="7">
        <v>875.42269999999996</v>
      </c>
      <c r="CK214" s="7">
        <v>1186.5082</v>
      </c>
      <c r="CL214" s="7">
        <f>Table2[[#This Row],[TOTAL Income Consumption Use Taxes Through FY 11]]+Table2[[#This Row],[TOTAL Income Consumption Use Taxes FY 12 and After  ]]</f>
        <v>2061.9308999999998</v>
      </c>
      <c r="CM214" s="7">
        <v>11.028</v>
      </c>
      <c r="CN214" s="7">
        <v>134.89279999999999</v>
      </c>
      <c r="CO214" s="7">
        <v>35.557699999999997</v>
      </c>
      <c r="CP214" s="7">
        <f>Table2[[#This Row],[Assistance Provided Through FY 11]]+Table2[[#This Row],[Assistance Provided FY 12 and After ]]</f>
        <v>170.45049999999998</v>
      </c>
      <c r="CQ214" s="7">
        <v>0</v>
      </c>
      <c r="CR214" s="7">
        <v>0</v>
      </c>
      <c r="CS214" s="7">
        <v>0</v>
      </c>
      <c r="CT214" s="7">
        <f>Table2[[#This Row],[Recapture Cancellation Reduction Amount Through FY 11]]+Table2[[#This Row],[Recapture Cancellation Reduction Amount FY 12 and After ]]</f>
        <v>0</v>
      </c>
      <c r="CU214" s="7">
        <v>0</v>
      </c>
      <c r="CV214" s="7">
        <v>0</v>
      </c>
      <c r="CW214" s="7">
        <v>0</v>
      </c>
      <c r="CX214" s="7">
        <f>Table2[[#This Row],[Penalty Paid Through FY 11]]+Table2[[#This Row],[Penalty Paid FY 12 and After]]</f>
        <v>0</v>
      </c>
      <c r="CY214" s="7">
        <v>11.028</v>
      </c>
      <c r="CZ214" s="7">
        <v>134.89279999999999</v>
      </c>
      <c r="DA214" s="7">
        <v>35.557699999999997</v>
      </c>
      <c r="DB214" s="7">
        <f>Table2[[#This Row],[TOTAL Assistance Net of recapture penalties Through FY 11]]+Table2[[#This Row],[TOTAL Assistance Net of recapture penalties FY 12 and After ]]</f>
        <v>170.45049999999998</v>
      </c>
      <c r="DC214" s="7">
        <v>81.775099999999995</v>
      </c>
      <c r="DD214" s="7">
        <v>474.03629999999998</v>
      </c>
      <c r="DE214" s="7">
        <v>580.30529999999999</v>
      </c>
      <c r="DF214" s="7">
        <f>Table2[[#This Row],[Company Direct Tax Revenue Before Assistance FY 12 and After]]+Table2[[#This Row],[Company Direct Tax Revenue Before Assistance Through FY 11]]</f>
        <v>1054.3416</v>
      </c>
      <c r="DG214" s="7">
        <v>169.28479999999999</v>
      </c>
      <c r="DH214" s="7">
        <v>971.11720000000003</v>
      </c>
      <c r="DI214" s="7">
        <v>1201.3049000000001</v>
      </c>
      <c r="DJ214" s="7">
        <f>Table2[[#This Row],[Indirect and Induced Tax Revenues FY 12 and After]]+Table2[[#This Row],[Indirect and Induced Tax Revenues Through FY 11]]</f>
        <v>2172.4221000000002</v>
      </c>
      <c r="DK214" s="7">
        <v>251.0599</v>
      </c>
      <c r="DL214" s="7">
        <v>1445.1534999999999</v>
      </c>
      <c r="DM214" s="7">
        <v>1781.6102000000001</v>
      </c>
      <c r="DN214" s="7">
        <f>Table2[[#This Row],[TOTAL Tax Revenues Before Assistance Through FY 11]]+Table2[[#This Row],[TOTAL Tax Revenues Before Assistance FY 12 and After]]</f>
        <v>3226.7637</v>
      </c>
      <c r="DO214" s="7">
        <v>240.03190000000001</v>
      </c>
      <c r="DP214" s="7">
        <v>1310.2607</v>
      </c>
      <c r="DQ214" s="7">
        <v>1746.0525</v>
      </c>
      <c r="DR214" s="7">
        <f>Table2[[#This Row],[TOTAL Tax Revenues Net of Assistance Recapture and Penalty FY 12 and After]]+Table2[[#This Row],[TOTAL Tax Revenues Net of Assistance Recapture and Penalty Through FY 11]]</f>
        <v>3056.3132000000001</v>
      </c>
      <c r="DS214" s="7">
        <v>0</v>
      </c>
      <c r="DT214" s="7">
        <v>0</v>
      </c>
      <c r="DU214" s="7">
        <v>0</v>
      </c>
      <c r="DV214" s="7">
        <v>0</v>
      </c>
    </row>
    <row r="215" spans="1:126" x14ac:dyDescent="0.25">
      <c r="A215" s="5">
        <v>92687</v>
      </c>
      <c r="B215" s="5" t="s">
        <v>434</v>
      </c>
      <c r="C215" s="5" t="s">
        <v>435</v>
      </c>
      <c r="D215" s="5" t="s">
        <v>42</v>
      </c>
      <c r="E215" s="5">
        <v>34</v>
      </c>
      <c r="F215" s="5">
        <v>2998</v>
      </c>
      <c r="G215" s="5">
        <v>3</v>
      </c>
      <c r="H215" s="23"/>
      <c r="I215" s="23"/>
      <c r="J215" s="5">
        <v>337215</v>
      </c>
      <c r="K215" s="6" t="s">
        <v>28</v>
      </c>
      <c r="L215" s="6">
        <v>37592</v>
      </c>
      <c r="M215" s="9">
        <v>46935</v>
      </c>
      <c r="N215" s="7">
        <v>1202</v>
      </c>
      <c r="O215" s="5" t="s">
        <v>51</v>
      </c>
      <c r="P215" s="23">
        <v>1</v>
      </c>
      <c r="Q215" s="23">
        <v>0</v>
      </c>
      <c r="R215" s="23">
        <v>4</v>
      </c>
      <c r="S215" s="23">
        <v>0</v>
      </c>
      <c r="T215" s="23">
        <v>0</v>
      </c>
      <c r="U215" s="23">
        <v>5</v>
      </c>
      <c r="V215" s="23">
        <v>4</v>
      </c>
      <c r="W215" s="23">
        <v>0</v>
      </c>
      <c r="X215" s="23">
        <v>0</v>
      </c>
      <c r="Y215" s="23">
        <v>0</v>
      </c>
      <c r="Z215" s="23">
        <v>3</v>
      </c>
      <c r="AA215" s="24">
        <v>0</v>
      </c>
      <c r="AB215" s="24">
        <v>0</v>
      </c>
      <c r="AC215" s="24">
        <v>0</v>
      </c>
      <c r="AD215" s="24">
        <v>0</v>
      </c>
      <c r="AE215" s="24">
        <v>0</v>
      </c>
      <c r="AF215" s="24">
        <v>100</v>
      </c>
      <c r="AG215" s="5" t="s">
        <v>33</v>
      </c>
      <c r="AH215" s="7" t="s">
        <v>33</v>
      </c>
      <c r="AI215" s="7">
        <v>26.495999999999999</v>
      </c>
      <c r="AJ215" s="7">
        <v>72.772099999999995</v>
      </c>
      <c r="AK215" s="7">
        <v>183.02449999999999</v>
      </c>
      <c r="AL215" s="7">
        <f>Table2[[#This Row],[Company Direct Land Through FY 11]]+Table2[[#This Row],[Company Direct Land FY 12 and After ]]</f>
        <v>255.79659999999998</v>
      </c>
      <c r="AM215" s="7">
        <v>4.5469999999999997</v>
      </c>
      <c r="AN215" s="7">
        <v>104.65470000000001</v>
      </c>
      <c r="AO215" s="7">
        <v>31.408300000000001</v>
      </c>
      <c r="AP215" s="7">
        <f>Table2[[#This Row],[Company Direct Building Through FY 11]]+Table2[[#This Row],[Company Direct Building FY 12 and After  ]]</f>
        <v>136.06300000000002</v>
      </c>
      <c r="AQ215" s="7">
        <v>0</v>
      </c>
      <c r="AR215" s="7">
        <v>16.8432</v>
      </c>
      <c r="AS215" s="7">
        <v>0</v>
      </c>
      <c r="AT215" s="7">
        <f>Table2[[#This Row],[Mortgage Recording Tax Through FY 11]]+Table2[[#This Row],[Mortgage Recording Tax FY 12 and After ]]</f>
        <v>16.8432</v>
      </c>
      <c r="AU215" s="7">
        <v>26.495999999999999</v>
      </c>
      <c r="AV215" s="7">
        <v>102.1057</v>
      </c>
      <c r="AW215" s="7">
        <v>183.02449999999999</v>
      </c>
      <c r="AX215" s="7">
        <f>Table2[[#This Row],[Pilot Savings  Through FY 11]]+Table2[[#This Row],[Pilot Savings FY 12 and After ]]</f>
        <v>285.1302</v>
      </c>
      <c r="AY215" s="7">
        <v>0</v>
      </c>
      <c r="AZ215" s="7">
        <v>16.8432</v>
      </c>
      <c r="BA215" s="7">
        <v>0</v>
      </c>
      <c r="BB215" s="7">
        <f>Table2[[#This Row],[Mortgage Recording Tax Exemption Through FY 11]]+Table2[[#This Row],[Mortgage Recording Tax Exemption FY 12 and After ]]</f>
        <v>16.8432</v>
      </c>
      <c r="BC215" s="7">
        <v>3.145</v>
      </c>
      <c r="BD215" s="7">
        <v>51.857999999999997</v>
      </c>
      <c r="BE215" s="7">
        <v>21.723700000000001</v>
      </c>
      <c r="BF215" s="7">
        <f>Table2[[#This Row],[Indirect and Induced Land Through FY 11]]+Table2[[#This Row],[Indirect and Induced Land FY 12 and After ]]</f>
        <v>73.581699999999998</v>
      </c>
      <c r="BG215" s="7">
        <v>5.8406000000000002</v>
      </c>
      <c r="BH215" s="7">
        <v>96.3078</v>
      </c>
      <c r="BI215" s="7">
        <v>40.344900000000003</v>
      </c>
      <c r="BJ215" s="7">
        <f>Table2[[#This Row],[Indirect and Induced Building Through FY 11]]+Table2[[#This Row],[Indirect and Induced Building FY 12 and After]]</f>
        <v>136.65270000000001</v>
      </c>
      <c r="BK215" s="7">
        <v>13.5326</v>
      </c>
      <c r="BL215" s="7">
        <v>223.48689999999999</v>
      </c>
      <c r="BM215" s="7">
        <v>93.476900000000001</v>
      </c>
      <c r="BN215" s="7">
        <f>Table2[[#This Row],[TOTAL Real Property Related Taxes Through FY 11]]+Table2[[#This Row],[TOTAL Real Property Related Taxes FY 12 and After]]</f>
        <v>316.96379999999999</v>
      </c>
      <c r="BO215" s="7">
        <v>25.1374</v>
      </c>
      <c r="BP215" s="7">
        <v>430.56259999999997</v>
      </c>
      <c r="BQ215" s="7">
        <v>173.63939999999999</v>
      </c>
      <c r="BR215" s="7">
        <f>Table2[[#This Row],[Company Direct Through FY 11]]+Table2[[#This Row],[Company Direct FY 12 and After ]]</f>
        <v>604.202</v>
      </c>
      <c r="BS215" s="7">
        <v>0</v>
      </c>
      <c r="BT215" s="7">
        <v>0</v>
      </c>
      <c r="BU215" s="7">
        <v>0</v>
      </c>
      <c r="BV215" s="7">
        <f>Table2[[#This Row],[Sales Tax Exemption Through FY 11]]+Table2[[#This Row],[Sales Tax Exemption FY 12 and After ]]</f>
        <v>0</v>
      </c>
      <c r="BW215" s="7">
        <v>0</v>
      </c>
      <c r="BX215" s="7">
        <v>0</v>
      </c>
      <c r="BY215" s="7">
        <v>0</v>
      </c>
      <c r="BZ215" s="7">
        <f>Table2[[#This Row],[Energy Tax Savings Through FY 11]]+Table2[[#This Row],[Energy Tax Savings FY 12 and After ]]</f>
        <v>0</v>
      </c>
      <c r="CA215" s="7">
        <v>0</v>
      </c>
      <c r="CB215" s="7">
        <v>0</v>
      </c>
      <c r="CC215" s="7">
        <v>0</v>
      </c>
      <c r="CD215" s="7">
        <f>Table2[[#This Row],[Tax Exempt Bond Savings Through FY 11]]+Table2[[#This Row],[Tax Exempt Bond Savings FY12 and After ]]</f>
        <v>0</v>
      </c>
      <c r="CE215" s="7">
        <v>12.378299999999999</v>
      </c>
      <c r="CF215" s="7">
        <v>214.1336</v>
      </c>
      <c r="CG215" s="7">
        <v>85.504499999999993</v>
      </c>
      <c r="CH215" s="7">
        <f>Table2[[#This Row],[Indirect and Induced Through FY 11]]+Table2[[#This Row],[Indirect and Induced FY 12 and After  ]]</f>
        <v>299.63810000000001</v>
      </c>
      <c r="CI215" s="7">
        <v>37.515700000000002</v>
      </c>
      <c r="CJ215" s="7">
        <v>644.69619999999998</v>
      </c>
      <c r="CK215" s="7">
        <v>259.14389999999997</v>
      </c>
      <c r="CL215" s="7">
        <f>Table2[[#This Row],[TOTAL Income Consumption Use Taxes Through FY 11]]+Table2[[#This Row],[TOTAL Income Consumption Use Taxes FY 12 and After  ]]</f>
        <v>903.84009999999989</v>
      </c>
      <c r="CM215" s="7">
        <v>26.495999999999999</v>
      </c>
      <c r="CN215" s="7">
        <v>118.94889999999999</v>
      </c>
      <c r="CO215" s="7">
        <v>183.02449999999999</v>
      </c>
      <c r="CP215" s="7">
        <f>Table2[[#This Row],[Assistance Provided Through FY 11]]+Table2[[#This Row],[Assistance Provided FY 12 and After ]]</f>
        <v>301.97339999999997</v>
      </c>
      <c r="CQ215" s="7">
        <v>0</v>
      </c>
      <c r="CR215" s="7">
        <v>0</v>
      </c>
      <c r="CS215" s="7">
        <v>0</v>
      </c>
      <c r="CT215" s="7">
        <f>Table2[[#This Row],[Recapture Cancellation Reduction Amount Through FY 11]]+Table2[[#This Row],[Recapture Cancellation Reduction Amount FY 12 and After ]]</f>
        <v>0</v>
      </c>
      <c r="CU215" s="7">
        <v>0</v>
      </c>
      <c r="CV215" s="7">
        <v>0</v>
      </c>
      <c r="CW215" s="7">
        <v>0</v>
      </c>
      <c r="CX215" s="7">
        <f>Table2[[#This Row],[Penalty Paid Through FY 11]]+Table2[[#This Row],[Penalty Paid FY 12 and After]]</f>
        <v>0</v>
      </c>
      <c r="CY215" s="7">
        <v>26.495999999999999</v>
      </c>
      <c r="CZ215" s="7">
        <v>118.94889999999999</v>
      </c>
      <c r="DA215" s="7">
        <v>183.02449999999999</v>
      </c>
      <c r="DB215" s="7">
        <f>Table2[[#This Row],[TOTAL Assistance Net of recapture penalties Through FY 11]]+Table2[[#This Row],[TOTAL Assistance Net of recapture penalties FY 12 and After ]]</f>
        <v>301.97339999999997</v>
      </c>
      <c r="DC215" s="7">
        <v>56.180399999999999</v>
      </c>
      <c r="DD215" s="7">
        <v>624.83259999999996</v>
      </c>
      <c r="DE215" s="7">
        <v>388.07220000000001</v>
      </c>
      <c r="DF215" s="7">
        <f>Table2[[#This Row],[Company Direct Tax Revenue Before Assistance FY 12 and After]]+Table2[[#This Row],[Company Direct Tax Revenue Before Assistance Through FY 11]]</f>
        <v>1012.9048</v>
      </c>
      <c r="DG215" s="7">
        <v>21.363900000000001</v>
      </c>
      <c r="DH215" s="7">
        <v>362.29939999999999</v>
      </c>
      <c r="DI215" s="7">
        <v>147.57310000000001</v>
      </c>
      <c r="DJ215" s="7">
        <f>Table2[[#This Row],[Indirect and Induced Tax Revenues FY 12 and After]]+Table2[[#This Row],[Indirect and Induced Tax Revenues Through FY 11]]</f>
        <v>509.8725</v>
      </c>
      <c r="DK215" s="7">
        <v>77.544300000000007</v>
      </c>
      <c r="DL215" s="7">
        <v>987.13199999999995</v>
      </c>
      <c r="DM215" s="7">
        <v>535.64530000000002</v>
      </c>
      <c r="DN215" s="7">
        <f>Table2[[#This Row],[TOTAL Tax Revenues Before Assistance Through FY 11]]+Table2[[#This Row],[TOTAL Tax Revenues Before Assistance FY 12 and After]]</f>
        <v>1522.7773</v>
      </c>
      <c r="DO215" s="7">
        <v>51.048299999999998</v>
      </c>
      <c r="DP215" s="7">
        <v>868.18309999999997</v>
      </c>
      <c r="DQ215" s="7">
        <v>352.62079999999997</v>
      </c>
      <c r="DR215" s="7">
        <f>Table2[[#This Row],[TOTAL Tax Revenues Net of Assistance Recapture and Penalty FY 12 and After]]+Table2[[#This Row],[TOTAL Tax Revenues Net of Assistance Recapture and Penalty Through FY 11]]</f>
        <v>1220.8038999999999</v>
      </c>
      <c r="DS215" s="7">
        <v>0</v>
      </c>
      <c r="DT215" s="7">
        <v>0</v>
      </c>
      <c r="DU215" s="7">
        <v>0</v>
      </c>
      <c r="DV215" s="7">
        <v>0</v>
      </c>
    </row>
    <row r="216" spans="1:126" x14ac:dyDescent="0.25">
      <c r="A216" s="5">
        <v>92689</v>
      </c>
      <c r="B216" s="5" t="s">
        <v>148</v>
      </c>
      <c r="C216" s="5" t="s">
        <v>149</v>
      </c>
      <c r="D216" s="5" t="s">
        <v>59</v>
      </c>
      <c r="E216" s="5">
        <v>50</v>
      </c>
      <c r="F216" s="5">
        <v>3224</v>
      </c>
      <c r="G216" s="5">
        <v>29</v>
      </c>
      <c r="H216" s="23">
        <v>62150</v>
      </c>
      <c r="I216" s="23">
        <v>20500</v>
      </c>
      <c r="J216" s="5">
        <v>624120</v>
      </c>
      <c r="K216" s="6" t="s">
        <v>47</v>
      </c>
      <c r="L216" s="6">
        <v>36320</v>
      </c>
      <c r="M216" s="9">
        <v>47119</v>
      </c>
      <c r="N216" s="7">
        <v>4275</v>
      </c>
      <c r="O216" s="5" t="s">
        <v>79</v>
      </c>
      <c r="P216" s="23">
        <v>51</v>
      </c>
      <c r="Q216" s="23">
        <v>1</v>
      </c>
      <c r="R216" s="23">
        <v>50</v>
      </c>
      <c r="S216" s="23">
        <v>0</v>
      </c>
      <c r="T216" s="23">
        <v>0</v>
      </c>
      <c r="U216" s="23">
        <v>102</v>
      </c>
      <c r="V216" s="23">
        <v>76</v>
      </c>
      <c r="W216" s="23">
        <v>0</v>
      </c>
      <c r="X216" s="23">
        <v>0</v>
      </c>
      <c r="Y216" s="23">
        <v>0</v>
      </c>
      <c r="Z216" s="23">
        <v>1</v>
      </c>
      <c r="AA216" s="24">
        <v>0</v>
      </c>
      <c r="AB216" s="24">
        <v>0</v>
      </c>
      <c r="AC216" s="24">
        <v>0</v>
      </c>
      <c r="AD216" s="24">
        <v>0</v>
      </c>
      <c r="AE216" s="24">
        <v>0</v>
      </c>
      <c r="AF216" s="24">
        <v>99.019607843137294</v>
      </c>
      <c r="AG216" s="5" t="s">
        <v>39</v>
      </c>
      <c r="AH216" s="7" t="s">
        <v>39</v>
      </c>
      <c r="AI216" s="7">
        <v>0</v>
      </c>
      <c r="AJ216" s="7">
        <v>0</v>
      </c>
      <c r="AK216" s="7">
        <v>0</v>
      </c>
      <c r="AL216" s="7">
        <f>Table2[[#This Row],[Company Direct Land Through FY 11]]+Table2[[#This Row],[Company Direct Land FY 12 and After ]]</f>
        <v>0</v>
      </c>
      <c r="AM216" s="7">
        <v>0</v>
      </c>
      <c r="AN216" s="7">
        <v>0</v>
      </c>
      <c r="AO216" s="7">
        <v>0</v>
      </c>
      <c r="AP216" s="7">
        <f>Table2[[#This Row],[Company Direct Building Through FY 11]]+Table2[[#This Row],[Company Direct Building FY 12 and After  ]]</f>
        <v>0</v>
      </c>
      <c r="AQ216" s="7">
        <v>0</v>
      </c>
      <c r="AR216" s="7">
        <v>75.004900000000006</v>
      </c>
      <c r="AS216" s="7">
        <v>0</v>
      </c>
      <c r="AT216" s="7">
        <f>Table2[[#This Row],[Mortgage Recording Tax Through FY 11]]+Table2[[#This Row],[Mortgage Recording Tax FY 12 and After ]]</f>
        <v>75.004900000000006</v>
      </c>
      <c r="AU216" s="7">
        <v>0</v>
      </c>
      <c r="AV216" s="7">
        <v>0</v>
      </c>
      <c r="AW216" s="7">
        <v>0</v>
      </c>
      <c r="AX216" s="7">
        <f>Table2[[#This Row],[Pilot Savings  Through FY 11]]+Table2[[#This Row],[Pilot Savings FY 12 and After ]]</f>
        <v>0</v>
      </c>
      <c r="AY216" s="7">
        <v>0</v>
      </c>
      <c r="AZ216" s="7">
        <v>75.004900000000006</v>
      </c>
      <c r="BA216" s="7">
        <v>0</v>
      </c>
      <c r="BB216" s="7">
        <f>Table2[[#This Row],[Mortgage Recording Tax Exemption Through FY 11]]+Table2[[#This Row],[Mortgage Recording Tax Exemption FY 12 and After ]]</f>
        <v>75.004900000000006</v>
      </c>
      <c r="BC216" s="7">
        <v>31.856200000000001</v>
      </c>
      <c r="BD216" s="7">
        <v>131.77529999999999</v>
      </c>
      <c r="BE216" s="7">
        <v>163.25040000000001</v>
      </c>
      <c r="BF216" s="7">
        <f>Table2[[#This Row],[Indirect and Induced Land Through FY 11]]+Table2[[#This Row],[Indirect and Induced Land FY 12 and After ]]</f>
        <v>295.02570000000003</v>
      </c>
      <c r="BG216" s="7">
        <v>59.1614</v>
      </c>
      <c r="BH216" s="7">
        <v>244.72569999999999</v>
      </c>
      <c r="BI216" s="7">
        <v>303.1771</v>
      </c>
      <c r="BJ216" s="7">
        <f>Table2[[#This Row],[Indirect and Induced Building Through FY 11]]+Table2[[#This Row],[Indirect and Induced Building FY 12 and After]]</f>
        <v>547.90279999999996</v>
      </c>
      <c r="BK216" s="7">
        <v>91.017600000000002</v>
      </c>
      <c r="BL216" s="7">
        <v>376.50099999999998</v>
      </c>
      <c r="BM216" s="7">
        <v>466.42750000000001</v>
      </c>
      <c r="BN216" s="7">
        <f>Table2[[#This Row],[TOTAL Real Property Related Taxes Through FY 11]]+Table2[[#This Row],[TOTAL Real Property Related Taxes FY 12 and After]]</f>
        <v>842.92849999999999</v>
      </c>
      <c r="BO216" s="7">
        <v>106.8485</v>
      </c>
      <c r="BP216" s="7">
        <v>457.9264</v>
      </c>
      <c r="BQ216" s="7">
        <v>547.55409999999995</v>
      </c>
      <c r="BR216" s="7">
        <f>Table2[[#This Row],[Company Direct Through FY 11]]+Table2[[#This Row],[Company Direct FY 12 and After ]]</f>
        <v>1005.4804999999999</v>
      </c>
      <c r="BS216" s="7">
        <v>0</v>
      </c>
      <c r="BT216" s="7">
        <v>0</v>
      </c>
      <c r="BU216" s="7">
        <v>0</v>
      </c>
      <c r="BV216" s="7">
        <f>Table2[[#This Row],[Sales Tax Exemption Through FY 11]]+Table2[[#This Row],[Sales Tax Exemption FY 12 and After ]]</f>
        <v>0</v>
      </c>
      <c r="BW216" s="7">
        <v>0</v>
      </c>
      <c r="BX216" s="7">
        <v>0</v>
      </c>
      <c r="BY216" s="7">
        <v>0</v>
      </c>
      <c r="BZ216" s="7">
        <f>Table2[[#This Row],[Energy Tax Savings Through FY 11]]+Table2[[#This Row],[Energy Tax Savings FY 12 and After ]]</f>
        <v>0</v>
      </c>
      <c r="CA216" s="7">
        <v>3.3429000000000002</v>
      </c>
      <c r="CB216" s="7">
        <v>31.4849</v>
      </c>
      <c r="CC216" s="7">
        <v>8.6160999999999994</v>
      </c>
      <c r="CD216" s="7">
        <f>Table2[[#This Row],[Tax Exempt Bond Savings Through FY 11]]+Table2[[#This Row],[Tax Exempt Bond Savings FY12 and After ]]</f>
        <v>40.100999999999999</v>
      </c>
      <c r="CE216" s="7">
        <v>129.07050000000001</v>
      </c>
      <c r="CF216" s="7">
        <v>551.02369999999996</v>
      </c>
      <c r="CG216" s="7">
        <v>661.43240000000003</v>
      </c>
      <c r="CH216" s="7">
        <f>Table2[[#This Row],[Indirect and Induced Through FY 11]]+Table2[[#This Row],[Indirect and Induced FY 12 and After  ]]</f>
        <v>1212.4560999999999</v>
      </c>
      <c r="CI216" s="7">
        <v>232.5761</v>
      </c>
      <c r="CJ216" s="7">
        <v>977.46519999999998</v>
      </c>
      <c r="CK216" s="7">
        <v>1200.3704</v>
      </c>
      <c r="CL216" s="7">
        <f>Table2[[#This Row],[TOTAL Income Consumption Use Taxes Through FY 11]]+Table2[[#This Row],[TOTAL Income Consumption Use Taxes FY 12 and After  ]]</f>
        <v>2177.8355999999999</v>
      </c>
      <c r="CM216" s="7">
        <v>3.3429000000000002</v>
      </c>
      <c r="CN216" s="7">
        <v>106.4898</v>
      </c>
      <c r="CO216" s="7">
        <v>8.6160999999999994</v>
      </c>
      <c r="CP216" s="7">
        <f>Table2[[#This Row],[Assistance Provided Through FY 11]]+Table2[[#This Row],[Assistance Provided FY 12 and After ]]</f>
        <v>115.10590000000001</v>
      </c>
      <c r="CQ216" s="7">
        <v>0</v>
      </c>
      <c r="CR216" s="7">
        <v>0</v>
      </c>
      <c r="CS216" s="7">
        <v>0</v>
      </c>
      <c r="CT216" s="7">
        <f>Table2[[#This Row],[Recapture Cancellation Reduction Amount Through FY 11]]+Table2[[#This Row],[Recapture Cancellation Reduction Amount FY 12 and After ]]</f>
        <v>0</v>
      </c>
      <c r="CU216" s="7">
        <v>0</v>
      </c>
      <c r="CV216" s="7">
        <v>0</v>
      </c>
      <c r="CW216" s="7">
        <v>0</v>
      </c>
      <c r="CX216" s="7">
        <f>Table2[[#This Row],[Penalty Paid Through FY 11]]+Table2[[#This Row],[Penalty Paid FY 12 and After]]</f>
        <v>0</v>
      </c>
      <c r="CY216" s="7">
        <v>3.3429000000000002</v>
      </c>
      <c r="CZ216" s="7">
        <v>106.4898</v>
      </c>
      <c r="DA216" s="7">
        <v>8.6160999999999994</v>
      </c>
      <c r="DB216" s="7">
        <f>Table2[[#This Row],[TOTAL Assistance Net of recapture penalties Through FY 11]]+Table2[[#This Row],[TOTAL Assistance Net of recapture penalties FY 12 and After ]]</f>
        <v>115.10590000000001</v>
      </c>
      <c r="DC216" s="7">
        <v>106.8485</v>
      </c>
      <c r="DD216" s="7">
        <v>532.93129999999996</v>
      </c>
      <c r="DE216" s="7">
        <v>547.55409999999995</v>
      </c>
      <c r="DF216" s="7">
        <f>Table2[[#This Row],[Company Direct Tax Revenue Before Assistance FY 12 and After]]+Table2[[#This Row],[Company Direct Tax Revenue Before Assistance Through FY 11]]</f>
        <v>1080.4854</v>
      </c>
      <c r="DG216" s="7">
        <v>220.0881</v>
      </c>
      <c r="DH216" s="7">
        <v>927.52470000000005</v>
      </c>
      <c r="DI216" s="7">
        <v>1127.8598999999999</v>
      </c>
      <c r="DJ216" s="7">
        <f>Table2[[#This Row],[Indirect and Induced Tax Revenues FY 12 and After]]+Table2[[#This Row],[Indirect and Induced Tax Revenues Through FY 11]]</f>
        <v>2055.3845999999999</v>
      </c>
      <c r="DK216" s="7">
        <v>326.9366</v>
      </c>
      <c r="DL216" s="7">
        <v>1460.4559999999999</v>
      </c>
      <c r="DM216" s="7">
        <v>1675.414</v>
      </c>
      <c r="DN216" s="7">
        <f>Table2[[#This Row],[TOTAL Tax Revenues Before Assistance Through FY 11]]+Table2[[#This Row],[TOTAL Tax Revenues Before Assistance FY 12 and After]]</f>
        <v>3135.87</v>
      </c>
      <c r="DO216" s="7">
        <v>323.59370000000001</v>
      </c>
      <c r="DP216" s="7">
        <v>1353.9662000000001</v>
      </c>
      <c r="DQ216" s="7">
        <v>1666.7979</v>
      </c>
      <c r="DR216" s="7">
        <f>Table2[[#This Row],[TOTAL Tax Revenues Net of Assistance Recapture and Penalty FY 12 and After]]+Table2[[#This Row],[TOTAL Tax Revenues Net of Assistance Recapture and Penalty Through FY 11]]</f>
        <v>3020.7641000000003</v>
      </c>
      <c r="DS216" s="7">
        <v>0</v>
      </c>
      <c r="DT216" s="7">
        <v>0</v>
      </c>
      <c r="DU216" s="7">
        <v>0</v>
      </c>
      <c r="DV216" s="7">
        <v>0</v>
      </c>
    </row>
    <row r="217" spans="1:126" x14ac:dyDescent="0.25">
      <c r="A217" s="5">
        <v>92691</v>
      </c>
      <c r="B217" s="5" t="s">
        <v>467</v>
      </c>
      <c r="C217" s="5" t="s">
        <v>468</v>
      </c>
      <c r="D217" s="5" t="s">
        <v>42</v>
      </c>
      <c r="E217" s="5">
        <v>33</v>
      </c>
      <c r="F217" s="5">
        <v>2615</v>
      </c>
      <c r="G217" s="5">
        <v>25</v>
      </c>
      <c r="H217" s="23"/>
      <c r="I217" s="23"/>
      <c r="J217" s="5">
        <v>311712</v>
      </c>
      <c r="K217" s="6" t="s">
        <v>43</v>
      </c>
      <c r="L217" s="6">
        <v>37799</v>
      </c>
      <c r="M217" s="9">
        <v>47299</v>
      </c>
      <c r="N217" s="7">
        <v>5200</v>
      </c>
      <c r="O217" s="5" t="s">
        <v>51</v>
      </c>
      <c r="P217" s="23">
        <v>0</v>
      </c>
      <c r="Q217" s="23">
        <v>0</v>
      </c>
      <c r="R217" s="23">
        <v>150</v>
      </c>
      <c r="S217" s="23">
        <v>0</v>
      </c>
      <c r="T217" s="23">
        <v>0</v>
      </c>
      <c r="U217" s="23">
        <v>150</v>
      </c>
      <c r="V217" s="23">
        <v>150</v>
      </c>
      <c r="W217" s="23">
        <v>0</v>
      </c>
      <c r="X217" s="23">
        <v>0</v>
      </c>
      <c r="Y217" s="23">
        <v>125</v>
      </c>
      <c r="Z217" s="23">
        <v>4</v>
      </c>
      <c r="AA217" s="24">
        <v>0</v>
      </c>
      <c r="AB217" s="24">
        <v>0</v>
      </c>
      <c r="AC217" s="24">
        <v>0</v>
      </c>
      <c r="AD217" s="24">
        <v>0</v>
      </c>
      <c r="AE217" s="24">
        <v>0</v>
      </c>
      <c r="AF217" s="24">
        <v>86.6666666666667</v>
      </c>
      <c r="AG217" s="5" t="s">
        <v>39</v>
      </c>
      <c r="AH217" s="7" t="s">
        <v>33</v>
      </c>
      <c r="AI217" s="7">
        <v>9.234</v>
      </c>
      <c r="AJ217" s="7">
        <v>257.68959999999998</v>
      </c>
      <c r="AK217" s="7">
        <v>63.784999999999997</v>
      </c>
      <c r="AL217" s="7">
        <f>Table2[[#This Row],[Company Direct Land Through FY 11]]+Table2[[#This Row],[Company Direct Land FY 12 and After ]]</f>
        <v>321.47460000000001</v>
      </c>
      <c r="AM217" s="7">
        <v>47.665999999999997</v>
      </c>
      <c r="AN217" s="7">
        <v>533.84439999999995</v>
      </c>
      <c r="AO217" s="7">
        <v>329.25779999999997</v>
      </c>
      <c r="AP217" s="7">
        <f>Table2[[#This Row],[Company Direct Building Through FY 11]]+Table2[[#This Row],[Company Direct Building FY 12 and After  ]]</f>
        <v>863.10219999999993</v>
      </c>
      <c r="AQ217" s="7">
        <v>0</v>
      </c>
      <c r="AR217" s="7">
        <v>28.071999999999999</v>
      </c>
      <c r="AS217" s="7">
        <v>0</v>
      </c>
      <c r="AT217" s="7">
        <f>Table2[[#This Row],[Mortgage Recording Tax Through FY 11]]+Table2[[#This Row],[Mortgage Recording Tax FY 12 and After ]]</f>
        <v>28.071999999999999</v>
      </c>
      <c r="AU217" s="7">
        <v>35.42</v>
      </c>
      <c r="AV217" s="7">
        <v>98.085599999999999</v>
      </c>
      <c r="AW217" s="7">
        <v>244.66749999999999</v>
      </c>
      <c r="AX217" s="7">
        <f>Table2[[#This Row],[Pilot Savings  Through FY 11]]+Table2[[#This Row],[Pilot Savings FY 12 and After ]]</f>
        <v>342.75310000000002</v>
      </c>
      <c r="AY217" s="7">
        <v>0</v>
      </c>
      <c r="AZ217" s="7">
        <v>28.071999999999999</v>
      </c>
      <c r="BA217" s="7">
        <v>0</v>
      </c>
      <c r="BB217" s="7">
        <f>Table2[[#This Row],[Mortgage Recording Tax Exemption Through FY 11]]+Table2[[#This Row],[Mortgage Recording Tax Exemption FY 12 and After ]]</f>
        <v>28.071999999999999</v>
      </c>
      <c r="BC217" s="7">
        <v>172.69220000000001</v>
      </c>
      <c r="BD217" s="7">
        <v>1207.0134</v>
      </c>
      <c r="BE217" s="7">
        <v>1192.8894</v>
      </c>
      <c r="BF217" s="7">
        <f>Table2[[#This Row],[Indirect and Induced Land Through FY 11]]+Table2[[#This Row],[Indirect and Induced Land FY 12 and After ]]</f>
        <v>2399.9027999999998</v>
      </c>
      <c r="BG217" s="7">
        <v>320.71420000000001</v>
      </c>
      <c r="BH217" s="7">
        <v>2241.5961000000002</v>
      </c>
      <c r="BI217" s="7">
        <v>2215.3679000000002</v>
      </c>
      <c r="BJ217" s="7">
        <f>Table2[[#This Row],[Indirect and Induced Building Through FY 11]]+Table2[[#This Row],[Indirect and Induced Building FY 12 and After]]</f>
        <v>4456.9639999999999</v>
      </c>
      <c r="BK217" s="7">
        <v>514.88639999999998</v>
      </c>
      <c r="BL217" s="7">
        <v>4142.0578999999998</v>
      </c>
      <c r="BM217" s="7">
        <v>3556.6325999999999</v>
      </c>
      <c r="BN217" s="7">
        <f>Table2[[#This Row],[TOTAL Real Property Related Taxes Through FY 11]]+Table2[[#This Row],[TOTAL Real Property Related Taxes FY 12 and After]]</f>
        <v>7698.6904999999997</v>
      </c>
      <c r="BO217" s="7">
        <v>2101.8968</v>
      </c>
      <c r="BP217" s="7">
        <v>13039.104600000001</v>
      </c>
      <c r="BQ217" s="7">
        <v>14519.078100000001</v>
      </c>
      <c r="BR217" s="7">
        <f>Table2[[#This Row],[Company Direct Through FY 11]]+Table2[[#This Row],[Company Direct FY 12 and After ]]</f>
        <v>27558.182700000001</v>
      </c>
      <c r="BS217" s="7">
        <v>0</v>
      </c>
      <c r="BT217" s="7">
        <v>0</v>
      </c>
      <c r="BU217" s="7">
        <v>0</v>
      </c>
      <c r="BV217" s="7">
        <f>Table2[[#This Row],[Sales Tax Exemption Through FY 11]]+Table2[[#This Row],[Sales Tax Exemption FY 12 and After ]]</f>
        <v>0</v>
      </c>
      <c r="BW217" s="7">
        <v>0</v>
      </c>
      <c r="BX217" s="7">
        <v>0</v>
      </c>
      <c r="BY217" s="7">
        <v>0</v>
      </c>
      <c r="BZ217" s="7">
        <f>Table2[[#This Row],[Energy Tax Savings Through FY 11]]+Table2[[#This Row],[Energy Tax Savings FY 12 and After ]]</f>
        <v>0</v>
      </c>
      <c r="CA217" s="7">
        <v>0</v>
      </c>
      <c r="CB217" s="7">
        <v>0</v>
      </c>
      <c r="CC217" s="7">
        <v>0</v>
      </c>
      <c r="CD217" s="7">
        <f>Table2[[#This Row],[Tax Exempt Bond Savings Through FY 11]]+Table2[[#This Row],[Tax Exempt Bond Savings FY12 and After ]]</f>
        <v>0</v>
      </c>
      <c r="CE217" s="7">
        <v>679.7002</v>
      </c>
      <c r="CF217" s="7">
        <v>4996.0352999999996</v>
      </c>
      <c r="CG217" s="7">
        <v>4695.1014999999998</v>
      </c>
      <c r="CH217" s="7">
        <f>Table2[[#This Row],[Indirect and Induced Through FY 11]]+Table2[[#This Row],[Indirect and Induced FY 12 and After  ]]</f>
        <v>9691.1368000000002</v>
      </c>
      <c r="CI217" s="7">
        <v>2781.5970000000002</v>
      </c>
      <c r="CJ217" s="7">
        <v>18035.139899999998</v>
      </c>
      <c r="CK217" s="7">
        <v>19214.179599999999</v>
      </c>
      <c r="CL217" s="7">
        <f>Table2[[#This Row],[TOTAL Income Consumption Use Taxes Through FY 11]]+Table2[[#This Row],[TOTAL Income Consumption Use Taxes FY 12 and After  ]]</f>
        <v>37249.319499999998</v>
      </c>
      <c r="CM217" s="7">
        <v>35.42</v>
      </c>
      <c r="CN217" s="7">
        <v>126.1576</v>
      </c>
      <c r="CO217" s="7">
        <v>244.66749999999999</v>
      </c>
      <c r="CP217" s="7">
        <f>Table2[[#This Row],[Assistance Provided Through FY 11]]+Table2[[#This Row],[Assistance Provided FY 12 and After ]]</f>
        <v>370.82510000000002</v>
      </c>
      <c r="CQ217" s="7">
        <v>0</v>
      </c>
      <c r="CR217" s="7">
        <v>0</v>
      </c>
      <c r="CS217" s="7">
        <v>0</v>
      </c>
      <c r="CT217" s="7">
        <f>Table2[[#This Row],[Recapture Cancellation Reduction Amount Through FY 11]]+Table2[[#This Row],[Recapture Cancellation Reduction Amount FY 12 and After ]]</f>
        <v>0</v>
      </c>
      <c r="CU217" s="7">
        <v>0</v>
      </c>
      <c r="CV217" s="7">
        <v>0</v>
      </c>
      <c r="CW217" s="7">
        <v>0</v>
      </c>
      <c r="CX217" s="7">
        <f>Table2[[#This Row],[Penalty Paid Through FY 11]]+Table2[[#This Row],[Penalty Paid FY 12 and After]]</f>
        <v>0</v>
      </c>
      <c r="CY217" s="7">
        <v>35.42</v>
      </c>
      <c r="CZ217" s="7">
        <v>126.1576</v>
      </c>
      <c r="DA217" s="7">
        <v>244.66749999999999</v>
      </c>
      <c r="DB217" s="7">
        <f>Table2[[#This Row],[TOTAL Assistance Net of recapture penalties Through FY 11]]+Table2[[#This Row],[TOTAL Assistance Net of recapture penalties FY 12 and After ]]</f>
        <v>370.82510000000002</v>
      </c>
      <c r="DC217" s="7">
        <v>2158.7968000000001</v>
      </c>
      <c r="DD217" s="7">
        <v>13858.7106</v>
      </c>
      <c r="DE217" s="7">
        <v>14912.1209</v>
      </c>
      <c r="DF217" s="7">
        <f>Table2[[#This Row],[Company Direct Tax Revenue Before Assistance FY 12 and After]]+Table2[[#This Row],[Company Direct Tax Revenue Before Assistance Through FY 11]]</f>
        <v>28770.8315</v>
      </c>
      <c r="DG217" s="7">
        <v>1173.1066000000001</v>
      </c>
      <c r="DH217" s="7">
        <v>8444.6448</v>
      </c>
      <c r="DI217" s="7">
        <v>8103.3588</v>
      </c>
      <c r="DJ217" s="7">
        <f>Table2[[#This Row],[Indirect and Induced Tax Revenues FY 12 and After]]+Table2[[#This Row],[Indirect and Induced Tax Revenues Through FY 11]]</f>
        <v>16548.0036</v>
      </c>
      <c r="DK217" s="7">
        <v>3331.9034000000001</v>
      </c>
      <c r="DL217" s="7">
        <v>22303.3554</v>
      </c>
      <c r="DM217" s="7">
        <v>23015.4797</v>
      </c>
      <c r="DN217" s="7">
        <f>Table2[[#This Row],[TOTAL Tax Revenues Before Assistance Through FY 11]]+Table2[[#This Row],[TOTAL Tax Revenues Before Assistance FY 12 and After]]</f>
        <v>45318.835099999997</v>
      </c>
      <c r="DO217" s="7">
        <v>3296.4834000000001</v>
      </c>
      <c r="DP217" s="7">
        <v>22177.197800000002</v>
      </c>
      <c r="DQ217" s="7">
        <v>22770.8122</v>
      </c>
      <c r="DR217" s="7">
        <f>Table2[[#This Row],[TOTAL Tax Revenues Net of Assistance Recapture and Penalty FY 12 and After]]+Table2[[#This Row],[TOTAL Tax Revenues Net of Assistance Recapture and Penalty Through FY 11]]</f>
        <v>44948.01</v>
      </c>
      <c r="DS217" s="7">
        <v>0</v>
      </c>
      <c r="DT217" s="7">
        <v>0</v>
      </c>
      <c r="DU217" s="7">
        <v>0</v>
      </c>
      <c r="DV217" s="7">
        <v>0</v>
      </c>
    </row>
    <row r="218" spans="1:126" x14ac:dyDescent="0.25">
      <c r="A218" s="5">
        <v>92693</v>
      </c>
      <c r="B218" s="5" t="s">
        <v>234</v>
      </c>
      <c r="C218" s="5" t="s">
        <v>235</v>
      </c>
      <c r="D218" s="5" t="s">
        <v>32</v>
      </c>
      <c r="E218" s="5">
        <v>31</v>
      </c>
      <c r="F218" s="5">
        <v>14260</v>
      </c>
      <c r="G218" s="5">
        <v>1</v>
      </c>
      <c r="H218" s="23">
        <v>0</v>
      </c>
      <c r="I218" s="23">
        <v>0</v>
      </c>
      <c r="J218" s="5">
        <v>561599</v>
      </c>
      <c r="K218" s="6" t="s">
        <v>106</v>
      </c>
      <c r="L218" s="6">
        <v>37468</v>
      </c>
      <c r="M218" s="9">
        <v>46966</v>
      </c>
      <c r="N218" s="7">
        <v>1328000</v>
      </c>
      <c r="O218" s="5" t="s">
        <v>236</v>
      </c>
      <c r="P218" s="23">
        <v>2764</v>
      </c>
      <c r="Q218" s="23">
        <v>0</v>
      </c>
      <c r="R218" s="23">
        <v>14610</v>
      </c>
      <c r="S218" s="23">
        <v>4</v>
      </c>
      <c r="T218" s="23">
        <v>40</v>
      </c>
      <c r="U218" s="23">
        <v>17418</v>
      </c>
      <c r="V218" s="23">
        <v>16036</v>
      </c>
      <c r="W218" s="23">
        <v>0</v>
      </c>
      <c r="X218" s="23">
        <v>0</v>
      </c>
      <c r="Y218" s="23">
        <v>5024</v>
      </c>
      <c r="Z218" s="23">
        <v>1200</v>
      </c>
      <c r="AA218" s="24">
        <v>4.3526620198724597</v>
      </c>
      <c r="AB218" s="24">
        <v>8.2381729200652494</v>
      </c>
      <c r="AC218" s="24">
        <v>23.313065401156798</v>
      </c>
      <c r="AD218" s="24">
        <v>43.230016313213703</v>
      </c>
      <c r="AE218" s="24">
        <v>20.866083345691798</v>
      </c>
      <c r="AF218" s="24">
        <v>29.7641999110188</v>
      </c>
      <c r="AG218" s="5" t="s">
        <v>39</v>
      </c>
      <c r="AH218" s="7" t="s">
        <v>39</v>
      </c>
      <c r="AI218" s="7">
        <v>0</v>
      </c>
      <c r="AJ218" s="7">
        <v>0</v>
      </c>
      <c r="AK218" s="7">
        <v>0</v>
      </c>
      <c r="AL218" s="7">
        <f>Table2[[#This Row],[Company Direct Land Through FY 11]]+Table2[[#This Row],[Company Direct Land FY 12 and After ]]</f>
        <v>0</v>
      </c>
      <c r="AM218" s="7">
        <v>0</v>
      </c>
      <c r="AN218" s="7">
        <v>0</v>
      </c>
      <c r="AO218" s="7">
        <v>0</v>
      </c>
      <c r="AP218" s="7">
        <f>Table2[[#This Row],[Company Direct Building Through FY 11]]+Table2[[#This Row],[Company Direct Building FY 12 and After  ]]</f>
        <v>0</v>
      </c>
      <c r="AQ218" s="7">
        <v>0</v>
      </c>
      <c r="AR218" s="7">
        <v>23223.200000000001</v>
      </c>
      <c r="AS218" s="7">
        <v>0</v>
      </c>
      <c r="AT218" s="7">
        <f>Table2[[#This Row],[Mortgage Recording Tax Through FY 11]]+Table2[[#This Row],[Mortgage Recording Tax FY 12 and After ]]</f>
        <v>23223.200000000001</v>
      </c>
      <c r="AU218" s="7">
        <v>0</v>
      </c>
      <c r="AV218" s="7">
        <v>0</v>
      </c>
      <c r="AW218" s="7">
        <v>0</v>
      </c>
      <c r="AX218" s="7">
        <f>Table2[[#This Row],[Pilot Savings  Through FY 11]]+Table2[[#This Row],[Pilot Savings FY 12 and After ]]</f>
        <v>0</v>
      </c>
      <c r="AY218" s="7">
        <v>0</v>
      </c>
      <c r="AZ218" s="7">
        <v>23223.200000000001</v>
      </c>
      <c r="BA218" s="7">
        <v>0</v>
      </c>
      <c r="BB218" s="7">
        <f>Table2[[#This Row],[Mortgage Recording Tax Exemption Through FY 11]]+Table2[[#This Row],[Mortgage Recording Tax Exemption FY 12 and After ]]</f>
        <v>23223.200000000001</v>
      </c>
      <c r="BC218" s="7">
        <v>6960.2323999999999</v>
      </c>
      <c r="BD218" s="7">
        <v>15943.992200000001</v>
      </c>
      <c r="BE218" s="7">
        <v>48078.551200000002</v>
      </c>
      <c r="BF218" s="7">
        <f>Table2[[#This Row],[Indirect and Induced Land Through FY 11]]+Table2[[#This Row],[Indirect and Induced Land FY 12 and After ]]</f>
        <v>64022.543400000002</v>
      </c>
      <c r="BG218" s="7">
        <v>12926.146000000001</v>
      </c>
      <c r="BH218" s="7">
        <v>29610.271000000001</v>
      </c>
      <c r="BI218" s="7">
        <v>89288.740099999995</v>
      </c>
      <c r="BJ218" s="7">
        <f>Table2[[#This Row],[Indirect and Induced Building Through FY 11]]+Table2[[#This Row],[Indirect and Induced Building FY 12 and After]]</f>
        <v>118899.0111</v>
      </c>
      <c r="BK218" s="7">
        <v>19886.378400000001</v>
      </c>
      <c r="BL218" s="7">
        <v>45554.263200000001</v>
      </c>
      <c r="BM218" s="7">
        <v>137367.29130000001</v>
      </c>
      <c r="BN218" s="7">
        <f>Table2[[#This Row],[TOTAL Real Property Related Taxes Through FY 11]]+Table2[[#This Row],[TOTAL Real Property Related Taxes FY 12 and After]]</f>
        <v>182921.55450000003</v>
      </c>
      <c r="BO218" s="7">
        <v>35088.649899999997</v>
      </c>
      <c r="BP218" s="7">
        <v>86607.117100000003</v>
      </c>
      <c r="BQ218" s="7">
        <v>242378.6134</v>
      </c>
      <c r="BR218" s="7">
        <f>Table2[[#This Row],[Company Direct Through FY 11]]+Table2[[#This Row],[Company Direct FY 12 and After ]]</f>
        <v>328985.73050000001</v>
      </c>
      <c r="BS218" s="7">
        <v>0</v>
      </c>
      <c r="BT218" s="7">
        <v>6626.7470999999996</v>
      </c>
      <c r="BU218" s="7">
        <v>0</v>
      </c>
      <c r="BV218" s="7">
        <f>Table2[[#This Row],[Sales Tax Exemption Through FY 11]]+Table2[[#This Row],[Sales Tax Exemption FY 12 and After ]]</f>
        <v>6626.7470999999996</v>
      </c>
      <c r="BW218" s="7">
        <v>0</v>
      </c>
      <c r="BX218" s="7">
        <v>0</v>
      </c>
      <c r="BY218" s="7">
        <v>0</v>
      </c>
      <c r="BZ218" s="7">
        <f>Table2[[#This Row],[Energy Tax Savings Through FY 11]]+Table2[[#This Row],[Energy Tax Savings FY 12 and After ]]</f>
        <v>0</v>
      </c>
      <c r="CA218" s="7">
        <v>1697.3697</v>
      </c>
      <c r="CB218" s="7">
        <v>7629.0303999999996</v>
      </c>
      <c r="CC218" s="7">
        <v>5896.9799000000003</v>
      </c>
      <c r="CD218" s="7">
        <f>Table2[[#This Row],[Tax Exempt Bond Savings Through FY 11]]+Table2[[#This Row],[Tax Exempt Bond Savings FY12 and After ]]</f>
        <v>13526.0103</v>
      </c>
      <c r="CE218" s="7">
        <v>24667.726600000002</v>
      </c>
      <c r="CF218" s="7">
        <v>58823.330499999996</v>
      </c>
      <c r="CG218" s="7">
        <v>170394.96729999999</v>
      </c>
      <c r="CH218" s="7">
        <f>Table2[[#This Row],[Indirect and Induced Through FY 11]]+Table2[[#This Row],[Indirect and Induced FY 12 and After  ]]</f>
        <v>229218.2978</v>
      </c>
      <c r="CI218" s="7">
        <v>58059.006800000003</v>
      </c>
      <c r="CJ218" s="7">
        <v>131174.67009999999</v>
      </c>
      <c r="CK218" s="7">
        <v>406876.60080000001</v>
      </c>
      <c r="CL218" s="7">
        <f>Table2[[#This Row],[TOTAL Income Consumption Use Taxes Through FY 11]]+Table2[[#This Row],[TOTAL Income Consumption Use Taxes FY 12 and After  ]]</f>
        <v>538051.2709</v>
      </c>
      <c r="CM218" s="7">
        <v>1697.3697</v>
      </c>
      <c r="CN218" s="7">
        <v>37478.977500000001</v>
      </c>
      <c r="CO218" s="7">
        <v>5896.9799000000003</v>
      </c>
      <c r="CP218" s="7">
        <f>Table2[[#This Row],[Assistance Provided Through FY 11]]+Table2[[#This Row],[Assistance Provided FY 12 and After ]]</f>
        <v>43375.957399999999</v>
      </c>
      <c r="CQ218" s="7">
        <v>0</v>
      </c>
      <c r="CR218" s="7">
        <v>0</v>
      </c>
      <c r="CS218" s="7">
        <v>0</v>
      </c>
      <c r="CT218" s="7">
        <f>Table2[[#This Row],[Recapture Cancellation Reduction Amount Through FY 11]]+Table2[[#This Row],[Recapture Cancellation Reduction Amount FY 12 and After ]]</f>
        <v>0</v>
      </c>
      <c r="CU218" s="7">
        <v>0</v>
      </c>
      <c r="CV218" s="7">
        <v>0</v>
      </c>
      <c r="CW218" s="7">
        <v>0</v>
      </c>
      <c r="CX218" s="7">
        <f>Table2[[#This Row],[Penalty Paid Through FY 11]]+Table2[[#This Row],[Penalty Paid FY 12 and After]]</f>
        <v>0</v>
      </c>
      <c r="CY218" s="7">
        <v>1697.3697</v>
      </c>
      <c r="CZ218" s="7">
        <v>37478.977500000001</v>
      </c>
      <c r="DA218" s="7">
        <v>5896.9799000000003</v>
      </c>
      <c r="DB218" s="7">
        <f>Table2[[#This Row],[TOTAL Assistance Net of recapture penalties Through FY 11]]+Table2[[#This Row],[TOTAL Assistance Net of recapture penalties FY 12 and After ]]</f>
        <v>43375.957399999999</v>
      </c>
      <c r="DC218" s="7">
        <v>35088.649899999997</v>
      </c>
      <c r="DD218" s="7">
        <v>109830.3171</v>
      </c>
      <c r="DE218" s="7">
        <v>242378.6134</v>
      </c>
      <c r="DF218" s="7">
        <f>Table2[[#This Row],[Company Direct Tax Revenue Before Assistance FY 12 and After]]+Table2[[#This Row],[Company Direct Tax Revenue Before Assistance Through FY 11]]</f>
        <v>352208.93050000002</v>
      </c>
      <c r="DG218" s="7">
        <v>44554.105000000003</v>
      </c>
      <c r="DH218" s="7">
        <v>104377.5937</v>
      </c>
      <c r="DI218" s="7">
        <v>307762.2586</v>
      </c>
      <c r="DJ218" s="7">
        <f>Table2[[#This Row],[Indirect and Induced Tax Revenues FY 12 and After]]+Table2[[#This Row],[Indirect and Induced Tax Revenues Through FY 11]]</f>
        <v>412139.85230000003</v>
      </c>
      <c r="DK218" s="7">
        <v>79642.7549</v>
      </c>
      <c r="DL218" s="7">
        <v>214207.91080000001</v>
      </c>
      <c r="DM218" s="7">
        <v>550140.87199999997</v>
      </c>
      <c r="DN218" s="7">
        <f>Table2[[#This Row],[TOTAL Tax Revenues Before Assistance Through FY 11]]+Table2[[#This Row],[TOTAL Tax Revenues Before Assistance FY 12 and After]]</f>
        <v>764348.78279999993</v>
      </c>
      <c r="DO218" s="7">
        <v>77945.385200000004</v>
      </c>
      <c r="DP218" s="7">
        <v>176728.9333</v>
      </c>
      <c r="DQ218" s="7">
        <v>544243.89210000006</v>
      </c>
      <c r="DR218" s="7">
        <f>Table2[[#This Row],[TOTAL Tax Revenues Net of Assistance Recapture and Penalty FY 12 and After]]+Table2[[#This Row],[TOTAL Tax Revenues Net of Assistance Recapture and Penalty Through FY 11]]</f>
        <v>720972.82540000009</v>
      </c>
      <c r="DS218" s="7">
        <v>0</v>
      </c>
      <c r="DT218" s="7">
        <v>0</v>
      </c>
      <c r="DU218" s="7">
        <v>0</v>
      </c>
      <c r="DV218" s="7">
        <v>0</v>
      </c>
    </row>
    <row r="219" spans="1:126" x14ac:dyDescent="0.25">
      <c r="A219" s="5">
        <v>92694</v>
      </c>
      <c r="B219" s="5" t="s">
        <v>429</v>
      </c>
      <c r="C219" s="5" t="s">
        <v>251</v>
      </c>
      <c r="D219" s="5" t="s">
        <v>27</v>
      </c>
      <c r="E219" s="5">
        <v>4</v>
      </c>
      <c r="F219" s="5">
        <v>1314</v>
      </c>
      <c r="G219" s="5">
        <v>1461</v>
      </c>
      <c r="H219" s="23">
        <v>0</v>
      </c>
      <c r="I219" s="23">
        <v>10300</v>
      </c>
      <c r="J219" s="5">
        <v>611699</v>
      </c>
      <c r="K219" s="6" t="s">
        <v>47</v>
      </c>
      <c r="L219" s="6">
        <v>37509</v>
      </c>
      <c r="M219" s="9">
        <v>46569</v>
      </c>
      <c r="N219" s="7">
        <v>5000</v>
      </c>
      <c r="O219" s="5" t="s">
        <v>48</v>
      </c>
      <c r="P219" s="23">
        <v>5</v>
      </c>
      <c r="Q219" s="23">
        <v>0</v>
      </c>
      <c r="R219" s="23">
        <v>21</v>
      </c>
      <c r="S219" s="23">
        <v>0</v>
      </c>
      <c r="T219" s="23">
        <v>0</v>
      </c>
      <c r="U219" s="23">
        <v>26</v>
      </c>
      <c r="V219" s="23">
        <v>23</v>
      </c>
      <c r="W219" s="23">
        <v>0</v>
      </c>
      <c r="X219" s="23">
        <v>0</v>
      </c>
      <c r="Y219" s="23">
        <v>0</v>
      </c>
      <c r="Z219" s="23">
        <v>5</v>
      </c>
      <c r="AA219" s="24">
        <v>0</v>
      </c>
      <c r="AB219" s="24">
        <v>0</v>
      </c>
      <c r="AC219" s="24">
        <v>0</v>
      </c>
      <c r="AD219" s="24">
        <v>0</v>
      </c>
      <c r="AE219" s="24">
        <v>0</v>
      </c>
      <c r="AF219" s="24">
        <v>76.923076923076906</v>
      </c>
      <c r="AG219" s="5" t="s">
        <v>39</v>
      </c>
      <c r="AH219" s="7" t="s">
        <v>39</v>
      </c>
      <c r="AI219" s="7">
        <v>0</v>
      </c>
      <c r="AJ219" s="7">
        <v>0</v>
      </c>
      <c r="AK219" s="7">
        <v>0</v>
      </c>
      <c r="AL219" s="7">
        <f>Table2[[#This Row],[Company Direct Land Through FY 11]]+Table2[[#This Row],[Company Direct Land FY 12 and After ]]</f>
        <v>0</v>
      </c>
      <c r="AM219" s="7">
        <v>0</v>
      </c>
      <c r="AN219" s="7">
        <v>0</v>
      </c>
      <c r="AO219" s="7">
        <v>0</v>
      </c>
      <c r="AP219" s="7">
        <f>Table2[[#This Row],[Company Direct Building Through FY 11]]+Table2[[#This Row],[Company Direct Building FY 12 and After  ]]</f>
        <v>0</v>
      </c>
      <c r="AQ219" s="7">
        <v>0</v>
      </c>
      <c r="AR219" s="7">
        <v>81.25</v>
      </c>
      <c r="AS219" s="7">
        <v>0</v>
      </c>
      <c r="AT219" s="7">
        <f>Table2[[#This Row],[Mortgage Recording Tax Through FY 11]]+Table2[[#This Row],[Mortgage Recording Tax FY 12 and After ]]</f>
        <v>81.25</v>
      </c>
      <c r="AU219" s="7">
        <v>0</v>
      </c>
      <c r="AV219" s="7">
        <v>0</v>
      </c>
      <c r="AW219" s="7">
        <v>0</v>
      </c>
      <c r="AX219" s="7">
        <f>Table2[[#This Row],[Pilot Savings  Through FY 11]]+Table2[[#This Row],[Pilot Savings FY 12 and After ]]</f>
        <v>0</v>
      </c>
      <c r="AY219" s="7">
        <v>0</v>
      </c>
      <c r="AZ219" s="7">
        <v>0</v>
      </c>
      <c r="BA219" s="7">
        <v>0</v>
      </c>
      <c r="BB219" s="7">
        <f>Table2[[#This Row],[Mortgage Recording Tax Exemption Through FY 11]]+Table2[[#This Row],[Mortgage Recording Tax Exemption FY 12 and After ]]</f>
        <v>0</v>
      </c>
      <c r="BC219" s="7">
        <v>15.869300000000001</v>
      </c>
      <c r="BD219" s="7">
        <v>92.896000000000001</v>
      </c>
      <c r="BE219" s="7">
        <v>105.38679999999999</v>
      </c>
      <c r="BF219" s="7">
        <f>Table2[[#This Row],[Indirect and Induced Land Through FY 11]]+Table2[[#This Row],[Indirect and Induced Land FY 12 and After ]]</f>
        <v>198.28280000000001</v>
      </c>
      <c r="BG219" s="7">
        <v>29.471499999999999</v>
      </c>
      <c r="BH219" s="7">
        <v>172.5214</v>
      </c>
      <c r="BI219" s="7">
        <v>195.71629999999999</v>
      </c>
      <c r="BJ219" s="7">
        <f>Table2[[#This Row],[Indirect and Induced Building Through FY 11]]+Table2[[#This Row],[Indirect and Induced Building FY 12 and After]]</f>
        <v>368.23770000000002</v>
      </c>
      <c r="BK219" s="7">
        <v>45.340800000000002</v>
      </c>
      <c r="BL219" s="7">
        <v>346.66739999999999</v>
      </c>
      <c r="BM219" s="7">
        <v>301.10309999999998</v>
      </c>
      <c r="BN219" s="7">
        <f>Table2[[#This Row],[TOTAL Real Property Related Taxes Through FY 11]]+Table2[[#This Row],[TOTAL Real Property Related Taxes FY 12 and After]]</f>
        <v>647.77049999999997</v>
      </c>
      <c r="BO219" s="7">
        <v>47.020699999999998</v>
      </c>
      <c r="BP219" s="7">
        <v>275.24599999999998</v>
      </c>
      <c r="BQ219" s="7">
        <v>312.25749999999999</v>
      </c>
      <c r="BR219" s="7">
        <f>Table2[[#This Row],[Company Direct Through FY 11]]+Table2[[#This Row],[Company Direct FY 12 and After ]]</f>
        <v>587.50350000000003</v>
      </c>
      <c r="BS219" s="7">
        <v>0</v>
      </c>
      <c r="BT219" s="7">
        <v>0</v>
      </c>
      <c r="BU219" s="7">
        <v>0</v>
      </c>
      <c r="BV219" s="7">
        <f>Table2[[#This Row],[Sales Tax Exemption Through FY 11]]+Table2[[#This Row],[Sales Tax Exemption FY 12 and After ]]</f>
        <v>0</v>
      </c>
      <c r="BW219" s="7">
        <v>0</v>
      </c>
      <c r="BX219" s="7">
        <v>0</v>
      </c>
      <c r="BY219" s="7">
        <v>0</v>
      </c>
      <c r="BZ219" s="7">
        <f>Table2[[#This Row],[Energy Tax Savings Through FY 11]]+Table2[[#This Row],[Energy Tax Savings FY 12 and After ]]</f>
        <v>0</v>
      </c>
      <c r="CA219" s="7">
        <v>3.5849000000000002</v>
      </c>
      <c r="CB219" s="7">
        <v>28.878</v>
      </c>
      <c r="CC219" s="7">
        <v>12.454599999999999</v>
      </c>
      <c r="CD219" s="7">
        <f>Table2[[#This Row],[Tax Exempt Bond Savings Through FY 11]]+Table2[[#This Row],[Tax Exempt Bond Savings FY12 and After ]]</f>
        <v>41.332599999999999</v>
      </c>
      <c r="CE219" s="7">
        <v>52.002899999999997</v>
      </c>
      <c r="CF219" s="7">
        <v>318.33670000000001</v>
      </c>
      <c r="CG219" s="7">
        <v>345.34460000000001</v>
      </c>
      <c r="CH219" s="7">
        <f>Table2[[#This Row],[Indirect and Induced Through FY 11]]+Table2[[#This Row],[Indirect and Induced FY 12 and After  ]]</f>
        <v>663.68129999999996</v>
      </c>
      <c r="CI219" s="7">
        <v>95.438699999999997</v>
      </c>
      <c r="CJ219" s="7">
        <v>564.7047</v>
      </c>
      <c r="CK219" s="7">
        <v>645.14750000000004</v>
      </c>
      <c r="CL219" s="7">
        <f>Table2[[#This Row],[TOTAL Income Consumption Use Taxes Through FY 11]]+Table2[[#This Row],[TOTAL Income Consumption Use Taxes FY 12 and After  ]]</f>
        <v>1209.8522</v>
      </c>
      <c r="CM219" s="7">
        <v>3.5849000000000002</v>
      </c>
      <c r="CN219" s="7">
        <v>28.878</v>
      </c>
      <c r="CO219" s="7">
        <v>12.454599999999999</v>
      </c>
      <c r="CP219" s="7">
        <f>Table2[[#This Row],[Assistance Provided Through FY 11]]+Table2[[#This Row],[Assistance Provided FY 12 and After ]]</f>
        <v>41.332599999999999</v>
      </c>
      <c r="CQ219" s="7">
        <v>0</v>
      </c>
      <c r="CR219" s="7">
        <v>0</v>
      </c>
      <c r="CS219" s="7">
        <v>0</v>
      </c>
      <c r="CT219" s="7">
        <f>Table2[[#This Row],[Recapture Cancellation Reduction Amount Through FY 11]]+Table2[[#This Row],[Recapture Cancellation Reduction Amount FY 12 and After ]]</f>
        <v>0</v>
      </c>
      <c r="CU219" s="7">
        <v>0</v>
      </c>
      <c r="CV219" s="7">
        <v>0</v>
      </c>
      <c r="CW219" s="7">
        <v>0</v>
      </c>
      <c r="CX219" s="7">
        <f>Table2[[#This Row],[Penalty Paid Through FY 11]]+Table2[[#This Row],[Penalty Paid FY 12 and After]]</f>
        <v>0</v>
      </c>
      <c r="CY219" s="7">
        <v>3.5849000000000002</v>
      </c>
      <c r="CZ219" s="7">
        <v>28.878</v>
      </c>
      <c r="DA219" s="7">
        <v>12.454599999999999</v>
      </c>
      <c r="DB219" s="7">
        <f>Table2[[#This Row],[TOTAL Assistance Net of recapture penalties Through FY 11]]+Table2[[#This Row],[TOTAL Assistance Net of recapture penalties FY 12 and After ]]</f>
        <v>41.332599999999999</v>
      </c>
      <c r="DC219" s="7">
        <v>47.020699999999998</v>
      </c>
      <c r="DD219" s="7">
        <v>356.49599999999998</v>
      </c>
      <c r="DE219" s="7">
        <v>312.25749999999999</v>
      </c>
      <c r="DF219" s="7">
        <f>Table2[[#This Row],[Company Direct Tax Revenue Before Assistance FY 12 and After]]+Table2[[#This Row],[Company Direct Tax Revenue Before Assistance Through FY 11]]</f>
        <v>668.75350000000003</v>
      </c>
      <c r="DG219" s="7">
        <v>97.343699999999998</v>
      </c>
      <c r="DH219" s="7">
        <v>583.75409999999999</v>
      </c>
      <c r="DI219" s="7">
        <v>646.44770000000005</v>
      </c>
      <c r="DJ219" s="7">
        <f>Table2[[#This Row],[Indirect and Induced Tax Revenues FY 12 and After]]+Table2[[#This Row],[Indirect and Induced Tax Revenues Through FY 11]]</f>
        <v>1230.2018</v>
      </c>
      <c r="DK219" s="7">
        <v>144.36439999999999</v>
      </c>
      <c r="DL219" s="7">
        <v>940.25009999999997</v>
      </c>
      <c r="DM219" s="7">
        <v>958.70519999999999</v>
      </c>
      <c r="DN219" s="7">
        <f>Table2[[#This Row],[TOTAL Tax Revenues Before Assistance Through FY 11]]+Table2[[#This Row],[TOTAL Tax Revenues Before Assistance FY 12 and After]]</f>
        <v>1898.9553000000001</v>
      </c>
      <c r="DO219" s="7">
        <v>140.77950000000001</v>
      </c>
      <c r="DP219" s="7">
        <v>911.37210000000005</v>
      </c>
      <c r="DQ219" s="7">
        <v>946.25059999999996</v>
      </c>
      <c r="DR219" s="7">
        <f>Table2[[#This Row],[TOTAL Tax Revenues Net of Assistance Recapture and Penalty FY 12 and After]]+Table2[[#This Row],[TOTAL Tax Revenues Net of Assistance Recapture and Penalty Through FY 11]]</f>
        <v>1857.6226999999999</v>
      </c>
      <c r="DS219" s="7">
        <v>0</v>
      </c>
      <c r="DT219" s="7">
        <v>0</v>
      </c>
      <c r="DU219" s="7">
        <v>0</v>
      </c>
      <c r="DV219" s="7">
        <v>0</v>
      </c>
    </row>
    <row r="220" spans="1:126" x14ac:dyDescent="0.25">
      <c r="A220" s="5">
        <v>92695</v>
      </c>
      <c r="B220" s="5" t="s">
        <v>436</v>
      </c>
      <c r="C220" s="5" t="s">
        <v>437</v>
      </c>
      <c r="D220" s="5" t="s">
        <v>27</v>
      </c>
      <c r="E220" s="5">
        <v>4</v>
      </c>
      <c r="F220" s="5">
        <v>1374</v>
      </c>
      <c r="G220" s="5">
        <v>1014</v>
      </c>
      <c r="H220" s="23">
        <v>0</v>
      </c>
      <c r="I220" s="23">
        <v>22861</v>
      </c>
      <c r="J220" s="5">
        <v>611310</v>
      </c>
      <c r="K220" s="6" t="s">
        <v>47</v>
      </c>
      <c r="L220" s="6">
        <v>37749</v>
      </c>
      <c r="M220" s="9">
        <v>48853</v>
      </c>
      <c r="N220" s="7">
        <v>13325</v>
      </c>
      <c r="O220" s="5" t="s">
        <v>79</v>
      </c>
      <c r="P220" s="23">
        <v>4</v>
      </c>
      <c r="Q220" s="23">
        <v>2</v>
      </c>
      <c r="R220" s="23">
        <v>45</v>
      </c>
      <c r="S220" s="23">
        <v>0</v>
      </c>
      <c r="T220" s="23">
        <v>1</v>
      </c>
      <c r="U220" s="23">
        <v>52</v>
      </c>
      <c r="V220" s="23">
        <v>49</v>
      </c>
      <c r="W220" s="23">
        <v>0</v>
      </c>
      <c r="X220" s="23">
        <v>0</v>
      </c>
      <c r="Y220" s="23">
        <v>0</v>
      </c>
      <c r="Z220" s="23">
        <v>4</v>
      </c>
      <c r="AA220" s="24">
        <v>0</v>
      </c>
      <c r="AB220" s="24">
        <v>0</v>
      </c>
      <c r="AC220" s="24">
        <v>0</v>
      </c>
      <c r="AD220" s="24">
        <v>0</v>
      </c>
      <c r="AE220" s="24">
        <v>0</v>
      </c>
      <c r="AF220" s="24">
        <v>60.7843137254902</v>
      </c>
      <c r="AG220" s="5" t="s">
        <v>39</v>
      </c>
      <c r="AH220" s="7" t="s">
        <v>33</v>
      </c>
      <c r="AI220" s="7">
        <v>0</v>
      </c>
      <c r="AJ220" s="7">
        <v>0</v>
      </c>
      <c r="AK220" s="7">
        <v>0</v>
      </c>
      <c r="AL220" s="7">
        <f>Table2[[#This Row],[Company Direct Land Through FY 11]]+Table2[[#This Row],[Company Direct Land FY 12 and After ]]</f>
        <v>0</v>
      </c>
      <c r="AM220" s="7">
        <v>0</v>
      </c>
      <c r="AN220" s="7">
        <v>0</v>
      </c>
      <c r="AO220" s="7">
        <v>0</v>
      </c>
      <c r="AP220" s="7">
        <f>Table2[[#This Row],[Company Direct Building Through FY 11]]+Table2[[#This Row],[Company Direct Building FY 12 and After  ]]</f>
        <v>0</v>
      </c>
      <c r="AQ220" s="7">
        <v>0</v>
      </c>
      <c r="AR220" s="7">
        <v>233.7868</v>
      </c>
      <c r="AS220" s="7">
        <v>0</v>
      </c>
      <c r="AT220" s="7">
        <f>Table2[[#This Row],[Mortgage Recording Tax Through FY 11]]+Table2[[#This Row],[Mortgage Recording Tax FY 12 and After ]]</f>
        <v>233.7868</v>
      </c>
      <c r="AU220" s="7">
        <v>0</v>
      </c>
      <c r="AV220" s="7">
        <v>0</v>
      </c>
      <c r="AW220" s="7">
        <v>0</v>
      </c>
      <c r="AX220" s="7">
        <f>Table2[[#This Row],[Pilot Savings  Through FY 11]]+Table2[[#This Row],[Pilot Savings FY 12 and After ]]</f>
        <v>0</v>
      </c>
      <c r="AY220" s="7">
        <v>0</v>
      </c>
      <c r="AZ220" s="7">
        <v>233.7868</v>
      </c>
      <c r="BA220" s="7">
        <v>0</v>
      </c>
      <c r="BB220" s="7">
        <f>Table2[[#This Row],[Mortgage Recording Tax Exemption Through FY 11]]+Table2[[#This Row],[Mortgage Recording Tax Exemption FY 12 and After ]]</f>
        <v>233.7868</v>
      </c>
      <c r="BC220" s="7">
        <v>33.806600000000003</v>
      </c>
      <c r="BD220" s="7">
        <v>202.61709999999999</v>
      </c>
      <c r="BE220" s="7">
        <v>17.872499999999999</v>
      </c>
      <c r="BF220" s="7">
        <f>Table2[[#This Row],[Indirect and Induced Land Through FY 11]]+Table2[[#This Row],[Indirect and Induced Land FY 12 and After ]]</f>
        <v>220.4896</v>
      </c>
      <c r="BG220" s="7">
        <v>62.783799999999999</v>
      </c>
      <c r="BH220" s="7">
        <v>376.28930000000003</v>
      </c>
      <c r="BI220" s="7">
        <v>33.191899999999997</v>
      </c>
      <c r="BJ220" s="7">
        <f>Table2[[#This Row],[Indirect and Induced Building Through FY 11]]+Table2[[#This Row],[Indirect and Induced Building FY 12 and After]]</f>
        <v>409.4812</v>
      </c>
      <c r="BK220" s="7">
        <v>96.590400000000002</v>
      </c>
      <c r="BL220" s="7">
        <v>578.90639999999996</v>
      </c>
      <c r="BM220" s="7">
        <v>51.064399999999999</v>
      </c>
      <c r="BN220" s="7">
        <f>Table2[[#This Row],[TOTAL Real Property Related Taxes Through FY 11]]+Table2[[#This Row],[TOTAL Real Property Related Taxes FY 12 and After]]</f>
        <v>629.97079999999994</v>
      </c>
      <c r="BO220" s="7">
        <v>100.17449999999999</v>
      </c>
      <c r="BP220" s="7">
        <v>600.67179999999996</v>
      </c>
      <c r="BQ220" s="7">
        <v>52.959299999999999</v>
      </c>
      <c r="BR220" s="7">
        <f>Table2[[#This Row],[Company Direct Through FY 11]]+Table2[[#This Row],[Company Direct FY 12 and After ]]</f>
        <v>653.63109999999995</v>
      </c>
      <c r="BS220" s="7">
        <v>0</v>
      </c>
      <c r="BT220" s="7">
        <v>0</v>
      </c>
      <c r="BU220" s="7">
        <v>0</v>
      </c>
      <c r="BV220" s="7">
        <f>Table2[[#This Row],[Sales Tax Exemption Through FY 11]]+Table2[[#This Row],[Sales Tax Exemption FY 12 and After ]]</f>
        <v>0</v>
      </c>
      <c r="BW220" s="7">
        <v>0</v>
      </c>
      <c r="BX220" s="7">
        <v>0</v>
      </c>
      <c r="BY220" s="7">
        <v>0</v>
      </c>
      <c r="BZ220" s="7">
        <f>Table2[[#This Row],[Energy Tax Savings Through FY 11]]+Table2[[#This Row],[Energy Tax Savings FY 12 and After ]]</f>
        <v>0</v>
      </c>
      <c r="CA220" s="7">
        <v>6.5467000000000004</v>
      </c>
      <c r="CB220" s="7">
        <v>34.271799999999999</v>
      </c>
      <c r="CC220" s="7">
        <v>3.3439999999999999</v>
      </c>
      <c r="CD220" s="7">
        <f>Table2[[#This Row],[Tax Exempt Bond Savings Through FY 11]]+Table2[[#This Row],[Tax Exempt Bond Savings FY12 and After ]]</f>
        <v>37.6158</v>
      </c>
      <c r="CE220" s="7">
        <v>110.78270000000001</v>
      </c>
      <c r="CF220" s="7">
        <v>692.5009</v>
      </c>
      <c r="CG220" s="7">
        <v>58.567500000000003</v>
      </c>
      <c r="CH220" s="7">
        <f>Table2[[#This Row],[Indirect and Induced Through FY 11]]+Table2[[#This Row],[Indirect and Induced FY 12 and After  ]]</f>
        <v>751.0684</v>
      </c>
      <c r="CI220" s="7">
        <v>204.41050000000001</v>
      </c>
      <c r="CJ220" s="7">
        <v>1258.9009000000001</v>
      </c>
      <c r="CK220" s="7">
        <v>108.1828</v>
      </c>
      <c r="CL220" s="7">
        <f>Table2[[#This Row],[TOTAL Income Consumption Use Taxes Through FY 11]]+Table2[[#This Row],[TOTAL Income Consumption Use Taxes FY 12 and After  ]]</f>
        <v>1367.0837000000001</v>
      </c>
      <c r="CM220" s="7">
        <v>6.5467000000000004</v>
      </c>
      <c r="CN220" s="7">
        <v>268.05860000000001</v>
      </c>
      <c r="CO220" s="7">
        <v>3.3439999999999999</v>
      </c>
      <c r="CP220" s="7">
        <f>Table2[[#This Row],[Assistance Provided Through FY 11]]+Table2[[#This Row],[Assistance Provided FY 12 and After ]]</f>
        <v>271.40260000000001</v>
      </c>
      <c r="CQ220" s="7">
        <v>0</v>
      </c>
      <c r="CR220" s="7">
        <v>0</v>
      </c>
      <c r="CS220" s="7">
        <v>0</v>
      </c>
      <c r="CT220" s="7">
        <f>Table2[[#This Row],[Recapture Cancellation Reduction Amount Through FY 11]]+Table2[[#This Row],[Recapture Cancellation Reduction Amount FY 12 and After ]]</f>
        <v>0</v>
      </c>
      <c r="CU220" s="7">
        <v>0</v>
      </c>
      <c r="CV220" s="7">
        <v>0</v>
      </c>
      <c r="CW220" s="7">
        <v>0</v>
      </c>
      <c r="CX220" s="7">
        <f>Table2[[#This Row],[Penalty Paid Through FY 11]]+Table2[[#This Row],[Penalty Paid FY 12 and After]]</f>
        <v>0</v>
      </c>
      <c r="CY220" s="7">
        <v>6.5467000000000004</v>
      </c>
      <c r="CZ220" s="7">
        <v>268.05860000000001</v>
      </c>
      <c r="DA220" s="7">
        <v>3.3439999999999999</v>
      </c>
      <c r="DB220" s="7">
        <f>Table2[[#This Row],[TOTAL Assistance Net of recapture penalties Through FY 11]]+Table2[[#This Row],[TOTAL Assistance Net of recapture penalties FY 12 and After ]]</f>
        <v>271.40260000000001</v>
      </c>
      <c r="DC220" s="7">
        <v>100.17449999999999</v>
      </c>
      <c r="DD220" s="7">
        <v>834.45860000000005</v>
      </c>
      <c r="DE220" s="7">
        <v>52.959299999999999</v>
      </c>
      <c r="DF220" s="7">
        <f>Table2[[#This Row],[Company Direct Tax Revenue Before Assistance FY 12 and After]]+Table2[[#This Row],[Company Direct Tax Revenue Before Assistance Through FY 11]]</f>
        <v>887.41790000000003</v>
      </c>
      <c r="DG220" s="7">
        <v>207.37309999999999</v>
      </c>
      <c r="DH220" s="7">
        <v>1271.4073000000001</v>
      </c>
      <c r="DI220" s="7">
        <v>109.6319</v>
      </c>
      <c r="DJ220" s="7">
        <f>Table2[[#This Row],[Indirect and Induced Tax Revenues FY 12 and After]]+Table2[[#This Row],[Indirect and Induced Tax Revenues Through FY 11]]</f>
        <v>1381.0392000000002</v>
      </c>
      <c r="DK220" s="7">
        <v>307.54759999999999</v>
      </c>
      <c r="DL220" s="7">
        <v>2105.8658999999998</v>
      </c>
      <c r="DM220" s="7">
        <v>162.59119999999999</v>
      </c>
      <c r="DN220" s="7">
        <f>Table2[[#This Row],[TOTAL Tax Revenues Before Assistance Through FY 11]]+Table2[[#This Row],[TOTAL Tax Revenues Before Assistance FY 12 and After]]</f>
        <v>2268.4570999999996</v>
      </c>
      <c r="DO220" s="7">
        <v>301.0009</v>
      </c>
      <c r="DP220" s="7">
        <v>1837.8072999999999</v>
      </c>
      <c r="DQ220" s="7">
        <v>159.24719999999999</v>
      </c>
      <c r="DR220" s="7">
        <f>Table2[[#This Row],[TOTAL Tax Revenues Net of Assistance Recapture and Penalty FY 12 and After]]+Table2[[#This Row],[TOTAL Tax Revenues Net of Assistance Recapture and Penalty Through FY 11]]</f>
        <v>1997.0545</v>
      </c>
      <c r="DS220" s="7">
        <v>0</v>
      </c>
      <c r="DT220" s="7">
        <v>0</v>
      </c>
      <c r="DU220" s="7">
        <v>0</v>
      </c>
      <c r="DV220" s="7">
        <v>0</v>
      </c>
    </row>
    <row r="221" spans="1:126" x14ac:dyDescent="0.25">
      <c r="A221" s="5">
        <v>92697</v>
      </c>
      <c r="B221" s="5" t="s">
        <v>1230</v>
      </c>
      <c r="C221" s="5" t="s">
        <v>334</v>
      </c>
      <c r="D221" s="5" t="s">
        <v>27</v>
      </c>
      <c r="E221" s="5">
        <v>4</v>
      </c>
      <c r="F221" s="5">
        <v>1373</v>
      </c>
      <c r="G221" s="5">
        <v>1</v>
      </c>
      <c r="H221" s="23">
        <v>22593</v>
      </c>
      <c r="I221" s="23">
        <v>53887</v>
      </c>
      <c r="J221" s="5">
        <v>611110</v>
      </c>
      <c r="K221" s="6" t="s">
        <v>47</v>
      </c>
      <c r="L221" s="6">
        <v>37733</v>
      </c>
      <c r="M221" s="9">
        <v>48731</v>
      </c>
      <c r="N221" s="7">
        <v>18250</v>
      </c>
      <c r="O221" s="5" t="s">
        <v>79</v>
      </c>
      <c r="P221" s="23">
        <v>1</v>
      </c>
      <c r="Q221" s="23">
        <v>0</v>
      </c>
      <c r="R221" s="23">
        <v>120</v>
      </c>
      <c r="S221" s="23">
        <v>0</v>
      </c>
      <c r="T221" s="23">
        <v>0</v>
      </c>
      <c r="U221" s="23">
        <v>121</v>
      </c>
      <c r="V221" s="23">
        <v>120</v>
      </c>
      <c r="W221" s="23">
        <v>0</v>
      </c>
      <c r="X221" s="23">
        <v>0</v>
      </c>
      <c r="Y221" s="23">
        <v>68</v>
      </c>
      <c r="Z221" s="23">
        <v>30</v>
      </c>
      <c r="AA221" s="24">
        <v>0</v>
      </c>
      <c r="AB221" s="24">
        <v>0</v>
      </c>
      <c r="AC221" s="24">
        <v>0</v>
      </c>
      <c r="AD221" s="24">
        <v>0</v>
      </c>
      <c r="AE221" s="24">
        <v>0</v>
      </c>
      <c r="AF221" s="24">
        <v>83.471074380165305</v>
      </c>
      <c r="AG221" s="5" t="s">
        <v>39</v>
      </c>
      <c r="AH221" s="7" t="s">
        <v>33</v>
      </c>
      <c r="AI221" s="7">
        <v>0</v>
      </c>
      <c r="AJ221" s="7">
        <v>0</v>
      </c>
      <c r="AK221" s="7">
        <v>0</v>
      </c>
      <c r="AL221" s="7">
        <f>Table2[[#This Row],[Company Direct Land Through FY 11]]+Table2[[#This Row],[Company Direct Land FY 12 and After ]]</f>
        <v>0</v>
      </c>
      <c r="AM221" s="7">
        <v>0</v>
      </c>
      <c r="AN221" s="7">
        <v>0</v>
      </c>
      <c r="AO221" s="7">
        <v>0</v>
      </c>
      <c r="AP221" s="7">
        <f>Table2[[#This Row],[Company Direct Building Through FY 11]]+Table2[[#This Row],[Company Direct Building FY 12 and After  ]]</f>
        <v>0</v>
      </c>
      <c r="AQ221" s="7">
        <v>0</v>
      </c>
      <c r="AR221" s="7">
        <v>320.19630000000001</v>
      </c>
      <c r="AS221" s="7">
        <v>0</v>
      </c>
      <c r="AT221" s="7">
        <f>Table2[[#This Row],[Mortgage Recording Tax Through FY 11]]+Table2[[#This Row],[Mortgage Recording Tax FY 12 and After ]]</f>
        <v>320.19630000000001</v>
      </c>
      <c r="AU221" s="7">
        <v>0</v>
      </c>
      <c r="AV221" s="7">
        <v>0</v>
      </c>
      <c r="AW221" s="7">
        <v>0</v>
      </c>
      <c r="AX221" s="7">
        <f>Table2[[#This Row],[Pilot Savings  Through FY 11]]+Table2[[#This Row],[Pilot Savings FY 12 and After ]]</f>
        <v>0</v>
      </c>
      <c r="AY221" s="7">
        <v>0</v>
      </c>
      <c r="AZ221" s="7">
        <v>320.19630000000001</v>
      </c>
      <c r="BA221" s="7">
        <v>0</v>
      </c>
      <c r="BB221" s="7">
        <f>Table2[[#This Row],[Mortgage Recording Tax Exemption Through FY 11]]+Table2[[#This Row],[Mortgage Recording Tax Exemption FY 12 and After ]]</f>
        <v>320.19630000000001</v>
      </c>
      <c r="BC221" s="7">
        <v>82.792900000000003</v>
      </c>
      <c r="BD221" s="7">
        <v>485.40100000000001</v>
      </c>
      <c r="BE221" s="7">
        <v>651.86210000000005</v>
      </c>
      <c r="BF221" s="7">
        <f>Table2[[#This Row],[Indirect and Induced Land Through FY 11]]+Table2[[#This Row],[Indirect and Induced Land FY 12 and After ]]</f>
        <v>1137.2631000000001</v>
      </c>
      <c r="BG221" s="7">
        <v>153.75829999999999</v>
      </c>
      <c r="BH221" s="7">
        <v>901.45899999999995</v>
      </c>
      <c r="BI221" s="7">
        <v>1210.6005</v>
      </c>
      <c r="BJ221" s="7">
        <f>Table2[[#This Row],[Indirect and Induced Building Through FY 11]]+Table2[[#This Row],[Indirect and Induced Building FY 12 and After]]</f>
        <v>2112.0594999999998</v>
      </c>
      <c r="BK221" s="7">
        <v>236.55119999999999</v>
      </c>
      <c r="BL221" s="7">
        <v>1386.86</v>
      </c>
      <c r="BM221" s="7">
        <v>1862.4626000000001</v>
      </c>
      <c r="BN221" s="7">
        <f>Table2[[#This Row],[TOTAL Real Property Related Taxes Through FY 11]]+Table2[[#This Row],[TOTAL Real Property Related Taxes FY 12 and After]]</f>
        <v>3249.3226</v>
      </c>
      <c r="BO221" s="7">
        <v>245.3253</v>
      </c>
      <c r="BP221" s="7">
        <v>1471.5746999999999</v>
      </c>
      <c r="BQ221" s="7">
        <v>1931.5451</v>
      </c>
      <c r="BR221" s="7">
        <f>Table2[[#This Row],[Company Direct Through FY 11]]+Table2[[#This Row],[Company Direct FY 12 and After ]]</f>
        <v>3403.1197999999999</v>
      </c>
      <c r="BS221" s="7">
        <v>0</v>
      </c>
      <c r="BT221" s="7">
        <v>0</v>
      </c>
      <c r="BU221" s="7">
        <v>0</v>
      </c>
      <c r="BV221" s="7">
        <f>Table2[[#This Row],[Sales Tax Exemption Through FY 11]]+Table2[[#This Row],[Sales Tax Exemption FY 12 and After ]]</f>
        <v>0</v>
      </c>
      <c r="BW221" s="7">
        <v>0</v>
      </c>
      <c r="BX221" s="7">
        <v>0</v>
      </c>
      <c r="BY221" s="7">
        <v>0</v>
      </c>
      <c r="BZ221" s="7">
        <f>Table2[[#This Row],[Energy Tax Savings Through FY 11]]+Table2[[#This Row],[Energy Tax Savings FY 12 and After ]]</f>
        <v>0</v>
      </c>
      <c r="CA221" s="7">
        <v>18.8203</v>
      </c>
      <c r="CB221" s="7">
        <v>140.23849999999999</v>
      </c>
      <c r="CC221" s="7">
        <v>65.385199999999998</v>
      </c>
      <c r="CD221" s="7">
        <f>Table2[[#This Row],[Tax Exempt Bond Savings Through FY 11]]+Table2[[#This Row],[Tax Exempt Bond Savings FY12 and After ]]</f>
        <v>205.62369999999999</v>
      </c>
      <c r="CE221" s="7">
        <v>271.30849999999998</v>
      </c>
      <c r="CF221" s="7">
        <v>1688.4503999999999</v>
      </c>
      <c r="CG221" s="7">
        <v>2136.1208999999999</v>
      </c>
      <c r="CH221" s="7">
        <f>Table2[[#This Row],[Indirect and Induced Through FY 11]]+Table2[[#This Row],[Indirect and Induced FY 12 and After  ]]</f>
        <v>3824.5712999999996</v>
      </c>
      <c r="CI221" s="7">
        <v>497.81349999999998</v>
      </c>
      <c r="CJ221" s="7">
        <v>3019.7865999999999</v>
      </c>
      <c r="CK221" s="7">
        <v>4002.2808</v>
      </c>
      <c r="CL221" s="7">
        <f>Table2[[#This Row],[TOTAL Income Consumption Use Taxes Through FY 11]]+Table2[[#This Row],[TOTAL Income Consumption Use Taxes FY 12 and After  ]]</f>
        <v>7022.0673999999999</v>
      </c>
      <c r="CM221" s="7">
        <v>18.8203</v>
      </c>
      <c r="CN221" s="7">
        <v>460.4348</v>
      </c>
      <c r="CO221" s="7">
        <v>65.385199999999998</v>
      </c>
      <c r="CP221" s="7">
        <f>Table2[[#This Row],[Assistance Provided Through FY 11]]+Table2[[#This Row],[Assistance Provided FY 12 and After ]]</f>
        <v>525.81999999999994</v>
      </c>
      <c r="CQ221" s="7">
        <v>0</v>
      </c>
      <c r="CR221" s="7">
        <v>0</v>
      </c>
      <c r="CS221" s="7">
        <v>0</v>
      </c>
      <c r="CT221" s="7">
        <f>Table2[[#This Row],[Recapture Cancellation Reduction Amount Through FY 11]]+Table2[[#This Row],[Recapture Cancellation Reduction Amount FY 12 and After ]]</f>
        <v>0</v>
      </c>
      <c r="CU221" s="7">
        <v>0</v>
      </c>
      <c r="CV221" s="7">
        <v>0</v>
      </c>
      <c r="CW221" s="7">
        <v>0</v>
      </c>
      <c r="CX221" s="7">
        <f>Table2[[#This Row],[Penalty Paid Through FY 11]]+Table2[[#This Row],[Penalty Paid FY 12 and After]]</f>
        <v>0</v>
      </c>
      <c r="CY221" s="7">
        <v>18.8203</v>
      </c>
      <c r="CZ221" s="7">
        <v>460.4348</v>
      </c>
      <c r="DA221" s="7">
        <v>65.385199999999998</v>
      </c>
      <c r="DB221" s="7">
        <f>Table2[[#This Row],[TOTAL Assistance Net of recapture penalties Through FY 11]]+Table2[[#This Row],[TOTAL Assistance Net of recapture penalties FY 12 and After ]]</f>
        <v>525.81999999999994</v>
      </c>
      <c r="DC221" s="7">
        <v>245.3253</v>
      </c>
      <c r="DD221" s="7">
        <v>1791.771</v>
      </c>
      <c r="DE221" s="7">
        <v>1931.5451</v>
      </c>
      <c r="DF221" s="7">
        <f>Table2[[#This Row],[Company Direct Tax Revenue Before Assistance FY 12 and After]]+Table2[[#This Row],[Company Direct Tax Revenue Before Assistance Through FY 11]]</f>
        <v>3723.3161</v>
      </c>
      <c r="DG221" s="7">
        <v>507.85969999999998</v>
      </c>
      <c r="DH221" s="7">
        <v>3075.3103999999998</v>
      </c>
      <c r="DI221" s="7">
        <v>3998.5835000000002</v>
      </c>
      <c r="DJ221" s="7">
        <f>Table2[[#This Row],[Indirect and Induced Tax Revenues FY 12 and After]]+Table2[[#This Row],[Indirect and Induced Tax Revenues Through FY 11]]</f>
        <v>7073.8939</v>
      </c>
      <c r="DK221" s="7">
        <v>753.18499999999995</v>
      </c>
      <c r="DL221" s="7">
        <v>4867.0814</v>
      </c>
      <c r="DM221" s="7">
        <v>5930.1286</v>
      </c>
      <c r="DN221" s="7">
        <f>Table2[[#This Row],[TOTAL Tax Revenues Before Assistance Through FY 11]]+Table2[[#This Row],[TOTAL Tax Revenues Before Assistance FY 12 and After]]</f>
        <v>10797.21</v>
      </c>
      <c r="DO221" s="7">
        <v>734.36469999999997</v>
      </c>
      <c r="DP221" s="7">
        <v>4406.6466</v>
      </c>
      <c r="DQ221" s="7">
        <v>5864.7434000000003</v>
      </c>
      <c r="DR221" s="7">
        <f>Table2[[#This Row],[TOTAL Tax Revenues Net of Assistance Recapture and Penalty FY 12 and After]]+Table2[[#This Row],[TOTAL Tax Revenues Net of Assistance Recapture and Penalty Through FY 11]]</f>
        <v>10271.39</v>
      </c>
      <c r="DS221" s="7">
        <v>0</v>
      </c>
      <c r="DT221" s="7">
        <v>0</v>
      </c>
      <c r="DU221" s="7">
        <v>0</v>
      </c>
      <c r="DV221" s="7">
        <v>0</v>
      </c>
    </row>
    <row r="222" spans="1:126" x14ac:dyDescent="0.25">
      <c r="A222" s="5">
        <v>92699</v>
      </c>
      <c r="B222" s="5" t="s">
        <v>447</v>
      </c>
      <c r="C222" s="5" t="s">
        <v>448</v>
      </c>
      <c r="D222" s="5" t="s">
        <v>27</v>
      </c>
      <c r="E222" s="5">
        <v>4</v>
      </c>
      <c r="F222" s="5">
        <v>1503</v>
      </c>
      <c r="G222" s="5">
        <v>1</v>
      </c>
      <c r="H222" s="23">
        <v>20359</v>
      </c>
      <c r="I222" s="23">
        <v>81600</v>
      </c>
      <c r="J222" s="5">
        <v>611110</v>
      </c>
      <c r="K222" s="6" t="s">
        <v>47</v>
      </c>
      <c r="L222" s="6">
        <v>37580</v>
      </c>
      <c r="M222" s="9">
        <v>48548</v>
      </c>
      <c r="N222" s="7">
        <v>15115</v>
      </c>
      <c r="O222" s="5" t="s">
        <v>48</v>
      </c>
      <c r="P222" s="23">
        <v>6</v>
      </c>
      <c r="Q222" s="23">
        <v>8</v>
      </c>
      <c r="R222" s="23">
        <v>170</v>
      </c>
      <c r="S222" s="23">
        <v>1</v>
      </c>
      <c r="T222" s="23">
        <v>0</v>
      </c>
      <c r="U222" s="23">
        <v>185</v>
      </c>
      <c r="V222" s="23">
        <v>178</v>
      </c>
      <c r="W222" s="23">
        <v>0</v>
      </c>
      <c r="X222" s="23">
        <v>0</v>
      </c>
      <c r="Y222" s="23">
        <v>142</v>
      </c>
      <c r="Z222" s="23">
        <v>2</v>
      </c>
      <c r="AA222" s="24">
        <v>0</v>
      </c>
      <c r="AB222" s="24">
        <v>0</v>
      </c>
      <c r="AC222" s="24">
        <v>0</v>
      </c>
      <c r="AD222" s="24">
        <v>0</v>
      </c>
      <c r="AE222" s="24">
        <v>0</v>
      </c>
      <c r="AF222" s="24">
        <v>79.459459459459495</v>
      </c>
      <c r="AG222" s="5" t="s">
        <v>39</v>
      </c>
      <c r="AH222" s="7" t="s">
        <v>33</v>
      </c>
      <c r="AI222" s="7">
        <v>0</v>
      </c>
      <c r="AJ222" s="7">
        <v>0</v>
      </c>
      <c r="AK222" s="7">
        <v>0</v>
      </c>
      <c r="AL222" s="7">
        <f>Table2[[#This Row],[Company Direct Land Through FY 11]]+Table2[[#This Row],[Company Direct Land FY 12 and After ]]</f>
        <v>0</v>
      </c>
      <c r="AM222" s="7">
        <v>0</v>
      </c>
      <c r="AN222" s="7">
        <v>0</v>
      </c>
      <c r="AO222" s="7">
        <v>0</v>
      </c>
      <c r="AP222" s="7">
        <f>Table2[[#This Row],[Company Direct Building Through FY 11]]+Table2[[#This Row],[Company Direct Building FY 12 and After  ]]</f>
        <v>0</v>
      </c>
      <c r="AQ222" s="7">
        <v>0</v>
      </c>
      <c r="AR222" s="7">
        <v>363.9785</v>
      </c>
      <c r="AS222" s="7">
        <v>0</v>
      </c>
      <c r="AT222" s="7">
        <f>Table2[[#This Row],[Mortgage Recording Tax Through FY 11]]+Table2[[#This Row],[Mortgage Recording Tax FY 12 and After ]]</f>
        <v>363.9785</v>
      </c>
      <c r="AU222" s="7">
        <v>0</v>
      </c>
      <c r="AV222" s="7">
        <v>0</v>
      </c>
      <c r="AW222" s="7">
        <v>0</v>
      </c>
      <c r="AX222" s="7">
        <f>Table2[[#This Row],[Pilot Savings  Through FY 11]]+Table2[[#This Row],[Pilot Savings FY 12 and After ]]</f>
        <v>0</v>
      </c>
      <c r="AY222" s="7">
        <v>0</v>
      </c>
      <c r="AZ222" s="7">
        <v>0</v>
      </c>
      <c r="BA222" s="7">
        <v>0</v>
      </c>
      <c r="BB222" s="7">
        <f>Table2[[#This Row],[Mortgage Recording Tax Exemption Through FY 11]]+Table2[[#This Row],[Mortgage Recording Tax Exemption FY 12 and After ]]</f>
        <v>0</v>
      </c>
      <c r="BC222" s="7">
        <v>122.80800000000001</v>
      </c>
      <c r="BD222" s="7">
        <v>724.24310000000003</v>
      </c>
      <c r="BE222" s="7">
        <v>966.9162</v>
      </c>
      <c r="BF222" s="7">
        <f>Table2[[#This Row],[Indirect and Induced Land Through FY 11]]+Table2[[#This Row],[Indirect and Induced Land FY 12 and After ]]</f>
        <v>1691.1593</v>
      </c>
      <c r="BG222" s="7">
        <v>228.072</v>
      </c>
      <c r="BH222" s="7">
        <v>1345.0226</v>
      </c>
      <c r="BI222" s="7">
        <v>1795.7025000000001</v>
      </c>
      <c r="BJ222" s="7">
        <f>Table2[[#This Row],[Indirect and Induced Building Through FY 11]]+Table2[[#This Row],[Indirect and Induced Building FY 12 and After]]</f>
        <v>3140.7251000000001</v>
      </c>
      <c r="BK222" s="7">
        <v>350.88</v>
      </c>
      <c r="BL222" s="7">
        <v>2433.2442000000001</v>
      </c>
      <c r="BM222" s="7">
        <v>2762.6187</v>
      </c>
      <c r="BN222" s="7">
        <f>Table2[[#This Row],[TOTAL Real Property Related Taxes Through FY 11]]+Table2[[#This Row],[TOTAL Real Property Related Taxes FY 12 and After]]</f>
        <v>5195.8629000000001</v>
      </c>
      <c r="BO222" s="7">
        <v>363.89920000000001</v>
      </c>
      <c r="BP222" s="7">
        <v>2158.1936000000001</v>
      </c>
      <c r="BQ222" s="7">
        <v>2865.1241</v>
      </c>
      <c r="BR222" s="7">
        <f>Table2[[#This Row],[Company Direct Through FY 11]]+Table2[[#This Row],[Company Direct FY 12 and After ]]</f>
        <v>5023.3176999999996</v>
      </c>
      <c r="BS222" s="7">
        <v>0</v>
      </c>
      <c r="BT222" s="7">
        <v>0</v>
      </c>
      <c r="BU222" s="7">
        <v>0</v>
      </c>
      <c r="BV222" s="7">
        <f>Table2[[#This Row],[Sales Tax Exemption Through FY 11]]+Table2[[#This Row],[Sales Tax Exemption FY 12 and After ]]</f>
        <v>0</v>
      </c>
      <c r="BW222" s="7">
        <v>0</v>
      </c>
      <c r="BX222" s="7">
        <v>0</v>
      </c>
      <c r="BY222" s="7">
        <v>0</v>
      </c>
      <c r="BZ222" s="7">
        <f>Table2[[#This Row],[Energy Tax Savings Through FY 11]]+Table2[[#This Row],[Energy Tax Savings FY 12 and After ]]</f>
        <v>0</v>
      </c>
      <c r="CA222" s="7">
        <v>0.59109999999999996</v>
      </c>
      <c r="CB222" s="7">
        <v>40.134700000000002</v>
      </c>
      <c r="CC222" s="7">
        <v>2.0537000000000001</v>
      </c>
      <c r="CD222" s="7">
        <f>Table2[[#This Row],[Tax Exempt Bond Savings Through FY 11]]+Table2[[#This Row],[Tax Exempt Bond Savings FY12 and After ]]</f>
        <v>42.188400000000001</v>
      </c>
      <c r="CE222" s="7">
        <v>402.43599999999998</v>
      </c>
      <c r="CF222" s="7">
        <v>2480.3395</v>
      </c>
      <c r="CG222" s="7">
        <v>3168.5405999999998</v>
      </c>
      <c r="CH222" s="7">
        <f>Table2[[#This Row],[Indirect and Induced Through FY 11]]+Table2[[#This Row],[Indirect and Induced FY 12 and After  ]]</f>
        <v>5648.8801000000003</v>
      </c>
      <c r="CI222" s="7">
        <v>765.7441</v>
      </c>
      <c r="CJ222" s="7">
        <v>4598.3984</v>
      </c>
      <c r="CK222" s="7">
        <v>6031.6109999999999</v>
      </c>
      <c r="CL222" s="7">
        <f>Table2[[#This Row],[TOTAL Income Consumption Use Taxes Through FY 11]]+Table2[[#This Row],[TOTAL Income Consumption Use Taxes FY 12 and After  ]]</f>
        <v>10630.009399999999</v>
      </c>
      <c r="CM222" s="7">
        <v>0.59109999999999996</v>
      </c>
      <c r="CN222" s="7">
        <v>40.134700000000002</v>
      </c>
      <c r="CO222" s="7">
        <v>2.0537000000000001</v>
      </c>
      <c r="CP222" s="7">
        <f>Table2[[#This Row],[Assistance Provided Through FY 11]]+Table2[[#This Row],[Assistance Provided FY 12 and After ]]</f>
        <v>42.188400000000001</v>
      </c>
      <c r="CQ222" s="7">
        <v>0</v>
      </c>
      <c r="CR222" s="7">
        <v>0</v>
      </c>
      <c r="CS222" s="7">
        <v>0</v>
      </c>
      <c r="CT222" s="7">
        <f>Table2[[#This Row],[Recapture Cancellation Reduction Amount Through FY 11]]+Table2[[#This Row],[Recapture Cancellation Reduction Amount FY 12 and After ]]</f>
        <v>0</v>
      </c>
      <c r="CU222" s="7">
        <v>0</v>
      </c>
      <c r="CV222" s="7">
        <v>0</v>
      </c>
      <c r="CW222" s="7">
        <v>0</v>
      </c>
      <c r="CX222" s="7">
        <f>Table2[[#This Row],[Penalty Paid Through FY 11]]+Table2[[#This Row],[Penalty Paid FY 12 and After]]</f>
        <v>0</v>
      </c>
      <c r="CY222" s="7">
        <v>0.59109999999999996</v>
      </c>
      <c r="CZ222" s="7">
        <v>40.134700000000002</v>
      </c>
      <c r="DA222" s="7">
        <v>2.0537000000000001</v>
      </c>
      <c r="DB222" s="7">
        <f>Table2[[#This Row],[TOTAL Assistance Net of recapture penalties Through FY 11]]+Table2[[#This Row],[TOTAL Assistance Net of recapture penalties FY 12 and After ]]</f>
        <v>42.188400000000001</v>
      </c>
      <c r="DC222" s="7">
        <v>363.89920000000001</v>
      </c>
      <c r="DD222" s="7">
        <v>2522.1720999999998</v>
      </c>
      <c r="DE222" s="7">
        <v>2865.1241</v>
      </c>
      <c r="DF222" s="7">
        <f>Table2[[#This Row],[Company Direct Tax Revenue Before Assistance FY 12 and After]]+Table2[[#This Row],[Company Direct Tax Revenue Before Assistance Through FY 11]]</f>
        <v>5387.2961999999998</v>
      </c>
      <c r="DG222" s="7">
        <v>753.31600000000003</v>
      </c>
      <c r="DH222" s="7">
        <v>4549.6052</v>
      </c>
      <c r="DI222" s="7">
        <v>5931.1593000000003</v>
      </c>
      <c r="DJ222" s="7">
        <f>Table2[[#This Row],[Indirect and Induced Tax Revenues FY 12 and After]]+Table2[[#This Row],[Indirect and Induced Tax Revenues Through FY 11]]</f>
        <v>10480.764500000001</v>
      </c>
      <c r="DK222" s="7">
        <v>1117.2152000000001</v>
      </c>
      <c r="DL222" s="7">
        <v>7071.7772999999997</v>
      </c>
      <c r="DM222" s="7">
        <v>8796.2834000000003</v>
      </c>
      <c r="DN222" s="7">
        <f>Table2[[#This Row],[TOTAL Tax Revenues Before Assistance Through FY 11]]+Table2[[#This Row],[TOTAL Tax Revenues Before Assistance FY 12 and After]]</f>
        <v>15868.0607</v>
      </c>
      <c r="DO222" s="7">
        <v>1116.6241</v>
      </c>
      <c r="DP222" s="7">
        <v>7031.6426000000001</v>
      </c>
      <c r="DQ222" s="7">
        <v>8794.2296999999999</v>
      </c>
      <c r="DR222" s="7">
        <f>Table2[[#This Row],[TOTAL Tax Revenues Net of Assistance Recapture and Penalty FY 12 and After]]+Table2[[#This Row],[TOTAL Tax Revenues Net of Assistance Recapture and Penalty Through FY 11]]</f>
        <v>15825.872299999999</v>
      </c>
      <c r="DS222" s="7">
        <v>0</v>
      </c>
      <c r="DT222" s="7">
        <v>0</v>
      </c>
      <c r="DU222" s="7">
        <v>0</v>
      </c>
      <c r="DV222" s="7">
        <v>0</v>
      </c>
    </row>
    <row r="223" spans="1:126" x14ac:dyDescent="0.25">
      <c r="A223" s="5">
        <v>92704</v>
      </c>
      <c r="B223" s="5" t="s">
        <v>155</v>
      </c>
      <c r="C223" s="5" t="s">
        <v>156</v>
      </c>
      <c r="D223" s="5" t="s">
        <v>59</v>
      </c>
      <c r="E223" s="5">
        <v>50</v>
      </c>
      <c r="F223" s="5">
        <v>2250</v>
      </c>
      <c r="G223" s="5">
        <v>250</v>
      </c>
      <c r="H223" s="23">
        <v>244685</v>
      </c>
      <c r="I223" s="23">
        <v>53940</v>
      </c>
      <c r="J223" s="5">
        <v>623312</v>
      </c>
      <c r="K223" s="6" t="s">
        <v>47</v>
      </c>
      <c r="L223" s="6">
        <v>37532</v>
      </c>
      <c r="M223" s="9">
        <v>52718</v>
      </c>
      <c r="N223" s="7">
        <v>12040</v>
      </c>
      <c r="O223" s="5" t="s">
        <v>79</v>
      </c>
      <c r="P223" s="23">
        <v>17</v>
      </c>
      <c r="Q223" s="23">
        <v>0</v>
      </c>
      <c r="R223" s="23">
        <v>20</v>
      </c>
      <c r="S223" s="23">
        <v>0</v>
      </c>
      <c r="T223" s="23">
        <v>0</v>
      </c>
      <c r="U223" s="23">
        <v>37</v>
      </c>
      <c r="V223" s="23">
        <v>28</v>
      </c>
      <c r="W223" s="23">
        <v>0</v>
      </c>
      <c r="X223" s="23">
        <v>0</v>
      </c>
      <c r="Y223" s="23">
        <v>0</v>
      </c>
      <c r="Z223" s="23">
        <v>0</v>
      </c>
      <c r="AA223" s="24">
        <v>0</v>
      </c>
      <c r="AB223" s="24">
        <v>0</v>
      </c>
      <c r="AC223" s="24">
        <v>0</v>
      </c>
      <c r="AD223" s="24">
        <v>0</v>
      </c>
      <c r="AE223" s="24">
        <v>0</v>
      </c>
      <c r="AF223" s="24">
        <v>100</v>
      </c>
      <c r="AG223" s="5" t="s">
        <v>39</v>
      </c>
      <c r="AH223" s="7" t="s">
        <v>33</v>
      </c>
      <c r="AI223" s="7">
        <v>0</v>
      </c>
      <c r="AJ223" s="7">
        <v>0</v>
      </c>
      <c r="AK223" s="7">
        <v>0</v>
      </c>
      <c r="AL223" s="7">
        <f>Table2[[#This Row],[Company Direct Land Through FY 11]]+Table2[[#This Row],[Company Direct Land FY 12 and After ]]</f>
        <v>0</v>
      </c>
      <c r="AM223" s="7">
        <v>0</v>
      </c>
      <c r="AN223" s="7">
        <v>0</v>
      </c>
      <c r="AO223" s="7">
        <v>0</v>
      </c>
      <c r="AP223" s="7">
        <f>Table2[[#This Row],[Company Direct Building Through FY 11]]+Table2[[#This Row],[Company Direct Building FY 12 and After  ]]</f>
        <v>0</v>
      </c>
      <c r="AQ223" s="7">
        <v>0</v>
      </c>
      <c r="AR223" s="7">
        <v>211.24180000000001</v>
      </c>
      <c r="AS223" s="7">
        <v>0</v>
      </c>
      <c r="AT223" s="7">
        <f>Table2[[#This Row],[Mortgage Recording Tax Through FY 11]]+Table2[[#This Row],[Mortgage Recording Tax FY 12 and After ]]</f>
        <v>211.24180000000001</v>
      </c>
      <c r="AU223" s="7">
        <v>0</v>
      </c>
      <c r="AV223" s="7">
        <v>0</v>
      </c>
      <c r="AW223" s="7">
        <v>0</v>
      </c>
      <c r="AX223" s="7">
        <f>Table2[[#This Row],[Pilot Savings  Through FY 11]]+Table2[[#This Row],[Pilot Savings FY 12 and After ]]</f>
        <v>0</v>
      </c>
      <c r="AY223" s="7">
        <v>0</v>
      </c>
      <c r="AZ223" s="7">
        <v>211.24180000000001</v>
      </c>
      <c r="BA223" s="7">
        <v>0</v>
      </c>
      <c r="BB223" s="7">
        <f>Table2[[#This Row],[Mortgage Recording Tax Exemption Through FY 11]]+Table2[[#This Row],[Mortgage Recording Tax Exemption FY 12 and After ]]</f>
        <v>211.24180000000001</v>
      </c>
      <c r="BC223" s="7">
        <v>12.5177</v>
      </c>
      <c r="BD223" s="7">
        <v>67.780299999999997</v>
      </c>
      <c r="BE223" s="7">
        <v>123.3167</v>
      </c>
      <c r="BF223" s="7">
        <f>Table2[[#This Row],[Indirect and Induced Land Through FY 11]]+Table2[[#This Row],[Indirect and Induced Land FY 12 and After ]]</f>
        <v>191.09699999999998</v>
      </c>
      <c r="BG223" s="7">
        <v>23.2471</v>
      </c>
      <c r="BH223" s="7">
        <v>125.8776</v>
      </c>
      <c r="BI223" s="7">
        <v>229.01419999999999</v>
      </c>
      <c r="BJ223" s="7">
        <f>Table2[[#This Row],[Indirect and Induced Building Through FY 11]]+Table2[[#This Row],[Indirect and Induced Building FY 12 and After]]</f>
        <v>354.89179999999999</v>
      </c>
      <c r="BK223" s="7">
        <v>35.764800000000001</v>
      </c>
      <c r="BL223" s="7">
        <v>193.65790000000001</v>
      </c>
      <c r="BM223" s="7">
        <v>352.33089999999999</v>
      </c>
      <c r="BN223" s="7">
        <f>Table2[[#This Row],[TOTAL Real Property Related Taxes Through FY 11]]+Table2[[#This Row],[TOTAL Real Property Related Taxes FY 12 and After]]</f>
        <v>545.98879999999997</v>
      </c>
      <c r="BO223" s="7">
        <v>47.608499999999999</v>
      </c>
      <c r="BP223" s="7">
        <v>258.08539999999999</v>
      </c>
      <c r="BQ223" s="7">
        <v>469.00709999999998</v>
      </c>
      <c r="BR223" s="7">
        <f>Table2[[#This Row],[Company Direct Through FY 11]]+Table2[[#This Row],[Company Direct FY 12 and After ]]</f>
        <v>727.09249999999997</v>
      </c>
      <c r="BS223" s="7">
        <v>0</v>
      </c>
      <c r="BT223" s="7">
        <v>0</v>
      </c>
      <c r="BU223" s="7">
        <v>0</v>
      </c>
      <c r="BV223" s="7">
        <f>Table2[[#This Row],[Sales Tax Exemption Through FY 11]]+Table2[[#This Row],[Sales Tax Exemption FY 12 and After ]]</f>
        <v>0</v>
      </c>
      <c r="BW223" s="7">
        <v>0</v>
      </c>
      <c r="BX223" s="7">
        <v>0</v>
      </c>
      <c r="BY223" s="7">
        <v>0</v>
      </c>
      <c r="BZ223" s="7">
        <f>Table2[[#This Row],[Energy Tax Savings Through FY 11]]+Table2[[#This Row],[Energy Tax Savings FY 12 and After ]]</f>
        <v>0</v>
      </c>
      <c r="CA223" s="7">
        <v>8.8167000000000009</v>
      </c>
      <c r="CB223" s="7">
        <v>60.2361</v>
      </c>
      <c r="CC223" s="7">
        <v>30.630800000000001</v>
      </c>
      <c r="CD223" s="7">
        <f>Table2[[#This Row],[Tax Exempt Bond Savings Through FY 11]]+Table2[[#This Row],[Tax Exempt Bond Savings FY12 and After ]]</f>
        <v>90.866900000000001</v>
      </c>
      <c r="CE223" s="7">
        <v>50.717500000000001</v>
      </c>
      <c r="CF223" s="7">
        <v>279.13139999999999</v>
      </c>
      <c r="CG223" s="7">
        <v>499.6343</v>
      </c>
      <c r="CH223" s="7">
        <f>Table2[[#This Row],[Indirect and Induced Through FY 11]]+Table2[[#This Row],[Indirect and Induced FY 12 and After  ]]</f>
        <v>778.76569999999992</v>
      </c>
      <c r="CI223" s="7">
        <v>89.509299999999996</v>
      </c>
      <c r="CJ223" s="7">
        <v>476.98070000000001</v>
      </c>
      <c r="CK223" s="7">
        <v>938.01059999999995</v>
      </c>
      <c r="CL223" s="7">
        <f>Table2[[#This Row],[TOTAL Income Consumption Use Taxes Through FY 11]]+Table2[[#This Row],[TOTAL Income Consumption Use Taxes FY 12 and After  ]]</f>
        <v>1414.9912999999999</v>
      </c>
      <c r="CM223" s="7">
        <v>8.8167000000000009</v>
      </c>
      <c r="CN223" s="7">
        <v>271.47789999999998</v>
      </c>
      <c r="CO223" s="7">
        <v>30.630800000000001</v>
      </c>
      <c r="CP223" s="7">
        <f>Table2[[#This Row],[Assistance Provided Through FY 11]]+Table2[[#This Row],[Assistance Provided FY 12 and After ]]</f>
        <v>302.1087</v>
      </c>
      <c r="CQ223" s="7">
        <v>0</v>
      </c>
      <c r="CR223" s="7">
        <v>0</v>
      </c>
      <c r="CS223" s="7">
        <v>0</v>
      </c>
      <c r="CT223" s="7">
        <f>Table2[[#This Row],[Recapture Cancellation Reduction Amount Through FY 11]]+Table2[[#This Row],[Recapture Cancellation Reduction Amount FY 12 and After ]]</f>
        <v>0</v>
      </c>
      <c r="CU223" s="7">
        <v>0</v>
      </c>
      <c r="CV223" s="7">
        <v>0</v>
      </c>
      <c r="CW223" s="7">
        <v>0</v>
      </c>
      <c r="CX223" s="7">
        <f>Table2[[#This Row],[Penalty Paid Through FY 11]]+Table2[[#This Row],[Penalty Paid FY 12 and After]]</f>
        <v>0</v>
      </c>
      <c r="CY223" s="7">
        <v>8.8167000000000009</v>
      </c>
      <c r="CZ223" s="7">
        <v>271.47789999999998</v>
      </c>
      <c r="DA223" s="7">
        <v>30.630800000000001</v>
      </c>
      <c r="DB223" s="7">
        <f>Table2[[#This Row],[TOTAL Assistance Net of recapture penalties Through FY 11]]+Table2[[#This Row],[TOTAL Assistance Net of recapture penalties FY 12 and After ]]</f>
        <v>302.1087</v>
      </c>
      <c r="DC223" s="7">
        <v>47.608499999999999</v>
      </c>
      <c r="DD223" s="7">
        <v>469.3272</v>
      </c>
      <c r="DE223" s="7">
        <v>469.00709999999998</v>
      </c>
      <c r="DF223" s="7">
        <f>Table2[[#This Row],[Company Direct Tax Revenue Before Assistance FY 12 and After]]+Table2[[#This Row],[Company Direct Tax Revenue Before Assistance Through FY 11]]</f>
        <v>938.33429999999998</v>
      </c>
      <c r="DG223" s="7">
        <v>86.482299999999995</v>
      </c>
      <c r="DH223" s="7">
        <v>472.78930000000003</v>
      </c>
      <c r="DI223" s="7">
        <v>851.96519999999998</v>
      </c>
      <c r="DJ223" s="7">
        <f>Table2[[#This Row],[Indirect and Induced Tax Revenues FY 12 and After]]+Table2[[#This Row],[Indirect and Induced Tax Revenues Through FY 11]]</f>
        <v>1324.7545</v>
      </c>
      <c r="DK223" s="7">
        <v>134.0908</v>
      </c>
      <c r="DL223" s="7">
        <v>942.11649999999997</v>
      </c>
      <c r="DM223" s="7">
        <v>1320.9722999999999</v>
      </c>
      <c r="DN223" s="7">
        <f>Table2[[#This Row],[TOTAL Tax Revenues Before Assistance Through FY 11]]+Table2[[#This Row],[TOTAL Tax Revenues Before Assistance FY 12 and After]]</f>
        <v>2263.0888</v>
      </c>
      <c r="DO223" s="7">
        <v>125.2741</v>
      </c>
      <c r="DP223" s="7">
        <v>670.6386</v>
      </c>
      <c r="DQ223" s="7">
        <v>1290.3415</v>
      </c>
      <c r="DR223" s="7">
        <f>Table2[[#This Row],[TOTAL Tax Revenues Net of Assistance Recapture and Penalty FY 12 and After]]+Table2[[#This Row],[TOTAL Tax Revenues Net of Assistance Recapture and Penalty Through FY 11]]</f>
        <v>1960.9801</v>
      </c>
      <c r="DS223" s="7">
        <v>0</v>
      </c>
      <c r="DT223" s="7">
        <v>0</v>
      </c>
      <c r="DU223" s="7">
        <v>0</v>
      </c>
      <c r="DV223" s="7">
        <v>0</v>
      </c>
    </row>
    <row r="224" spans="1:126" x14ac:dyDescent="0.25">
      <c r="A224" s="5">
        <v>92708</v>
      </c>
      <c r="B224" s="5" t="s">
        <v>438</v>
      </c>
      <c r="C224" s="5" t="s">
        <v>439</v>
      </c>
      <c r="D224" s="5" t="s">
        <v>32</v>
      </c>
      <c r="E224" s="5">
        <v>26</v>
      </c>
      <c r="F224" s="5">
        <v>229</v>
      </c>
      <c r="G224" s="5">
        <v>13</v>
      </c>
      <c r="H224" s="23"/>
      <c r="I224" s="23"/>
      <c r="J224" s="5">
        <v>315191</v>
      </c>
      <c r="K224" s="6" t="s">
        <v>43</v>
      </c>
      <c r="L224" s="6">
        <v>37624</v>
      </c>
      <c r="M224" s="9">
        <v>46934</v>
      </c>
      <c r="N224" s="7">
        <v>2500</v>
      </c>
      <c r="O224" s="5" t="s">
        <v>51</v>
      </c>
      <c r="P224" s="23">
        <v>0</v>
      </c>
      <c r="Q224" s="23">
        <v>0</v>
      </c>
      <c r="R224" s="23">
        <v>20</v>
      </c>
      <c r="S224" s="23">
        <v>0</v>
      </c>
      <c r="T224" s="23">
        <v>0</v>
      </c>
      <c r="U224" s="23">
        <v>20</v>
      </c>
      <c r="V224" s="23">
        <v>20</v>
      </c>
      <c r="W224" s="23">
        <v>0</v>
      </c>
      <c r="X224" s="23">
        <v>0</v>
      </c>
      <c r="Y224" s="23">
        <v>26</v>
      </c>
      <c r="Z224" s="23">
        <v>0</v>
      </c>
      <c r="AA224" s="24">
        <v>0</v>
      </c>
      <c r="AB224" s="24">
        <v>0</v>
      </c>
      <c r="AC224" s="24">
        <v>0</v>
      </c>
      <c r="AD224" s="24">
        <v>0</v>
      </c>
      <c r="AE224" s="24">
        <v>0</v>
      </c>
      <c r="AF224" s="24">
        <v>100</v>
      </c>
      <c r="AG224" s="5" t="s">
        <v>33</v>
      </c>
      <c r="AH224" s="7" t="s">
        <v>33</v>
      </c>
      <c r="AI224" s="7">
        <v>24.501000000000001</v>
      </c>
      <c r="AJ224" s="7">
        <v>151.40649999999999</v>
      </c>
      <c r="AK224" s="7">
        <v>162.7072</v>
      </c>
      <c r="AL224" s="7">
        <f>Table2[[#This Row],[Company Direct Land Through FY 11]]+Table2[[#This Row],[Company Direct Land FY 12 and After ]]</f>
        <v>314.11369999999999</v>
      </c>
      <c r="AM224" s="7">
        <v>101.96899999999999</v>
      </c>
      <c r="AN224" s="7">
        <v>379.59359999999998</v>
      </c>
      <c r="AO224" s="7">
        <v>677.16300000000001</v>
      </c>
      <c r="AP224" s="7">
        <f>Table2[[#This Row],[Company Direct Building Through FY 11]]+Table2[[#This Row],[Company Direct Building FY 12 and After  ]]</f>
        <v>1056.7565999999999</v>
      </c>
      <c r="AQ224" s="7">
        <v>0</v>
      </c>
      <c r="AR224" s="7">
        <v>35.090000000000003</v>
      </c>
      <c r="AS224" s="7">
        <v>0</v>
      </c>
      <c r="AT224" s="7">
        <f>Table2[[#This Row],[Mortgage Recording Tax Through FY 11]]+Table2[[#This Row],[Mortgage Recording Tax FY 12 and After ]]</f>
        <v>35.090000000000003</v>
      </c>
      <c r="AU224" s="7">
        <v>106.048</v>
      </c>
      <c r="AV224" s="7">
        <v>346.09870000000001</v>
      </c>
      <c r="AW224" s="7">
        <v>704.25130000000001</v>
      </c>
      <c r="AX224" s="7">
        <f>Table2[[#This Row],[Pilot Savings  Through FY 11]]+Table2[[#This Row],[Pilot Savings FY 12 and After ]]</f>
        <v>1050.3499999999999</v>
      </c>
      <c r="AY224" s="7">
        <v>0</v>
      </c>
      <c r="AZ224" s="7">
        <v>35.090000000000003</v>
      </c>
      <c r="BA224" s="7">
        <v>0</v>
      </c>
      <c r="BB224" s="7">
        <f>Table2[[#This Row],[Mortgage Recording Tax Exemption Through FY 11]]+Table2[[#This Row],[Mortgage Recording Tax Exemption FY 12 and After ]]</f>
        <v>35.090000000000003</v>
      </c>
      <c r="BC224" s="7">
        <v>35.033000000000001</v>
      </c>
      <c r="BD224" s="7">
        <v>240.9888</v>
      </c>
      <c r="BE224" s="7">
        <v>232.65010000000001</v>
      </c>
      <c r="BF224" s="7">
        <f>Table2[[#This Row],[Indirect and Induced Land Through FY 11]]+Table2[[#This Row],[Indirect and Induced Land FY 12 and After ]]</f>
        <v>473.63890000000004</v>
      </c>
      <c r="BG224" s="7">
        <v>65.061400000000006</v>
      </c>
      <c r="BH224" s="7">
        <v>447.55099999999999</v>
      </c>
      <c r="BI224" s="7">
        <v>432.06380000000001</v>
      </c>
      <c r="BJ224" s="7">
        <f>Table2[[#This Row],[Indirect and Induced Building Through FY 11]]+Table2[[#This Row],[Indirect and Induced Building FY 12 and After]]</f>
        <v>879.61480000000006</v>
      </c>
      <c r="BK224" s="7">
        <v>120.5164</v>
      </c>
      <c r="BL224" s="7">
        <v>873.44119999999998</v>
      </c>
      <c r="BM224" s="7">
        <v>800.33280000000002</v>
      </c>
      <c r="BN224" s="7">
        <f>Table2[[#This Row],[TOTAL Real Property Related Taxes Through FY 11]]+Table2[[#This Row],[TOTAL Real Property Related Taxes FY 12 and After]]</f>
        <v>1673.7739999999999</v>
      </c>
      <c r="BO224" s="7">
        <v>165.631</v>
      </c>
      <c r="BP224" s="7">
        <v>1195.6687999999999</v>
      </c>
      <c r="BQ224" s="7">
        <v>1099.9348</v>
      </c>
      <c r="BR224" s="7">
        <f>Table2[[#This Row],[Company Direct Through FY 11]]+Table2[[#This Row],[Company Direct FY 12 and After ]]</f>
        <v>2295.6035999999999</v>
      </c>
      <c r="BS224" s="7">
        <v>0</v>
      </c>
      <c r="BT224" s="7">
        <v>0</v>
      </c>
      <c r="BU224" s="7">
        <v>0</v>
      </c>
      <c r="BV224" s="7">
        <f>Table2[[#This Row],[Sales Tax Exemption Through FY 11]]+Table2[[#This Row],[Sales Tax Exemption FY 12 and After ]]</f>
        <v>0</v>
      </c>
      <c r="BW224" s="7">
        <v>0</v>
      </c>
      <c r="BX224" s="7">
        <v>0</v>
      </c>
      <c r="BY224" s="7">
        <v>0</v>
      </c>
      <c r="BZ224" s="7">
        <f>Table2[[#This Row],[Energy Tax Savings Through FY 11]]+Table2[[#This Row],[Energy Tax Savings FY 12 and After ]]</f>
        <v>0</v>
      </c>
      <c r="CA224" s="7">
        <v>0</v>
      </c>
      <c r="CB224" s="7">
        <v>0</v>
      </c>
      <c r="CC224" s="7">
        <v>0</v>
      </c>
      <c r="CD224" s="7">
        <f>Table2[[#This Row],[Tax Exempt Bond Savings Through FY 11]]+Table2[[#This Row],[Tax Exempt Bond Savings FY12 and After ]]</f>
        <v>0</v>
      </c>
      <c r="CE224" s="7">
        <v>124.1604</v>
      </c>
      <c r="CF224" s="7">
        <v>902.59739999999999</v>
      </c>
      <c r="CG224" s="7">
        <v>824.53319999999997</v>
      </c>
      <c r="CH224" s="7">
        <f>Table2[[#This Row],[Indirect and Induced Through FY 11]]+Table2[[#This Row],[Indirect and Induced FY 12 and After  ]]</f>
        <v>1727.1306</v>
      </c>
      <c r="CI224" s="7">
        <v>289.79140000000001</v>
      </c>
      <c r="CJ224" s="7">
        <v>2098.2662</v>
      </c>
      <c r="CK224" s="7">
        <v>1924.4680000000001</v>
      </c>
      <c r="CL224" s="7">
        <f>Table2[[#This Row],[TOTAL Income Consumption Use Taxes Through FY 11]]+Table2[[#This Row],[TOTAL Income Consumption Use Taxes FY 12 and After  ]]</f>
        <v>4022.7341999999999</v>
      </c>
      <c r="CM224" s="7">
        <v>106.048</v>
      </c>
      <c r="CN224" s="7">
        <v>381.18869999999998</v>
      </c>
      <c r="CO224" s="7">
        <v>704.25130000000001</v>
      </c>
      <c r="CP224" s="7">
        <f>Table2[[#This Row],[Assistance Provided Through FY 11]]+Table2[[#This Row],[Assistance Provided FY 12 and After ]]</f>
        <v>1085.44</v>
      </c>
      <c r="CQ224" s="7">
        <v>0</v>
      </c>
      <c r="CR224" s="7">
        <v>0</v>
      </c>
      <c r="CS224" s="7">
        <v>0</v>
      </c>
      <c r="CT224" s="7">
        <f>Table2[[#This Row],[Recapture Cancellation Reduction Amount Through FY 11]]+Table2[[#This Row],[Recapture Cancellation Reduction Amount FY 12 and After ]]</f>
        <v>0</v>
      </c>
      <c r="CU224" s="7">
        <v>0</v>
      </c>
      <c r="CV224" s="7">
        <v>0</v>
      </c>
      <c r="CW224" s="7">
        <v>0</v>
      </c>
      <c r="CX224" s="7">
        <f>Table2[[#This Row],[Penalty Paid Through FY 11]]+Table2[[#This Row],[Penalty Paid FY 12 and After]]</f>
        <v>0</v>
      </c>
      <c r="CY224" s="7">
        <v>106.048</v>
      </c>
      <c r="CZ224" s="7">
        <v>381.18869999999998</v>
      </c>
      <c r="DA224" s="7">
        <v>704.25130000000001</v>
      </c>
      <c r="DB224" s="7">
        <f>Table2[[#This Row],[TOTAL Assistance Net of recapture penalties Through FY 11]]+Table2[[#This Row],[TOTAL Assistance Net of recapture penalties FY 12 and After ]]</f>
        <v>1085.44</v>
      </c>
      <c r="DC224" s="7">
        <v>292.101</v>
      </c>
      <c r="DD224" s="7">
        <v>1761.7589</v>
      </c>
      <c r="DE224" s="7">
        <v>1939.8050000000001</v>
      </c>
      <c r="DF224" s="7">
        <f>Table2[[#This Row],[Company Direct Tax Revenue Before Assistance FY 12 and After]]+Table2[[#This Row],[Company Direct Tax Revenue Before Assistance Through FY 11]]</f>
        <v>3701.5639000000001</v>
      </c>
      <c r="DG224" s="7">
        <v>224.25479999999999</v>
      </c>
      <c r="DH224" s="7">
        <v>1591.1371999999999</v>
      </c>
      <c r="DI224" s="7">
        <v>1489.2471</v>
      </c>
      <c r="DJ224" s="7">
        <f>Table2[[#This Row],[Indirect and Induced Tax Revenues FY 12 and After]]+Table2[[#This Row],[Indirect and Induced Tax Revenues Through FY 11]]</f>
        <v>3080.3842999999997</v>
      </c>
      <c r="DK224" s="7">
        <v>516.35580000000004</v>
      </c>
      <c r="DL224" s="7">
        <v>3352.8960999999999</v>
      </c>
      <c r="DM224" s="7">
        <v>3429.0520999999999</v>
      </c>
      <c r="DN224" s="7">
        <f>Table2[[#This Row],[TOTAL Tax Revenues Before Assistance Through FY 11]]+Table2[[#This Row],[TOTAL Tax Revenues Before Assistance FY 12 and After]]</f>
        <v>6781.9481999999998</v>
      </c>
      <c r="DO224" s="7">
        <v>410.30779999999999</v>
      </c>
      <c r="DP224" s="7">
        <v>2971.7073999999998</v>
      </c>
      <c r="DQ224" s="7">
        <v>2724.8008</v>
      </c>
      <c r="DR224" s="7">
        <f>Table2[[#This Row],[TOTAL Tax Revenues Net of Assistance Recapture and Penalty FY 12 and After]]+Table2[[#This Row],[TOTAL Tax Revenues Net of Assistance Recapture and Penalty Through FY 11]]</f>
        <v>5696.5082000000002</v>
      </c>
      <c r="DS224" s="7">
        <v>0</v>
      </c>
      <c r="DT224" s="7">
        <v>0</v>
      </c>
      <c r="DU224" s="7">
        <v>0</v>
      </c>
      <c r="DV224" s="7">
        <v>0</v>
      </c>
    </row>
    <row r="225" spans="1:126" x14ac:dyDescent="0.25">
      <c r="A225" s="5">
        <v>92709</v>
      </c>
      <c r="B225" s="5" t="s">
        <v>399</v>
      </c>
      <c r="C225" s="5" t="s">
        <v>400</v>
      </c>
      <c r="D225" s="5" t="s">
        <v>27</v>
      </c>
      <c r="E225" s="5">
        <v>6</v>
      </c>
      <c r="F225" s="5">
        <v>1047</v>
      </c>
      <c r="G225" s="5">
        <v>1601</v>
      </c>
      <c r="H225" s="23"/>
      <c r="I225" s="23"/>
      <c r="J225" s="5">
        <v>511130</v>
      </c>
      <c r="K225" s="6" t="s">
        <v>793</v>
      </c>
      <c r="L225" s="6">
        <v>37784</v>
      </c>
      <c r="M225" s="9">
        <v>46568</v>
      </c>
      <c r="N225" s="7">
        <v>779600</v>
      </c>
      <c r="O225" s="5" t="s">
        <v>370</v>
      </c>
      <c r="P225" s="23">
        <v>34</v>
      </c>
      <c r="Q225" s="23">
        <v>0</v>
      </c>
      <c r="R225" s="23">
        <v>1574</v>
      </c>
      <c r="S225" s="23">
        <v>0</v>
      </c>
      <c r="T225" s="23">
        <v>404</v>
      </c>
      <c r="U225" s="23">
        <v>2012</v>
      </c>
      <c r="V225" s="23">
        <v>1586</v>
      </c>
      <c r="W225" s="23">
        <v>0</v>
      </c>
      <c r="X225" s="23">
        <v>1790</v>
      </c>
      <c r="Y225" s="23">
        <v>1790</v>
      </c>
      <c r="Z225" s="23">
        <v>1844</v>
      </c>
      <c r="AA225" s="24">
        <v>80.865746549560896</v>
      </c>
      <c r="AB225" s="24">
        <v>0.62735257214554596</v>
      </c>
      <c r="AC225" s="24">
        <v>7.02634880803011</v>
      </c>
      <c r="AD225" s="24">
        <v>3.57590966122961</v>
      </c>
      <c r="AE225" s="24">
        <v>7.9046424090338796</v>
      </c>
      <c r="AF225" s="24">
        <v>65.934755332496906</v>
      </c>
      <c r="AG225" s="5" t="s">
        <v>39</v>
      </c>
      <c r="AH225" s="7" t="s">
        <v>33</v>
      </c>
      <c r="AI225" s="7">
        <v>1333.4547</v>
      </c>
      <c r="AJ225" s="7">
        <v>5685.5585000000001</v>
      </c>
      <c r="AK225" s="7">
        <v>8485.0234</v>
      </c>
      <c r="AL225" s="7">
        <f>Table2[[#This Row],[Company Direct Land Through FY 11]]+Table2[[#This Row],[Company Direct Land FY 12 and After ]]</f>
        <v>14170.581900000001</v>
      </c>
      <c r="AM225" s="7">
        <v>7126.9153999999999</v>
      </c>
      <c r="AN225" s="7">
        <v>21149.338199999998</v>
      </c>
      <c r="AO225" s="7">
        <v>45349.902699999999</v>
      </c>
      <c r="AP225" s="7">
        <f>Table2[[#This Row],[Company Direct Building Through FY 11]]+Table2[[#This Row],[Company Direct Building FY 12 and After  ]]</f>
        <v>66499.240900000004</v>
      </c>
      <c r="AQ225" s="7">
        <v>0</v>
      </c>
      <c r="AR225" s="7">
        <v>4785</v>
      </c>
      <c r="AS225" s="7">
        <v>0</v>
      </c>
      <c r="AT225" s="7">
        <f>Table2[[#This Row],[Mortgage Recording Tax Through FY 11]]+Table2[[#This Row],[Mortgage Recording Tax FY 12 and After ]]</f>
        <v>4785</v>
      </c>
      <c r="AU225" s="7">
        <v>0</v>
      </c>
      <c r="AV225" s="7">
        <v>10260.4305</v>
      </c>
      <c r="AW225" s="7">
        <v>0</v>
      </c>
      <c r="AX225" s="7">
        <f>Table2[[#This Row],[Pilot Savings  Through FY 11]]+Table2[[#This Row],[Pilot Savings FY 12 and After ]]</f>
        <v>10260.4305</v>
      </c>
      <c r="AY225" s="7">
        <v>0</v>
      </c>
      <c r="AZ225" s="7">
        <v>4785</v>
      </c>
      <c r="BA225" s="7">
        <v>0</v>
      </c>
      <c r="BB225" s="7">
        <f>Table2[[#This Row],[Mortgage Recording Tax Exemption Through FY 11]]+Table2[[#This Row],[Mortgage Recording Tax Exemption FY 12 and After ]]</f>
        <v>4785</v>
      </c>
      <c r="BC225" s="7">
        <v>4019.6596</v>
      </c>
      <c r="BD225" s="7">
        <v>24265.308700000001</v>
      </c>
      <c r="BE225" s="7">
        <v>25577.85</v>
      </c>
      <c r="BF225" s="7">
        <f>Table2[[#This Row],[Indirect and Induced Land Through FY 11]]+Table2[[#This Row],[Indirect and Induced Land FY 12 and After ]]</f>
        <v>49843.1587</v>
      </c>
      <c r="BG225" s="7">
        <v>7465.0820000000003</v>
      </c>
      <c r="BH225" s="7">
        <v>45064.144899999999</v>
      </c>
      <c r="BI225" s="7">
        <v>47501.720999999998</v>
      </c>
      <c r="BJ225" s="7">
        <f>Table2[[#This Row],[Indirect and Induced Building Through FY 11]]+Table2[[#This Row],[Indirect and Induced Building FY 12 and After]]</f>
        <v>92565.865900000004</v>
      </c>
      <c r="BK225" s="7">
        <v>19945.111700000001</v>
      </c>
      <c r="BL225" s="7">
        <v>85903.919800000003</v>
      </c>
      <c r="BM225" s="7">
        <v>126914.49709999999</v>
      </c>
      <c r="BN225" s="7">
        <f>Table2[[#This Row],[TOTAL Real Property Related Taxes Through FY 11]]+Table2[[#This Row],[TOTAL Real Property Related Taxes FY 12 and After]]</f>
        <v>212818.41690000001</v>
      </c>
      <c r="BO225" s="7">
        <v>18429.9355</v>
      </c>
      <c r="BP225" s="7">
        <v>123393.4586</v>
      </c>
      <c r="BQ225" s="7">
        <v>117273.14659999999</v>
      </c>
      <c r="BR225" s="7">
        <f>Table2[[#This Row],[Company Direct Through FY 11]]+Table2[[#This Row],[Company Direct FY 12 and After ]]</f>
        <v>240666.60519999999</v>
      </c>
      <c r="BS225" s="7">
        <v>82.074200000000005</v>
      </c>
      <c r="BT225" s="7">
        <v>3042.0219999999999</v>
      </c>
      <c r="BU225" s="7">
        <v>16957.977999999999</v>
      </c>
      <c r="BV225" s="7">
        <f>Table2[[#This Row],[Sales Tax Exemption Through FY 11]]+Table2[[#This Row],[Sales Tax Exemption FY 12 and After ]]</f>
        <v>20000</v>
      </c>
      <c r="BW225" s="7">
        <v>26.1401</v>
      </c>
      <c r="BX225" s="7">
        <v>61.110799999999998</v>
      </c>
      <c r="BY225" s="7">
        <v>116.0763</v>
      </c>
      <c r="BZ225" s="7">
        <f>Table2[[#This Row],[Energy Tax Savings Through FY 11]]+Table2[[#This Row],[Energy Tax Savings FY 12 and After ]]</f>
        <v>177.18709999999999</v>
      </c>
      <c r="CA225" s="7">
        <v>0</v>
      </c>
      <c r="CB225" s="7">
        <v>0</v>
      </c>
      <c r="CC225" s="7">
        <v>0</v>
      </c>
      <c r="CD225" s="7">
        <f>Table2[[#This Row],[Tax Exempt Bond Savings Through FY 11]]+Table2[[#This Row],[Tax Exempt Bond Savings FY12 and After ]]</f>
        <v>0</v>
      </c>
      <c r="CE225" s="7">
        <v>13172.233</v>
      </c>
      <c r="CF225" s="7">
        <v>83541.120299999995</v>
      </c>
      <c r="CG225" s="7">
        <v>83817.396599999993</v>
      </c>
      <c r="CH225" s="7">
        <f>Table2[[#This Row],[Indirect and Induced Through FY 11]]+Table2[[#This Row],[Indirect and Induced FY 12 and After  ]]</f>
        <v>167358.51689999999</v>
      </c>
      <c r="CI225" s="7">
        <v>31493.9542</v>
      </c>
      <c r="CJ225" s="7">
        <v>203831.4461</v>
      </c>
      <c r="CK225" s="7">
        <v>184016.4889</v>
      </c>
      <c r="CL225" s="7">
        <f>Table2[[#This Row],[TOTAL Income Consumption Use Taxes Through FY 11]]+Table2[[#This Row],[TOTAL Income Consumption Use Taxes FY 12 and After  ]]</f>
        <v>387847.935</v>
      </c>
      <c r="CM225" s="7">
        <v>108.21429999999999</v>
      </c>
      <c r="CN225" s="7">
        <v>18148.563300000002</v>
      </c>
      <c r="CO225" s="7">
        <v>17074.0543</v>
      </c>
      <c r="CP225" s="7">
        <f>Table2[[#This Row],[Assistance Provided Through FY 11]]+Table2[[#This Row],[Assistance Provided FY 12 and After ]]</f>
        <v>35222.617599999998</v>
      </c>
      <c r="CQ225" s="7">
        <v>94.281899999999993</v>
      </c>
      <c r="CR225" s="7">
        <v>99.306600000000003</v>
      </c>
      <c r="CS225" s="7">
        <v>94.281899999999993</v>
      </c>
      <c r="CT225" s="7">
        <f>Table2[[#This Row],[Recapture Cancellation Reduction Amount Through FY 11]]+Table2[[#This Row],[Recapture Cancellation Reduction Amount FY 12 and After ]]</f>
        <v>193.58850000000001</v>
      </c>
      <c r="CU225" s="7">
        <v>0</v>
      </c>
      <c r="CV225" s="7">
        <v>0</v>
      </c>
      <c r="CW225" s="7">
        <v>0</v>
      </c>
      <c r="CX225" s="7">
        <f>Table2[[#This Row],[Penalty Paid Through FY 11]]+Table2[[#This Row],[Penalty Paid FY 12 and After]]</f>
        <v>0</v>
      </c>
      <c r="CY225" s="7">
        <v>13.932399999999999</v>
      </c>
      <c r="CZ225" s="7">
        <v>18049.256700000002</v>
      </c>
      <c r="DA225" s="7">
        <v>16979.772400000002</v>
      </c>
      <c r="DB225" s="7">
        <f>Table2[[#This Row],[TOTAL Assistance Net of recapture penalties Through FY 11]]+Table2[[#This Row],[TOTAL Assistance Net of recapture penalties FY 12 and After ]]</f>
        <v>35029.0291</v>
      </c>
      <c r="DC225" s="7">
        <v>26890.3056</v>
      </c>
      <c r="DD225" s="7">
        <v>155013.3553</v>
      </c>
      <c r="DE225" s="7">
        <v>171108.07269999999</v>
      </c>
      <c r="DF225" s="7">
        <f>Table2[[#This Row],[Company Direct Tax Revenue Before Assistance FY 12 and After]]+Table2[[#This Row],[Company Direct Tax Revenue Before Assistance Through FY 11]]</f>
        <v>326121.42799999996</v>
      </c>
      <c r="DG225" s="7">
        <v>24656.974600000001</v>
      </c>
      <c r="DH225" s="7">
        <v>152870.57389999999</v>
      </c>
      <c r="DI225" s="7">
        <v>156896.9676</v>
      </c>
      <c r="DJ225" s="7">
        <f>Table2[[#This Row],[Indirect and Induced Tax Revenues FY 12 and After]]+Table2[[#This Row],[Indirect and Induced Tax Revenues Through FY 11]]</f>
        <v>309767.54149999999</v>
      </c>
      <c r="DK225" s="7">
        <v>51547.280200000001</v>
      </c>
      <c r="DL225" s="7">
        <v>307883.92920000001</v>
      </c>
      <c r="DM225" s="7">
        <v>328005.04029999999</v>
      </c>
      <c r="DN225" s="7">
        <f>Table2[[#This Row],[TOTAL Tax Revenues Before Assistance Through FY 11]]+Table2[[#This Row],[TOTAL Tax Revenues Before Assistance FY 12 and After]]</f>
        <v>635888.96950000001</v>
      </c>
      <c r="DO225" s="7">
        <v>51533.347800000003</v>
      </c>
      <c r="DP225" s="7">
        <v>289834.67249999999</v>
      </c>
      <c r="DQ225" s="7">
        <v>311025.26789999998</v>
      </c>
      <c r="DR225" s="7">
        <f>Table2[[#This Row],[TOTAL Tax Revenues Net of Assistance Recapture and Penalty FY 12 and After]]+Table2[[#This Row],[TOTAL Tax Revenues Net of Assistance Recapture and Penalty Through FY 11]]</f>
        <v>600859.94039999996</v>
      </c>
      <c r="DS225" s="7">
        <v>0</v>
      </c>
      <c r="DT225" s="7">
        <v>332.99599999999998</v>
      </c>
      <c r="DU225" s="7">
        <v>0</v>
      </c>
      <c r="DV225" s="7">
        <v>0</v>
      </c>
    </row>
    <row r="226" spans="1:126" x14ac:dyDescent="0.25">
      <c r="A226" s="5">
        <v>92710</v>
      </c>
      <c r="B226" s="5" t="s">
        <v>384</v>
      </c>
      <c r="C226" s="5" t="s">
        <v>385</v>
      </c>
      <c r="D226" s="5" t="s">
        <v>27</v>
      </c>
      <c r="E226" s="5">
        <v>4</v>
      </c>
      <c r="F226" s="5">
        <v>1391</v>
      </c>
      <c r="G226" s="5">
        <v>6</v>
      </c>
      <c r="H226" s="23">
        <v>3065</v>
      </c>
      <c r="I226" s="23">
        <v>11931</v>
      </c>
      <c r="J226" s="5">
        <v>611110</v>
      </c>
      <c r="K226" s="6" t="s">
        <v>47</v>
      </c>
      <c r="L226" s="6">
        <v>37553</v>
      </c>
      <c r="M226" s="9">
        <v>49279</v>
      </c>
      <c r="N226" s="7">
        <v>12750</v>
      </c>
      <c r="O226" s="5" t="s">
        <v>79</v>
      </c>
      <c r="P226" s="23">
        <v>7</v>
      </c>
      <c r="Q226" s="23">
        <v>43</v>
      </c>
      <c r="R226" s="23">
        <v>114</v>
      </c>
      <c r="S226" s="23">
        <v>0</v>
      </c>
      <c r="T226" s="23">
        <v>0</v>
      </c>
      <c r="U226" s="23">
        <v>164</v>
      </c>
      <c r="V226" s="23">
        <v>139</v>
      </c>
      <c r="W226" s="23">
        <v>0</v>
      </c>
      <c r="X226" s="23">
        <v>0</v>
      </c>
      <c r="Y226" s="23">
        <v>0</v>
      </c>
      <c r="Z226" s="23">
        <v>12</v>
      </c>
      <c r="AA226" s="24">
        <v>0</v>
      </c>
      <c r="AB226" s="24">
        <v>0</v>
      </c>
      <c r="AC226" s="24">
        <v>0</v>
      </c>
      <c r="AD226" s="24">
        <v>0</v>
      </c>
      <c r="AE226" s="24">
        <v>0</v>
      </c>
      <c r="AF226" s="24">
        <v>81.097560975609795</v>
      </c>
      <c r="AG226" s="5" t="s">
        <v>39</v>
      </c>
      <c r="AH226" s="7" t="s">
        <v>33</v>
      </c>
      <c r="AI226" s="7">
        <v>0</v>
      </c>
      <c r="AJ226" s="7">
        <v>0</v>
      </c>
      <c r="AK226" s="7">
        <v>0</v>
      </c>
      <c r="AL226" s="7">
        <f>Table2[[#This Row],[Company Direct Land Through FY 11]]+Table2[[#This Row],[Company Direct Land FY 12 and After ]]</f>
        <v>0</v>
      </c>
      <c r="AM226" s="7">
        <v>0</v>
      </c>
      <c r="AN226" s="7">
        <v>0</v>
      </c>
      <c r="AO226" s="7">
        <v>0</v>
      </c>
      <c r="AP226" s="7">
        <f>Table2[[#This Row],[Company Direct Building Through FY 11]]+Table2[[#This Row],[Company Direct Building FY 12 and After  ]]</f>
        <v>0</v>
      </c>
      <c r="AQ226" s="7">
        <v>0</v>
      </c>
      <c r="AR226" s="7">
        <v>224.21109999999999</v>
      </c>
      <c r="AS226" s="7">
        <v>0</v>
      </c>
      <c r="AT226" s="7">
        <f>Table2[[#This Row],[Mortgage Recording Tax Through FY 11]]+Table2[[#This Row],[Mortgage Recording Tax FY 12 and After ]]</f>
        <v>224.21109999999999</v>
      </c>
      <c r="AU226" s="7">
        <v>0</v>
      </c>
      <c r="AV226" s="7">
        <v>0</v>
      </c>
      <c r="AW226" s="7">
        <v>0</v>
      </c>
      <c r="AX226" s="7">
        <f>Table2[[#This Row],[Pilot Savings  Through FY 11]]+Table2[[#This Row],[Pilot Savings FY 12 and After ]]</f>
        <v>0</v>
      </c>
      <c r="AY226" s="7">
        <v>0</v>
      </c>
      <c r="AZ226" s="7">
        <v>224.21109999999999</v>
      </c>
      <c r="BA226" s="7">
        <v>0</v>
      </c>
      <c r="BB226" s="7">
        <f>Table2[[#This Row],[Mortgage Recording Tax Exemption Through FY 11]]+Table2[[#This Row],[Mortgage Recording Tax Exemption FY 12 and After ]]</f>
        <v>224.21109999999999</v>
      </c>
      <c r="BC226" s="7">
        <v>95.9011</v>
      </c>
      <c r="BD226" s="7">
        <v>373.7</v>
      </c>
      <c r="BE226" s="7">
        <v>796.07799999999997</v>
      </c>
      <c r="BF226" s="7">
        <f>Table2[[#This Row],[Indirect and Induced Land Through FY 11]]+Table2[[#This Row],[Indirect and Induced Land FY 12 and After ]]</f>
        <v>1169.778</v>
      </c>
      <c r="BG226" s="7">
        <v>178.10210000000001</v>
      </c>
      <c r="BH226" s="7">
        <v>694.01419999999996</v>
      </c>
      <c r="BI226" s="7">
        <v>1478.4319</v>
      </c>
      <c r="BJ226" s="7">
        <f>Table2[[#This Row],[Indirect and Induced Building Through FY 11]]+Table2[[#This Row],[Indirect and Induced Building FY 12 and After]]</f>
        <v>2172.4461000000001</v>
      </c>
      <c r="BK226" s="7">
        <v>274.00319999999999</v>
      </c>
      <c r="BL226" s="7">
        <v>1067.7141999999999</v>
      </c>
      <c r="BM226" s="7">
        <v>2274.5099</v>
      </c>
      <c r="BN226" s="7">
        <f>Table2[[#This Row],[TOTAL Real Property Related Taxes Through FY 11]]+Table2[[#This Row],[TOTAL Real Property Related Taxes FY 12 and After]]</f>
        <v>3342.2240999999999</v>
      </c>
      <c r="BO226" s="7">
        <v>284.16849999999999</v>
      </c>
      <c r="BP226" s="7">
        <v>1123.5981999999999</v>
      </c>
      <c r="BQ226" s="7">
        <v>2358.8917000000001</v>
      </c>
      <c r="BR226" s="7">
        <f>Table2[[#This Row],[Company Direct Through FY 11]]+Table2[[#This Row],[Company Direct FY 12 and After ]]</f>
        <v>3482.4899</v>
      </c>
      <c r="BS226" s="7">
        <v>0</v>
      </c>
      <c r="BT226" s="7">
        <v>0</v>
      </c>
      <c r="BU226" s="7">
        <v>0</v>
      </c>
      <c r="BV226" s="7">
        <f>Table2[[#This Row],[Sales Tax Exemption Through FY 11]]+Table2[[#This Row],[Sales Tax Exemption FY 12 and After ]]</f>
        <v>0</v>
      </c>
      <c r="BW226" s="7">
        <v>0</v>
      </c>
      <c r="BX226" s="7">
        <v>0</v>
      </c>
      <c r="BY226" s="7">
        <v>0</v>
      </c>
      <c r="BZ226" s="7">
        <f>Table2[[#This Row],[Energy Tax Savings Through FY 11]]+Table2[[#This Row],[Energy Tax Savings FY 12 and After ]]</f>
        <v>0</v>
      </c>
      <c r="CA226" s="7">
        <v>0.48130000000000001</v>
      </c>
      <c r="CB226" s="7">
        <v>3.3237000000000001</v>
      </c>
      <c r="CC226" s="7">
        <v>1.6721999999999999</v>
      </c>
      <c r="CD226" s="7">
        <f>Table2[[#This Row],[Tax Exempt Bond Savings Through FY 11]]+Table2[[#This Row],[Tax Exempt Bond Savings FY12 and After ]]</f>
        <v>4.9958999999999998</v>
      </c>
      <c r="CE226" s="7">
        <v>314.26339999999999</v>
      </c>
      <c r="CF226" s="7">
        <v>1284.3335999999999</v>
      </c>
      <c r="CG226" s="7">
        <v>2608.7105999999999</v>
      </c>
      <c r="CH226" s="7">
        <f>Table2[[#This Row],[Indirect and Induced Through FY 11]]+Table2[[#This Row],[Indirect and Induced FY 12 and After  ]]</f>
        <v>3893.0441999999998</v>
      </c>
      <c r="CI226" s="7">
        <v>597.95060000000001</v>
      </c>
      <c r="CJ226" s="7">
        <v>2404.6080999999999</v>
      </c>
      <c r="CK226" s="7">
        <v>4965.9300999999996</v>
      </c>
      <c r="CL226" s="7">
        <f>Table2[[#This Row],[TOTAL Income Consumption Use Taxes Through FY 11]]+Table2[[#This Row],[TOTAL Income Consumption Use Taxes FY 12 and After  ]]</f>
        <v>7370.5381999999991</v>
      </c>
      <c r="CM226" s="7">
        <v>0.48130000000000001</v>
      </c>
      <c r="CN226" s="7">
        <v>227.53479999999999</v>
      </c>
      <c r="CO226" s="7">
        <v>1.6721999999999999</v>
      </c>
      <c r="CP226" s="7">
        <f>Table2[[#This Row],[Assistance Provided Through FY 11]]+Table2[[#This Row],[Assistance Provided FY 12 and After ]]</f>
        <v>229.20699999999999</v>
      </c>
      <c r="CQ226" s="7">
        <v>0</v>
      </c>
      <c r="CR226" s="7">
        <v>0</v>
      </c>
      <c r="CS226" s="7">
        <v>0</v>
      </c>
      <c r="CT226" s="7">
        <f>Table2[[#This Row],[Recapture Cancellation Reduction Amount Through FY 11]]+Table2[[#This Row],[Recapture Cancellation Reduction Amount FY 12 and After ]]</f>
        <v>0</v>
      </c>
      <c r="CU226" s="7">
        <v>0</v>
      </c>
      <c r="CV226" s="7">
        <v>0</v>
      </c>
      <c r="CW226" s="7">
        <v>0</v>
      </c>
      <c r="CX226" s="7">
        <f>Table2[[#This Row],[Penalty Paid Through FY 11]]+Table2[[#This Row],[Penalty Paid FY 12 and After]]</f>
        <v>0</v>
      </c>
      <c r="CY226" s="7">
        <v>0.48130000000000001</v>
      </c>
      <c r="CZ226" s="7">
        <v>227.53479999999999</v>
      </c>
      <c r="DA226" s="7">
        <v>1.6721999999999999</v>
      </c>
      <c r="DB226" s="7">
        <f>Table2[[#This Row],[TOTAL Assistance Net of recapture penalties Through FY 11]]+Table2[[#This Row],[TOTAL Assistance Net of recapture penalties FY 12 and After ]]</f>
        <v>229.20699999999999</v>
      </c>
      <c r="DC226" s="7">
        <v>284.16849999999999</v>
      </c>
      <c r="DD226" s="7">
        <v>1347.8092999999999</v>
      </c>
      <c r="DE226" s="7">
        <v>2358.8917000000001</v>
      </c>
      <c r="DF226" s="7">
        <f>Table2[[#This Row],[Company Direct Tax Revenue Before Assistance FY 12 and After]]+Table2[[#This Row],[Company Direct Tax Revenue Before Assistance Through FY 11]]</f>
        <v>3706.701</v>
      </c>
      <c r="DG226" s="7">
        <v>588.26660000000004</v>
      </c>
      <c r="DH226" s="7">
        <v>2352.0477999999998</v>
      </c>
      <c r="DI226" s="7">
        <v>4883.2205000000004</v>
      </c>
      <c r="DJ226" s="7">
        <f>Table2[[#This Row],[Indirect and Induced Tax Revenues FY 12 and After]]+Table2[[#This Row],[Indirect and Induced Tax Revenues Through FY 11]]</f>
        <v>7235.2682999999997</v>
      </c>
      <c r="DK226" s="7">
        <v>872.43510000000003</v>
      </c>
      <c r="DL226" s="7">
        <v>3699.8571000000002</v>
      </c>
      <c r="DM226" s="7">
        <v>7242.1121999999996</v>
      </c>
      <c r="DN226" s="7">
        <f>Table2[[#This Row],[TOTAL Tax Revenues Before Assistance Through FY 11]]+Table2[[#This Row],[TOTAL Tax Revenues Before Assistance FY 12 and After]]</f>
        <v>10941.969300000001</v>
      </c>
      <c r="DO226" s="7">
        <v>871.9538</v>
      </c>
      <c r="DP226" s="7">
        <v>3472.3222999999998</v>
      </c>
      <c r="DQ226" s="7">
        <v>7240.44</v>
      </c>
      <c r="DR226" s="7">
        <f>Table2[[#This Row],[TOTAL Tax Revenues Net of Assistance Recapture and Penalty FY 12 and After]]+Table2[[#This Row],[TOTAL Tax Revenues Net of Assistance Recapture and Penalty Through FY 11]]</f>
        <v>10712.762299999999</v>
      </c>
      <c r="DS226" s="7">
        <v>0</v>
      </c>
      <c r="DT226" s="7">
        <v>0</v>
      </c>
      <c r="DU226" s="7">
        <v>0</v>
      </c>
      <c r="DV226" s="7">
        <v>0</v>
      </c>
    </row>
    <row r="227" spans="1:126" x14ac:dyDescent="0.25">
      <c r="A227" s="5">
        <v>92712</v>
      </c>
      <c r="B227" s="5" t="s">
        <v>409</v>
      </c>
      <c r="C227" s="5" t="s">
        <v>410</v>
      </c>
      <c r="D227" s="5" t="s">
        <v>32</v>
      </c>
      <c r="E227" s="5">
        <v>21</v>
      </c>
      <c r="F227" s="5">
        <v>1833</v>
      </c>
      <c r="G227" s="5">
        <v>300</v>
      </c>
      <c r="H227" s="23"/>
      <c r="I227" s="23"/>
      <c r="J227" s="5">
        <v>311919</v>
      </c>
      <c r="K227" s="6" t="s">
        <v>37</v>
      </c>
      <c r="L227" s="6">
        <v>37602</v>
      </c>
      <c r="M227" s="9">
        <v>41275</v>
      </c>
      <c r="N227" s="7">
        <v>1940</v>
      </c>
      <c r="O227" s="5" t="s">
        <v>38</v>
      </c>
      <c r="P227" s="23">
        <v>0</v>
      </c>
      <c r="Q227" s="23">
        <v>0</v>
      </c>
      <c r="R227" s="23">
        <v>128</v>
      </c>
      <c r="S227" s="23">
        <v>0</v>
      </c>
      <c r="T227" s="23">
        <v>0</v>
      </c>
      <c r="U227" s="23">
        <v>128</v>
      </c>
      <c r="V227" s="23">
        <v>128</v>
      </c>
      <c r="W227" s="23">
        <v>0</v>
      </c>
      <c r="X227" s="23">
        <v>0</v>
      </c>
      <c r="Y227" s="23">
        <v>0</v>
      </c>
      <c r="Z227" s="23">
        <v>12</v>
      </c>
      <c r="AA227" s="24">
        <v>0</v>
      </c>
      <c r="AB227" s="24">
        <v>0</v>
      </c>
      <c r="AC227" s="24">
        <v>0</v>
      </c>
      <c r="AD227" s="24">
        <v>0</v>
      </c>
      <c r="AE227" s="24">
        <v>0</v>
      </c>
      <c r="AF227" s="24">
        <v>93.75</v>
      </c>
      <c r="AG227" s="5" t="s">
        <v>33</v>
      </c>
      <c r="AH227" s="7" t="s">
        <v>33</v>
      </c>
      <c r="AI227" s="7">
        <v>104.40900000000001</v>
      </c>
      <c r="AJ227" s="7">
        <v>705.25049999999999</v>
      </c>
      <c r="AK227" s="7">
        <v>108.2186</v>
      </c>
      <c r="AL227" s="7">
        <f>Table2[[#This Row],[Company Direct Land Through FY 11]]+Table2[[#This Row],[Company Direct Land FY 12 and After ]]</f>
        <v>813.46910000000003</v>
      </c>
      <c r="AM227" s="7">
        <v>145.244</v>
      </c>
      <c r="AN227" s="7">
        <v>840.91800000000001</v>
      </c>
      <c r="AO227" s="7">
        <v>150.5437</v>
      </c>
      <c r="AP227" s="7">
        <f>Table2[[#This Row],[Company Direct Building Through FY 11]]+Table2[[#This Row],[Company Direct Building FY 12 and After  ]]</f>
        <v>991.46170000000006</v>
      </c>
      <c r="AQ227" s="7">
        <v>0</v>
      </c>
      <c r="AR227" s="7">
        <v>34.037300000000002</v>
      </c>
      <c r="AS227" s="7">
        <v>0</v>
      </c>
      <c r="AT227" s="7">
        <f>Table2[[#This Row],[Mortgage Recording Tax Through FY 11]]+Table2[[#This Row],[Mortgage Recording Tax FY 12 and After ]]</f>
        <v>34.037300000000002</v>
      </c>
      <c r="AU227" s="7">
        <v>42.875999999999998</v>
      </c>
      <c r="AV227" s="7">
        <v>195.08500000000001</v>
      </c>
      <c r="AW227" s="7">
        <v>44.4405</v>
      </c>
      <c r="AX227" s="7">
        <f>Table2[[#This Row],[Pilot Savings  Through FY 11]]+Table2[[#This Row],[Pilot Savings FY 12 and After ]]</f>
        <v>239.52550000000002</v>
      </c>
      <c r="AY227" s="7">
        <v>0</v>
      </c>
      <c r="AZ227" s="7">
        <v>34.037300000000002</v>
      </c>
      <c r="BA227" s="7">
        <v>0</v>
      </c>
      <c r="BB227" s="7">
        <f>Table2[[#This Row],[Mortgage Recording Tax Exemption Through FY 11]]+Table2[[#This Row],[Mortgage Recording Tax Exemption FY 12 and After ]]</f>
        <v>34.037300000000002</v>
      </c>
      <c r="BC227" s="7">
        <v>147.3646</v>
      </c>
      <c r="BD227" s="7">
        <v>781.13390000000004</v>
      </c>
      <c r="BE227" s="7">
        <v>152.74170000000001</v>
      </c>
      <c r="BF227" s="7">
        <f>Table2[[#This Row],[Indirect and Induced Land Through FY 11]]+Table2[[#This Row],[Indirect and Induced Land FY 12 and After ]]</f>
        <v>933.87560000000008</v>
      </c>
      <c r="BG227" s="7">
        <v>273.67700000000002</v>
      </c>
      <c r="BH227" s="7">
        <v>1450.6769999999999</v>
      </c>
      <c r="BI227" s="7">
        <v>283.66289999999998</v>
      </c>
      <c r="BJ227" s="7">
        <f>Table2[[#This Row],[Indirect and Induced Building Through FY 11]]+Table2[[#This Row],[Indirect and Induced Building FY 12 and After]]</f>
        <v>1734.3398999999999</v>
      </c>
      <c r="BK227" s="7">
        <v>627.81859999999995</v>
      </c>
      <c r="BL227" s="7">
        <v>3582.8944000000001</v>
      </c>
      <c r="BM227" s="7">
        <v>650.72640000000001</v>
      </c>
      <c r="BN227" s="7">
        <f>Table2[[#This Row],[TOTAL Real Property Related Taxes Through FY 11]]+Table2[[#This Row],[TOTAL Real Property Related Taxes FY 12 and After]]</f>
        <v>4233.6208000000006</v>
      </c>
      <c r="BO227" s="7">
        <v>1615.0682999999999</v>
      </c>
      <c r="BP227" s="7">
        <v>7840.0933000000005</v>
      </c>
      <c r="BQ227" s="7">
        <v>1673.9989</v>
      </c>
      <c r="BR227" s="7">
        <f>Table2[[#This Row],[Company Direct Through FY 11]]+Table2[[#This Row],[Company Direct FY 12 and After ]]</f>
        <v>9514.092200000001</v>
      </c>
      <c r="BS227" s="7">
        <v>0</v>
      </c>
      <c r="BT227" s="7">
        <v>0</v>
      </c>
      <c r="BU227" s="7">
        <v>0</v>
      </c>
      <c r="BV227" s="7">
        <f>Table2[[#This Row],[Sales Tax Exemption Through FY 11]]+Table2[[#This Row],[Sales Tax Exemption FY 12 and After ]]</f>
        <v>0</v>
      </c>
      <c r="BW227" s="7">
        <v>3.5948000000000002</v>
      </c>
      <c r="BX227" s="7">
        <v>11.9373</v>
      </c>
      <c r="BY227" s="7">
        <v>3.726</v>
      </c>
      <c r="BZ227" s="7">
        <f>Table2[[#This Row],[Energy Tax Savings Through FY 11]]+Table2[[#This Row],[Energy Tax Savings FY 12 and After ]]</f>
        <v>15.6633</v>
      </c>
      <c r="CA227" s="7">
        <v>0.73770000000000002</v>
      </c>
      <c r="CB227" s="7">
        <v>9.7411999999999992</v>
      </c>
      <c r="CC227" s="7">
        <v>0.72650000000000003</v>
      </c>
      <c r="CD227" s="7">
        <f>Table2[[#This Row],[Tax Exempt Bond Savings Through FY 11]]+Table2[[#This Row],[Tax Exempt Bond Savings FY12 and After ]]</f>
        <v>10.467699999999999</v>
      </c>
      <c r="CE227" s="7">
        <v>522.274</v>
      </c>
      <c r="CF227" s="7">
        <v>2922.0592999999999</v>
      </c>
      <c r="CG227" s="7">
        <v>541.33069999999998</v>
      </c>
      <c r="CH227" s="7">
        <f>Table2[[#This Row],[Indirect and Induced Through FY 11]]+Table2[[#This Row],[Indirect and Induced FY 12 and After  ]]</f>
        <v>3463.39</v>
      </c>
      <c r="CI227" s="7">
        <v>2133.0097999999998</v>
      </c>
      <c r="CJ227" s="7">
        <v>10740.474099999999</v>
      </c>
      <c r="CK227" s="7">
        <v>2210.8771000000002</v>
      </c>
      <c r="CL227" s="7">
        <f>Table2[[#This Row],[TOTAL Income Consumption Use Taxes Through FY 11]]+Table2[[#This Row],[TOTAL Income Consumption Use Taxes FY 12 and After  ]]</f>
        <v>12951.351199999999</v>
      </c>
      <c r="CM227" s="7">
        <v>47.208500000000001</v>
      </c>
      <c r="CN227" s="7">
        <v>250.80080000000001</v>
      </c>
      <c r="CO227" s="7">
        <v>48.893000000000001</v>
      </c>
      <c r="CP227" s="7">
        <f>Table2[[#This Row],[Assistance Provided Through FY 11]]+Table2[[#This Row],[Assistance Provided FY 12 and After ]]</f>
        <v>299.69380000000001</v>
      </c>
      <c r="CQ227" s="7">
        <v>0</v>
      </c>
      <c r="CR227" s="7">
        <v>0</v>
      </c>
      <c r="CS227" s="7">
        <v>0</v>
      </c>
      <c r="CT227" s="7">
        <f>Table2[[#This Row],[Recapture Cancellation Reduction Amount Through FY 11]]+Table2[[#This Row],[Recapture Cancellation Reduction Amount FY 12 and After ]]</f>
        <v>0</v>
      </c>
      <c r="CU227" s="7">
        <v>0</v>
      </c>
      <c r="CV227" s="7">
        <v>0</v>
      </c>
      <c r="CW227" s="7">
        <v>0</v>
      </c>
      <c r="CX227" s="7">
        <f>Table2[[#This Row],[Penalty Paid Through FY 11]]+Table2[[#This Row],[Penalty Paid FY 12 and After]]</f>
        <v>0</v>
      </c>
      <c r="CY227" s="7">
        <v>47.208500000000001</v>
      </c>
      <c r="CZ227" s="7">
        <v>250.80080000000001</v>
      </c>
      <c r="DA227" s="7">
        <v>48.893000000000001</v>
      </c>
      <c r="DB227" s="7">
        <f>Table2[[#This Row],[TOTAL Assistance Net of recapture penalties Through FY 11]]+Table2[[#This Row],[TOTAL Assistance Net of recapture penalties FY 12 and After ]]</f>
        <v>299.69380000000001</v>
      </c>
      <c r="DC227" s="7">
        <v>1864.7212999999999</v>
      </c>
      <c r="DD227" s="7">
        <v>9420.2991000000002</v>
      </c>
      <c r="DE227" s="7">
        <v>1932.7611999999999</v>
      </c>
      <c r="DF227" s="7">
        <f>Table2[[#This Row],[Company Direct Tax Revenue Before Assistance FY 12 and After]]+Table2[[#This Row],[Company Direct Tax Revenue Before Assistance Through FY 11]]</f>
        <v>11353.060300000001</v>
      </c>
      <c r="DG227" s="7">
        <v>943.31560000000002</v>
      </c>
      <c r="DH227" s="7">
        <v>5153.8702000000003</v>
      </c>
      <c r="DI227" s="7">
        <v>977.73530000000005</v>
      </c>
      <c r="DJ227" s="7">
        <f>Table2[[#This Row],[Indirect and Induced Tax Revenues FY 12 and After]]+Table2[[#This Row],[Indirect and Induced Tax Revenues Through FY 11]]</f>
        <v>6131.6055000000006</v>
      </c>
      <c r="DK227" s="7">
        <v>2808.0369000000001</v>
      </c>
      <c r="DL227" s="7">
        <v>14574.1693</v>
      </c>
      <c r="DM227" s="7">
        <v>2910.4965000000002</v>
      </c>
      <c r="DN227" s="7">
        <f>Table2[[#This Row],[TOTAL Tax Revenues Before Assistance Through FY 11]]+Table2[[#This Row],[TOTAL Tax Revenues Before Assistance FY 12 and After]]</f>
        <v>17484.665799999999</v>
      </c>
      <c r="DO227" s="7">
        <v>2760.8283999999999</v>
      </c>
      <c r="DP227" s="7">
        <v>14323.3685</v>
      </c>
      <c r="DQ227" s="7">
        <v>2861.6035000000002</v>
      </c>
      <c r="DR227" s="7">
        <f>Table2[[#This Row],[TOTAL Tax Revenues Net of Assistance Recapture and Penalty FY 12 and After]]+Table2[[#This Row],[TOTAL Tax Revenues Net of Assistance Recapture and Penalty Through FY 11]]</f>
        <v>17184.972000000002</v>
      </c>
      <c r="DS227" s="7">
        <v>0</v>
      </c>
      <c r="DT227" s="7">
        <v>45.7941</v>
      </c>
      <c r="DU227" s="7">
        <v>0</v>
      </c>
      <c r="DV227" s="7">
        <v>0</v>
      </c>
    </row>
    <row r="228" spans="1:126" x14ac:dyDescent="0.25">
      <c r="A228" s="5">
        <v>92713</v>
      </c>
      <c r="B228" s="5" t="s">
        <v>454</v>
      </c>
      <c r="C228" s="5" t="s">
        <v>455</v>
      </c>
      <c r="D228" s="5" t="s">
        <v>42</v>
      </c>
      <c r="E228" s="5">
        <v>44</v>
      </c>
      <c r="F228" s="5">
        <v>6584</v>
      </c>
      <c r="G228" s="5">
        <v>7</v>
      </c>
      <c r="H228" s="23">
        <v>2667</v>
      </c>
      <c r="I228" s="23">
        <v>2680</v>
      </c>
      <c r="J228" s="5">
        <v>624120</v>
      </c>
      <c r="K228" s="6" t="s">
        <v>166</v>
      </c>
      <c r="L228" s="6">
        <v>37631</v>
      </c>
      <c r="M228" s="9">
        <v>42917</v>
      </c>
      <c r="N228" s="7">
        <v>1270</v>
      </c>
      <c r="O228" s="5" t="s">
        <v>79</v>
      </c>
      <c r="P228" s="23">
        <v>18</v>
      </c>
      <c r="Q228" s="23">
        <v>0</v>
      </c>
      <c r="R228" s="23">
        <v>8</v>
      </c>
      <c r="S228" s="23">
        <v>0</v>
      </c>
      <c r="T228" s="23">
        <v>0</v>
      </c>
      <c r="U228" s="23">
        <v>26</v>
      </c>
      <c r="V228" s="23">
        <v>17</v>
      </c>
      <c r="W228" s="23">
        <v>0</v>
      </c>
      <c r="X228" s="23">
        <v>0</v>
      </c>
      <c r="Y228" s="23">
        <v>30</v>
      </c>
      <c r="Z228" s="23">
        <v>10</v>
      </c>
      <c r="AA228" s="24">
        <v>0</v>
      </c>
      <c r="AB228" s="24">
        <v>0</v>
      </c>
      <c r="AC228" s="24">
        <v>0</v>
      </c>
      <c r="AD228" s="24">
        <v>0</v>
      </c>
      <c r="AE228" s="24">
        <v>0</v>
      </c>
      <c r="AF228" s="24">
        <v>100</v>
      </c>
      <c r="AG228" s="5" t="s">
        <v>39</v>
      </c>
      <c r="AH228" s="7" t="s">
        <v>39</v>
      </c>
      <c r="AI228" s="7">
        <v>0</v>
      </c>
      <c r="AJ228" s="7">
        <v>0</v>
      </c>
      <c r="AK228" s="7">
        <v>0</v>
      </c>
      <c r="AL228" s="7">
        <f>Table2[[#This Row],[Company Direct Land Through FY 11]]+Table2[[#This Row],[Company Direct Land FY 12 and After ]]</f>
        <v>0</v>
      </c>
      <c r="AM228" s="7">
        <v>0</v>
      </c>
      <c r="AN228" s="7">
        <v>0</v>
      </c>
      <c r="AO228" s="7">
        <v>0</v>
      </c>
      <c r="AP228" s="7">
        <f>Table2[[#This Row],[Company Direct Building Through FY 11]]+Table2[[#This Row],[Company Direct Building FY 12 and After  ]]</f>
        <v>0</v>
      </c>
      <c r="AQ228" s="7">
        <v>0</v>
      </c>
      <c r="AR228" s="7">
        <v>22.2821</v>
      </c>
      <c r="AS228" s="7">
        <v>0</v>
      </c>
      <c r="AT228" s="7">
        <f>Table2[[#This Row],[Mortgage Recording Tax Through FY 11]]+Table2[[#This Row],[Mortgage Recording Tax FY 12 and After ]]</f>
        <v>22.2821</v>
      </c>
      <c r="AU228" s="7">
        <v>0</v>
      </c>
      <c r="AV228" s="7">
        <v>0</v>
      </c>
      <c r="AW228" s="7">
        <v>0</v>
      </c>
      <c r="AX228" s="7">
        <f>Table2[[#This Row],[Pilot Savings  Through FY 11]]+Table2[[#This Row],[Pilot Savings FY 12 and After ]]</f>
        <v>0</v>
      </c>
      <c r="AY228" s="7">
        <v>0</v>
      </c>
      <c r="AZ228" s="7">
        <v>22.2821</v>
      </c>
      <c r="BA228" s="7">
        <v>0</v>
      </c>
      <c r="BB228" s="7">
        <f>Table2[[#This Row],[Mortgage Recording Tax Exemption Through FY 11]]+Table2[[#This Row],[Mortgage Recording Tax Exemption FY 12 and After ]]</f>
        <v>22.2821</v>
      </c>
      <c r="BC228" s="7">
        <v>7.1257000000000001</v>
      </c>
      <c r="BD228" s="7">
        <v>104.44450000000001</v>
      </c>
      <c r="BE228" s="7">
        <v>23.4466</v>
      </c>
      <c r="BF228" s="7">
        <f>Table2[[#This Row],[Indirect and Induced Land Through FY 11]]+Table2[[#This Row],[Indirect and Induced Land FY 12 and After ]]</f>
        <v>127.89110000000001</v>
      </c>
      <c r="BG228" s="7">
        <v>13.233499999999999</v>
      </c>
      <c r="BH228" s="7">
        <v>193.96860000000001</v>
      </c>
      <c r="BI228" s="7">
        <v>43.544699999999999</v>
      </c>
      <c r="BJ228" s="7">
        <f>Table2[[#This Row],[Indirect and Induced Building Through FY 11]]+Table2[[#This Row],[Indirect and Induced Building FY 12 and After]]</f>
        <v>237.51330000000002</v>
      </c>
      <c r="BK228" s="7">
        <v>20.359200000000001</v>
      </c>
      <c r="BL228" s="7">
        <v>298.41309999999999</v>
      </c>
      <c r="BM228" s="7">
        <v>66.991299999999995</v>
      </c>
      <c r="BN228" s="7">
        <f>Table2[[#This Row],[TOTAL Real Property Related Taxes Through FY 11]]+Table2[[#This Row],[TOTAL Real Property Related Taxes FY 12 and After]]</f>
        <v>365.40440000000001</v>
      </c>
      <c r="BO228" s="7">
        <v>23.217500000000001</v>
      </c>
      <c r="BP228" s="7">
        <v>358.88470000000001</v>
      </c>
      <c r="BQ228" s="7">
        <v>76.396600000000007</v>
      </c>
      <c r="BR228" s="7">
        <f>Table2[[#This Row],[Company Direct Through FY 11]]+Table2[[#This Row],[Company Direct FY 12 and After ]]</f>
        <v>435.28129999999999</v>
      </c>
      <c r="BS228" s="7">
        <v>0</v>
      </c>
      <c r="BT228" s="7">
        <v>0</v>
      </c>
      <c r="BU228" s="7">
        <v>0</v>
      </c>
      <c r="BV228" s="7">
        <f>Table2[[#This Row],[Sales Tax Exemption Through FY 11]]+Table2[[#This Row],[Sales Tax Exemption FY 12 and After ]]</f>
        <v>0</v>
      </c>
      <c r="BW228" s="7">
        <v>0</v>
      </c>
      <c r="BX228" s="7">
        <v>0</v>
      </c>
      <c r="BY228" s="7">
        <v>0</v>
      </c>
      <c r="BZ228" s="7">
        <f>Table2[[#This Row],[Energy Tax Savings Through FY 11]]+Table2[[#This Row],[Energy Tax Savings FY 12 and After ]]</f>
        <v>0</v>
      </c>
      <c r="CA228" s="7">
        <v>0.64049999999999996</v>
      </c>
      <c r="CB228" s="7">
        <v>5.9821</v>
      </c>
      <c r="CC228" s="7">
        <v>1.8512</v>
      </c>
      <c r="CD228" s="7">
        <f>Table2[[#This Row],[Tax Exempt Bond Savings Through FY 11]]+Table2[[#This Row],[Tax Exempt Bond Savings FY12 and After ]]</f>
        <v>7.8332999999999995</v>
      </c>
      <c r="CE228" s="7">
        <v>28.046199999999999</v>
      </c>
      <c r="CF228" s="7">
        <v>434.88600000000002</v>
      </c>
      <c r="CG228" s="7">
        <v>92.285200000000003</v>
      </c>
      <c r="CH228" s="7">
        <f>Table2[[#This Row],[Indirect and Induced Through FY 11]]+Table2[[#This Row],[Indirect and Induced FY 12 and After  ]]</f>
        <v>527.1712</v>
      </c>
      <c r="CI228" s="7">
        <v>50.623199999999997</v>
      </c>
      <c r="CJ228" s="7">
        <v>787.78859999999997</v>
      </c>
      <c r="CK228" s="7">
        <v>166.8306</v>
      </c>
      <c r="CL228" s="7">
        <f>Table2[[#This Row],[TOTAL Income Consumption Use Taxes Through FY 11]]+Table2[[#This Row],[TOTAL Income Consumption Use Taxes FY 12 and After  ]]</f>
        <v>954.61919999999998</v>
      </c>
      <c r="CM228" s="7">
        <v>0.64049999999999996</v>
      </c>
      <c r="CN228" s="7">
        <v>28.264199999999999</v>
      </c>
      <c r="CO228" s="7">
        <v>1.8512</v>
      </c>
      <c r="CP228" s="7">
        <f>Table2[[#This Row],[Assistance Provided Through FY 11]]+Table2[[#This Row],[Assistance Provided FY 12 and After ]]</f>
        <v>30.115399999999998</v>
      </c>
      <c r="CQ228" s="7">
        <v>0</v>
      </c>
      <c r="CR228" s="7">
        <v>0</v>
      </c>
      <c r="CS228" s="7">
        <v>0</v>
      </c>
      <c r="CT228" s="7">
        <f>Table2[[#This Row],[Recapture Cancellation Reduction Amount Through FY 11]]+Table2[[#This Row],[Recapture Cancellation Reduction Amount FY 12 and After ]]</f>
        <v>0</v>
      </c>
      <c r="CU228" s="7">
        <v>0</v>
      </c>
      <c r="CV228" s="7">
        <v>0</v>
      </c>
      <c r="CW228" s="7">
        <v>0</v>
      </c>
      <c r="CX228" s="7">
        <f>Table2[[#This Row],[Penalty Paid Through FY 11]]+Table2[[#This Row],[Penalty Paid FY 12 and After]]</f>
        <v>0</v>
      </c>
      <c r="CY228" s="7">
        <v>0.64049999999999996</v>
      </c>
      <c r="CZ228" s="7">
        <v>28.264199999999999</v>
      </c>
      <c r="DA228" s="7">
        <v>1.8512</v>
      </c>
      <c r="DB228" s="7">
        <f>Table2[[#This Row],[TOTAL Assistance Net of recapture penalties Through FY 11]]+Table2[[#This Row],[TOTAL Assistance Net of recapture penalties FY 12 and After ]]</f>
        <v>30.115399999999998</v>
      </c>
      <c r="DC228" s="7">
        <v>23.217500000000001</v>
      </c>
      <c r="DD228" s="7">
        <v>381.16680000000002</v>
      </c>
      <c r="DE228" s="7">
        <v>76.396600000000007</v>
      </c>
      <c r="DF228" s="7">
        <f>Table2[[#This Row],[Company Direct Tax Revenue Before Assistance FY 12 and After]]+Table2[[#This Row],[Company Direct Tax Revenue Before Assistance Through FY 11]]</f>
        <v>457.5634</v>
      </c>
      <c r="DG228" s="7">
        <v>48.4054</v>
      </c>
      <c r="DH228" s="7">
        <v>733.29909999999995</v>
      </c>
      <c r="DI228" s="7">
        <v>159.2765</v>
      </c>
      <c r="DJ228" s="7">
        <f>Table2[[#This Row],[Indirect and Induced Tax Revenues FY 12 and After]]+Table2[[#This Row],[Indirect and Induced Tax Revenues Through FY 11]]</f>
        <v>892.57559999999989</v>
      </c>
      <c r="DK228" s="7">
        <v>71.622900000000001</v>
      </c>
      <c r="DL228" s="7">
        <v>1114.4658999999999</v>
      </c>
      <c r="DM228" s="7">
        <v>235.67310000000001</v>
      </c>
      <c r="DN228" s="7">
        <f>Table2[[#This Row],[TOTAL Tax Revenues Before Assistance Through FY 11]]+Table2[[#This Row],[TOTAL Tax Revenues Before Assistance FY 12 and After]]</f>
        <v>1350.1389999999999</v>
      </c>
      <c r="DO228" s="7">
        <v>70.982399999999998</v>
      </c>
      <c r="DP228" s="7">
        <v>1086.2017000000001</v>
      </c>
      <c r="DQ228" s="7">
        <v>233.8219</v>
      </c>
      <c r="DR228" s="7">
        <f>Table2[[#This Row],[TOTAL Tax Revenues Net of Assistance Recapture and Penalty FY 12 and After]]+Table2[[#This Row],[TOTAL Tax Revenues Net of Assistance Recapture and Penalty Through FY 11]]</f>
        <v>1320.0236</v>
      </c>
      <c r="DS228" s="7">
        <v>0</v>
      </c>
      <c r="DT228" s="7">
        <v>0</v>
      </c>
      <c r="DU228" s="7">
        <v>0</v>
      </c>
      <c r="DV228" s="7">
        <v>0</v>
      </c>
    </row>
    <row r="229" spans="1:126" x14ac:dyDescent="0.25">
      <c r="A229" s="5">
        <v>92714</v>
      </c>
      <c r="B229" s="5" t="s">
        <v>456</v>
      </c>
      <c r="C229" s="5" t="s">
        <v>457</v>
      </c>
      <c r="D229" s="5" t="s">
        <v>32</v>
      </c>
      <c r="E229" s="5">
        <v>29</v>
      </c>
      <c r="F229" s="5">
        <v>3906</v>
      </c>
      <c r="G229" s="5">
        <v>23</v>
      </c>
      <c r="H229" s="23">
        <v>4842</v>
      </c>
      <c r="I229" s="23">
        <v>4878</v>
      </c>
      <c r="J229" s="5">
        <v>923130</v>
      </c>
      <c r="K229" s="6" t="s">
        <v>166</v>
      </c>
      <c r="L229" s="6">
        <v>37631</v>
      </c>
      <c r="M229" s="9">
        <v>42917</v>
      </c>
      <c r="N229" s="7">
        <v>1185</v>
      </c>
      <c r="O229" s="5" t="s">
        <v>79</v>
      </c>
      <c r="P229" s="23">
        <v>2</v>
      </c>
      <c r="Q229" s="23">
        <v>0</v>
      </c>
      <c r="R229" s="23">
        <v>18</v>
      </c>
      <c r="S229" s="23">
        <v>0</v>
      </c>
      <c r="T229" s="23">
        <v>0</v>
      </c>
      <c r="U229" s="23">
        <v>20</v>
      </c>
      <c r="V229" s="23">
        <v>19</v>
      </c>
      <c r="W229" s="23">
        <v>0</v>
      </c>
      <c r="X229" s="23">
        <v>0</v>
      </c>
      <c r="Y229" s="23">
        <v>15</v>
      </c>
      <c r="Z229" s="23">
        <v>15</v>
      </c>
      <c r="AA229" s="24">
        <v>0</v>
      </c>
      <c r="AB229" s="24">
        <v>0</v>
      </c>
      <c r="AC229" s="24">
        <v>0</v>
      </c>
      <c r="AD229" s="24">
        <v>0</v>
      </c>
      <c r="AE229" s="24">
        <v>0</v>
      </c>
      <c r="AF229" s="24">
        <v>95</v>
      </c>
      <c r="AG229" s="5" t="s">
        <v>39</v>
      </c>
      <c r="AH229" s="7" t="s">
        <v>33</v>
      </c>
      <c r="AI229" s="7">
        <v>0</v>
      </c>
      <c r="AJ229" s="7">
        <v>0</v>
      </c>
      <c r="AK229" s="7">
        <v>0</v>
      </c>
      <c r="AL229" s="7">
        <f>Table2[[#This Row],[Company Direct Land Through FY 11]]+Table2[[#This Row],[Company Direct Land FY 12 and After ]]</f>
        <v>0</v>
      </c>
      <c r="AM229" s="7">
        <v>0</v>
      </c>
      <c r="AN229" s="7">
        <v>0</v>
      </c>
      <c r="AO229" s="7">
        <v>0</v>
      </c>
      <c r="AP229" s="7">
        <f>Table2[[#This Row],[Company Direct Building Through FY 11]]+Table2[[#This Row],[Company Direct Building FY 12 and After  ]]</f>
        <v>0</v>
      </c>
      <c r="AQ229" s="7">
        <v>0</v>
      </c>
      <c r="AR229" s="7">
        <v>22.1067</v>
      </c>
      <c r="AS229" s="7">
        <v>0</v>
      </c>
      <c r="AT229" s="7">
        <f>Table2[[#This Row],[Mortgage Recording Tax Through FY 11]]+Table2[[#This Row],[Mortgage Recording Tax FY 12 and After ]]</f>
        <v>22.1067</v>
      </c>
      <c r="AU229" s="7">
        <v>0</v>
      </c>
      <c r="AV229" s="7">
        <v>0</v>
      </c>
      <c r="AW229" s="7">
        <v>0</v>
      </c>
      <c r="AX229" s="7">
        <f>Table2[[#This Row],[Pilot Savings  Through FY 11]]+Table2[[#This Row],[Pilot Savings FY 12 and After ]]</f>
        <v>0</v>
      </c>
      <c r="AY229" s="7">
        <v>0</v>
      </c>
      <c r="AZ229" s="7">
        <v>22.1067</v>
      </c>
      <c r="BA229" s="7">
        <v>0</v>
      </c>
      <c r="BB229" s="7">
        <f>Table2[[#This Row],[Mortgage Recording Tax Exemption Through FY 11]]+Table2[[#This Row],[Mortgage Recording Tax Exemption FY 12 and After ]]</f>
        <v>22.1067</v>
      </c>
      <c r="BC229" s="7">
        <v>14.3741</v>
      </c>
      <c r="BD229" s="7">
        <v>94.407399999999996</v>
      </c>
      <c r="BE229" s="7">
        <v>7.5991999999999997</v>
      </c>
      <c r="BF229" s="7">
        <f>Table2[[#This Row],[Indirect and Induced Land Through FY 11]]+Table2[[#This Row],[Indirect and Induced Land FY 12 and After ]]</f>
        <v>102.00659999999999</v>
      </c>
      <c r="BG229" s="7">
        <v>26.694700000000001</v>
      </c>
      <c r="BH229" s="7">
        <v>175.32810000000001</v>
      </c>
      <c r="BI229" s="7">
        <v>14.1127</v>
      </c>
      <c r="BJ229" s="7">
        <f>Table2[[#This Row],[Indirect and Induced Building Through FY 11]]+Table2[[#This Row],[Indirect and Induced Building FY 12 and After]]</f>
        <v>189.4408</v>
      </c>
      <c r="BK229" s="7">
        <v>41.068800000000003</v>
      </c>
      <c r="BL229" s="7">
        <v>269.7355</v>
      </c>
      <c r="BM229" s="7">
        <v>21.7119</v>
      </c>
      <c r="BN229" s="7">
        <f>Table2[[#This Row],[TOTAL Real Property Related Taxes Through FY 11]]+Table2[[#This Row],[TOTAL Real Property Related Taxes FY 12 and After]]</f>
        <v>291.44740000000002</v>
      </c>
      <c r="BO229" s="7">
        <v>52.825800000000001</v>
      </c>
      <c r="BP229" s="7">
        <v>368.1207</v>
      </c>
      <c r="BQ229" s="7">
        <v>27.927399999999999</v>
      </c>
      <c r="BR229" s="7">
        <f>Table2[[#This Row],[Company Direct Through FY 11]]+Table2[[#This Row],[Company Direct FY 12 and After ]]</f>
        <v>396.04809999999998</v>
      </c>
      <c r="BS229" s="7">
        <v>0</v>
      </c>
      <c r="BT229" s="7">
        <v>0</v>
      </c>
      <c r="BU229" s="7">
        <v>0</v>
      </c>
      <c r="BV229" s="7">
        <f>Table2[[#This Row],[Sales Tax Exemption Through FY 11]]+Table2[[#This Row],[Sales Tax Exemption FY 12 and After ]]</f>
        <v>0</v>
      </c>
      <c r="BW229" s="7">
        <v>0</v>
      </c>
      <c r="BX229" s="7">
        <v>0</v>
      </c>
      <c r="BY229" s="7">
        <v>0</v>
      </c>
      <c r="BZ229" s="7">
        <f>Table2[[#This Row],[Energy Tax Savings Through FY 11]]+Table2[[#This Row],[Energy Tax Savings FY 12 and After ]]</f>
        <v>0</v>
      </c>
      <c r="CA229" s="7">
        <v>0.24249999999999999</v>
      </c>
      <c r="CB229" s="7">
        <v>4.8170999999999999</v>
      </c>
      <c r="CC229" s="7">
        <v>0.1239</v>
      </c>
      <c r="CD229" s="7">
        <f>Table2[[#This Row],[Tax Exempt Bond Savings Through FY 11]]+Table2[[#This Row],[Tax Exempt Bond Savings FY12 and After ]]</f>
        <v>4.9409999999999998</v>
      </c>
      <c r="CE229" s="7">
        <v>50.943100000000001</v>
      </c>
      <c r="CF229" s="7">
        <v>354.83139999999997</v>
      </c>
      <c r="CG229" s="7">
        <v>26.932099999999998</v>
      </c>
      <c r="CH229" s="7">
        <f>Table2[[#This Row],[Indirect and Induced Through FY 11]]+Table2[[#This Row],[Indirect and Induced FY 12 and After  ]]</f>
        <v>381.76349999999996</v>
      </c>
      <c r="CI229" s="7">
        <v>103.5264</v>
      </c>
      <c r="CJ229" s="7">
        <v>718.13499999999999</v>
      </c>
      <c r="CK229" s="7">
        <v>54.735599999999998</v>
      </c>
      <c r="CL229" s="7">
        <f>Table2[[#This Row],[TOTAL Income Consumption Use Taxes Through FY 11]]+Table2[[#This Row],[TOTAL Income Consumption Use Taxes FY 12 and After  ]]</f>
        <v>772.87059999999997</v>
      </c>
      <c r="CM229" s="7">
        <v>0.24249999999999999</v>
      </c>
      <c r="CN229" s="7">
        <v>26.9238</v>
      </c>
      <c r="CO229" s="7">
        <v>0.1239</v>
      </c>
      <c r="CP229" s="7">
        <f>Table2[[#This Row],[Assistance Provided Through FY 11]]+Table2[[#This Row],[Assistance Provided FY 12 and After ]]</f>
        <v>27.047699999999999</v>
      </c>
      <c r="CQ229" s="7">
        <v>0</v>
      </c>
      <c r="CR229" s="7">
        <v>0</v>
      </c>
      <c r="CS229" s="7">
        <v>0</v>
      </c>
      <c r="CT229" s="7">
        <f>Table2[[#This Row],[Recapture Cancellation Reduction Amount Through FY 11]]+Table2[[#This Row],[Recapture Cancellation Reduction Amount FY 12 and After ]]</f>
        <v>0</v>
      </c>
      <c r="CU229" s="7">
        <v>0</v>
      </c>
      <c r="CV229" s="7">
        <v>0</v>
      </c>
      <c r="CW229" s="7">
        <v>0</v>
      </c>
      <c r="CX229" s="7">
        <f>Table2[[#This Row],[Penalty Paid Through FY 11]]+Table2[[#This Row],[Penalty Paid FY 12 and After]]</f>
        <v>0</v>
      </c>
      <c r="CY229" s="7">
        <v>0.24249999999999999</v>
      </c>
      <c r="CZ229" s="7">
        <v>26.9238</v>
      </c>
      <c r="DA229" s="7">
        <v>0.1239</v>
      </c>
      <c r="DB229" s="7">
        <f>Table2[[#This Row],[TOTAL Assistance Net of recapture penalties Through FY 11]]+Table2[[#This Row],[TOTAL Assistance Net of recapture penalties FY 12 and After ]]</f>
        <v>27.047699999999999</v>
      </c>
      <c r="DC229" s="7">
        <v>52.825800000000001</v>
      </c>
      <c r="DD229" s="7">
        <v>390.22739999999999</v>
      </c>
      <c r="DE229" s="7">
        <v>27.927399999999999</v>
      </c>
      <c r="DF229" s="7">
        <f>Table2[[#This Row],[Company Direct Tax Revenue Before Assistance FY 12 and After]]+Table2[[#This Row],[Company Direct Tax Revenue Before Assistance Through FY 11]]</f>
        <v>418.15479999999997</v>
      </c>
      <c r="DG229" s="7">
        <v>92.011899999999997</v>
      </c>
      <c r="DH229" s="7">
        <v>624.56690000000003</v>
      </c>
      <c r="DI229" s="7">
        <v>48.643999999999998</v>
      </c>
      <c r="DJ229" s="7">
        <f>Table2[[#This Row],[Indirect and Induced Tax Revenues FY 12 and After]]+Table2[[#This Row],[Indirect and Induced Tax Revenues Through FY 11]]</f>
        <v>673.21090000000004</v>
      </c>
      <c r="DK229" s="7">
        <v>144.83770000000001</v>
      </c>
      <c r="DL229" s="7">
        <v>1014.7943</v>
      </c>
      <c r="DM229" s="7">
        <v>76.571399999999997</v>
      </c>
      <c r="DN229" s="7">
        <f>Table2[[#This Row],[TOTAL Tax Revenues Before Assistance Through FY 11]]+Table2[[#This Row],[TOTAL Tax Revenues Before Assistance FY 12 and After]]</f>
        <v>1091.3657000000001</v>
      </c>
      <c r="DO229" s="7">
        <v>144.59520000000001</v>
      </c>
      <c r="DP229" s="7">
        <v>987.87049999999999</v>
      </c>
      <c r="DQ229" s="7">
        <v>76.447500000000005</v>
      </c>
      <c r="DR229" s="7">
        <f>Table2[[#This Row],[TOTAL Tax Revenues Net of Assistance Recapture and Penalty FY 12 and After]]+Table2[[#This Row],[TOTAL Tax Revenues Net of Assistance Recapture and Penalty Through FY 11]]</f>
        <v>1064.318</v>
      </c>
      <c r="DS229" s="7">
        <v>0</v>
      </c>
      <c r="DT229" s="7">
        <v>0</v>
      </c>
      <c r="DU229" s="7">
        <v>0</v>
      </c>
      <c r="DV229" s="7">
        <v>0</v>
      </c>
    </row>
    <row r="230" spans="1:126" x14ac:dyDescent="0.25">
      <c r="A230" s="5">
        <v>92715</v>
      </c>
      <c r="B230" s="5" t="s">
        <v>367</v>
      </c>
      <c r="C230" s="5" t="s">
        <v>368</v>
      </c>
      <c r="D230" s="5" t="s">
        <v>32</v>
      </c>
      <c r="E230" s="5">
        <v>22</v>
      </c>
      <c r="F230" s="5">
        <v>314</v>
      </c>
      <c r="G230" s="5">
        <v>7501</v>
      </c>
      <c r="H230" s="23">
        <v>51076</v>
      </c>
      <c r="I230" s="23">
        <v>15000</v>
      </c>
      <c r="J230" s="5">
        <v>712110</v>
      </c>
      <c r="K230" s="6" t="s">
        <v>47</v>
      </c>
      <c r="L230" s="6">
        <v>37678</v>
      </c>
      <c r="M230" s="9">
        <v>45838</v>
      </c>
      <c r="N230" s="7">
        <v>9000</v>
      </c>
      <c r="O230" s="5" t="s">
        <v>79</v>
      </c>
      <c r="P230" s="23">
        <v>35</v>
      </c>
      <c r="Q230" s="23">
        <v>0</v>
      </c>
      <c r="R230" s="23">
        <v>20</v>
      </c>
      <c r="S230" s="23">
        <v>0</v>
      </c>
      <c r="T230" s="23">
        <v>0</v>
      </c>
      <c r="U230" s="23">
        <v>55</v>
      </c>
      <c r="V230" s="23">
        <v>37</v>
      </c>
      <c r="W230" s="23">
        <v>0</v>
      </c>
      <c r="X230" s="23">
        <v>0</v>
      </c>
      <c r="Y230" s="23">
        <v>18</v>
      </c>
      <c r="Z230" s="23">
        <v>2</v>
      </c>
      <c r="AA230" s="24">
        <v>0</v>
      </c>
      <c r="AB230" s="24">
        <v>0</v>
      </c>
      <c r="AC230" s="24">
        <v>0</v>
      </c>
      <c r="AD230" s="24">
        <v>0</v>
      </c>
      <c r="AE230" s="24">
        <v>0</v>
      </c>
      <c r="AF230" s="24">
        <v>100</v>
      </c>
      <c r="AG230" s="5" t="s">
        <v>39</v>
      </c>
      <c r="AH230" s="7" t="s">
        <v>33</v>
      </c>
      <c r="AI230" s="7">
        <v>0</v>
      </c>
      <c r="AJ230" s="7">
        <v>0</v>
      </c>
      <c r="AK230" s="7">
        <v>0</v>
      </c>
      <c r="AL230" s="7">
        <f>Table2[[#This Row],[Company Direct Land Through FY 11]]+Table2[[#This Row],[Company Direct Land FY 12 and After ]]</f>
        <v>0</v>
      </c>
      <c r="AM230" s="7">
        <v>0</v>
      </c>
      <c r="AN230" s="7">
        <v>0</v>
      </c>
      <c r="AO230" s="7">
        <v>0</v>
      </c>
      <c r="AP230" s="7">
        <f>Table2[[#This Row],[Company Direct Building Through FY 11]]+Table2[[#This Row],[Company Direct Building FY 12 and After  ]]</f>
        <v>0</v>
      </c>
      <c r="AQ230" s="7">
        <v>0</v>
      </c>
      <c r="AR230" s="7">
        <v>157.905</v>
      </c>
      <c r="AS230" s="7">
        <v>0</v>
      </c>
      <c r="AT230" s="7">
        <f>Table2[[#This Row],[Mortgage Recording Tax Through FY 11]]+Table2[[#This Row],[Mortgage Recording Tax FY 12 and After ]]</f>
        <v>157.905</v>
      </c>
      <c r="AU230" s="7">
        <v>0</v>
      </c>
      <c r="AV230" s="7">
        <v>0</v>
      </c>
      <c r="AW230" s="7">
        <v>0</v>
      </c>
      <c r="AX230" s="7">
        <f>Table2[[#This Row],[Pilot Savings  Through FY 11]]+Table2[[#This Row],[Pilot Savings FY 12 and After ]]</f>
        <v>0</v>
      </c>
      <c r="AY230" s="7">
        <v>0</v>
      </c>
      <c r="AZ230" s="7">
        <v>157.905</v>
      </c>
      <c r="BA230" s="7">
        <v>0</v>
      </c>
      <c r="BB230" s="7">
        <f>Table2[[#This Row],[Mortgage Recording Tax Exemption Through FY 11]]+Table2[[#This Row],[Mortgage Recording Tax Exemption FY 12 and After ]]</f>
        <v>157.905</v>
      </c>
      <c r="BC230" s="7">
        <v>33.120399999999997</v>
      </c>
      <c r="BD230" s="7">
        <v>268.81240000000003</v>
      </c>
      <c r="BE230" s="7">
        <v>191.20869999999999</v>
      </c>
      <c r="BF230" s="7">
        <f>Table2[[#This Row],[Indirect and Induced Land Through FY 11]]+Table2[[#This Row],[Indirect and Induced Land FY 12 and After ]]</f>
        <v>460.02110000000005</v>
      </c>
      <c r="BG230" s="7">
        <v>61.5092</v>
      </c>
      <c r="BH230" s="7">
        <v>499.22320000000002</v>
      </c>
      <c r="BI230" s="7">
        <v>355.1019</v>
      </c>
      <c r="BJ230" s="7">
        <f>Table2[[#This Row],[Indirect and Induced Building Through FY 11]]+Table2[[#This Row],[Indirect and Induced Building FY 12 and After]]</f>
        <v>854.32510000000002</v>
      </c>
      <c r="BK230" s="7">
        <v>94.629599999999996</v>
      </c>
      <c r="BL230" s="7">
        <v>768.03560000000004</v>
      </c>
      <c r="BM230" s="7">
        <v>546.31060000000002</v>
      </c>
      <c r="BN230" s="7">
        <f>Table2[[#This Row],[TOTAL Real Property Related Taxes Through FY 11]]+Table2[[#This Row],[TOTAL Real Property Related Taxes FY 12 and After]]</f>
        <v>1314.3462</v>
      </c>
      <c r="BO230" s="7">
        <v>89.295299999999997</v>
      </c>
      <c r="BP230" s="7">
        <v>775.24090000000001</v>
      </c>
      <c r="BQ230" s="7">
        <v>515.51369999999997</v>
      </c>
      <c r="BR230" s="7">
        <f>Table2[[#This Row],[Company Direct Through FY 11]]+Table2[[#This Row],[Company Direct FY 12 and After ]]</f>
        <v>1290.7546</v>
      </c>
      <c r="BS230" s="7">
        <v>0</v>
      </c>
      <c r="BT230" s="7">
        <v>0</v>
      </c>
      <c r="BU230" s="7">
        <v>0</v>
      </c>
      <c r="BV230" s="7">
        <f>Table2[[#This Row],[Sales Tax Exemption Through FY 11]]+Table2[[#This Row],[Sales Tax Exemption FY 12 and After ]]</f>
        <v>0</v>
      </c>
      <c r="BW230" s="7">
        <v>0</v>
      </c>
      <c r="BX230" s="7">
        <v>0</v>
      </c>
      <c r="BY230" s="7">
        <v>0</v>
      </c>
      <c r="BZ230" s="7">
        <f>Table2[[#This Row],[Energy Tax Savings Through FY 11]]+Table2[[#This Row],[Energy Tax Savings FY 12 and After ]]</f>
        <v>0</v>
      </c>
      <c r="CA230" s="7">
        <v>1.9257</v>
      </c>
      <c r="CB230" s="7">
        <v>27.6128</v>
      </c>
      <c r="CC230" s="7">
        <v>6.6901000000000002</v>
      </c>
      <c r="CD230" s="7">
        <f>Table2[[#This Row],[Tax Exempt Bond Savings Through FY 11]]+Table2[[#This Row],[Tax Exempt Bond Savings FY12 and After ]]</f>
        <v>34.302900000000001</v>
      </c>
      <c r="CE230" s="7">
        <v>117.3817</v>
      </c>
      <c r="CF230" s="7">
        <v>1041.9168</v>
      </c>
      <c r="CG230" s="7">
        <v>677.66120000000001</v>
      </c>
      <c r="CH230" s="7">
        <f>Table2[[#This Row],[Indirect and Induced Through FY 11]]+Table2[[#This Row],[Indirect and Induced FY 12 and After  ]]</f>
        <v>1719.578</v>
      </c>
      <c r="CI230" s="7">
        <v>204.75129999999999</v>
      </c>
      <c r="CJ230" s="7">
        <v>1789.5449000000001</v>
      </c>
      <c r="CK230" s="7">
        <v>1186.4848</v>
      </c>
      <c r="CL230" s="7">
        <f>Table2[[#This Row],[TOTAL Income Consumption Use Taxes Through FY 11]]+Table2[[#This Row],[TOTAL Income Consumption Use Taxes FY 12 and After  ]]</f>
        <v>2976.0297</v>
      </c>
      <c r="CM230" s="7">
        <v>1.9257</v>
      </c>
      <c r="CN230" s="7">
        <v>185.51779999999999</v>
      </c>
      <c r="CO230" s="7">
        <v>6.6901000000000002</v>
      </c>
      <c r="CP230" s="7">
        <f>Table2[[#This Row],[Assistance Provided Through FY 11]]+Table2[[#This Row],[Assistance Provided FY 12 and After ]]</f>
        <v>192.2079</v>
      </c>
      <c r="CQ230" s="7">
        <v>0</v>
      </c>
      <c r="CR230" s="7">
        <v>0</v>
      </c>
      <c r="CS230" s="7">
        <v>0</v>
      </c>
      <c r="CT230" s="7">
        <f>Table2[[#This Row],[Recapture Cancellation Reduction Amount Through FY 11]]+Table2[[#This Row],[Recapture Cancellation Reduction Amount FY 12 and After ]]</f>
        <v>0</v>
      </c>
      <c r="CU230" s="7">
        <v>0</v>
      </c>
      <c r="CV230" s="7">
        <v>0</v>
      </c>
      <c r="CW230" s="7">
        <v>0</v>
      </c>
      <c r="CX230" s="7">
        <f>Table2[[#This Row],[Penalty Paid Through FY 11]]+Table2[[#This Row],[Penalty Paid FY 12 and After]]</f>
        <v>0</v>
      </c>
      <c r="CY230" s="7">
        <v>1.9257</v>
      </c>
      <c r="CZ230" s="7">
        <v>185.51779999999999</v>
      </c>
      <c r="DA230" s="7">
        <v>6.6901000000000002</v>
      </c>
      <c r="DB230" s="7">
        <f>Table2[[#This Row],[TOTAL Assistance Net of recapture penalties Through FY 11]]+Table2[[#This Row],[TOTAL Assistance Net of recapture penalties FY 12 and After ]]</f>
        <v>192.2079</v>
      </c>
      <c r="DC230" s="7">
        <v>89.295299999999997</v>
      </c>
      <c r="DD230" s="7">
        <v>933.14589999999998</v>
      </c>
      <c r="DE230" s="7">
        <v>515.51369999999997</v>
      </c>
      <c r="DF230" s="7">
        <f>Table2[[#This Row],[Company Direct Tax Revenue Before Assistance FY 12 and After]]+Table2[[#This Row],[Company Direct Tax Revenue Before Assistance Through FY 11]]</f>
        <v>1448.6596</v>
      </c>
      <c r="DG230" s="7">
        <v>212.01130000000001</v>
      </c>
      <c r="DH230" s="7">
        <v>1809.9523999999999</v>
      </c>
      <c r="DI230" s="7">
        <v>1223.9718</v>
      </c>
      <c r="DJ230" s="7">
        <f>Table2[[#This Row],[Indirect and Induced Tax Revenues FY 12 and After]]+Table2[[#This Row],[Indirect and Induced Tax Revenues Through FY 11]]</f>
        <v>3033.9241999999999</v>
      </c>
      <c r="DK230" s="7">
        <v>301.3066</v>
      </c>
      <c r="DL230" s="7">
        <v>2743.0983000000001</v>
      </c>
      <c r="DM230" s="7">
        <v>1739.4855</v>
      </c>
      <c r="DN230" s="7">
        <f>Table2[[#This Row],[TOTAL Tax Revenues Before Assistance Through FY 11]]+Table2[[#This Row],[TOTAL Tax Revenues Before Assistance FY 12 and After]]</f>
        <v>4482.5838000000003</v>
      </c>
      <c r="DO230" s="7">
        <v>299.3809</v>
      </c>
      <c r="DP230" s="7">
        <v>2557.5805</v>
      </c>
      <c r="DQ230" s="7">
        <v>1732.7954</v>
      </c>
      <c r="DR230" s="7">
        <f>Table2[[#This Row],[TOTAL Tax Revenues Net of Assistance Recapture and Penalty FY 12 and After]]+Table2[[#This Row],[TOTAL Tax Revenues Net of Assistance Recapture and Penalty Through FY 11]]</f>
        <v>4290.3759</v>
      </c>
      <c r="DS230" s="7">
        <v>0</v>
      </c>
      <c r="DT230" s="7">
        <v>0</v>
      </c>
      <c r="DU230" s="7">
        <v>0</v>
      </c>
      <c r="DV230" s="7">
        <v>0</v>
      </c>
    </row>
    <row r="231" spans="1:126" x14ac:dyDescent="0.25">
      <c r="A231" s="5">
        <v>92717</v>
      </c>
      <c r="B231" s="5" t="s">
        <v>458</v>
      </c>
      <c r="C231" s="5" t="s">
        <v>459</v>
      </c>
      <c r="D231" s="5" t="s">
        <v>27</v>
      </c>
      <c r="E231" s="5">
        <v>7</v>
      </c>
      <c r="F231" s="5">
        <v>2114</v>
      </c>
      <c r="G231" s="5">
        <v>24</v>
      </c>
      <c r="H231" s="23">
        <v>26378</v>
      </c>
      <c r="I231" s="23">
        <v>23318</v>
      </c>
      <c r="J231" s="5">
        <v>624120</v>
      </c>
      <c r="K231" s="6" t="s">
        <v>166</v>
      </c>
      <c r="L231" s="6">
        <v>37631</v>
      </c>
      <c r="M231" s="9">
        <v>42752</v>
      </c>
      <c r="N231" s="7">
        <v>4520</v>
      </c>
      <c r="O231" s="5" t="s">
        <v>79</v>
      </c>
      <c r="P231" s="23">
        <v>21</v>
      </c>
      <c r="Q231" s="23">
        <v>0</v>
      </c>
      <c r="R231" s="23">
        <v>61</v>
      </c>
      <c r="S231" s="23">
        <v>0</v>
      </c>
      <c r="T231" s="23">
        <v>0</v>
      </c>
      <c r="U231" s="23">
        <v>82</v>
      </c>
      <c r="V231" s="23">
        <v>71</v>
      </c>
      <c r="W231" s="23">
        <v>0</v>
      </c>
      <c r="X231" s="23">
        <v>0</v>
      </c>
      <c r="Y231" s="23">
        <v>78</v>
      </c>
      <c r="Z231" s="23">
        <v>0</v>
      </c>
      <c r="AA231" s="24">
        <v>0</v>
      </c>
      <c r="AB231" s="24">
        <v>0</v>
      </c>
      <c r="AC231" s="24">
        <v>0</v>
      </c>
      <c r="AD231" s="24">
        <v>0</v>
      </c>
      <c r="AE231" s="24">
        <v>0</v>
      </c>
      <c r="AF231" s="24">
        <v>95.121951219512198</v>
      </c>
      <c r="AG231" s="5" t="s">
        <v>39</v>
      </c>
      <c r="AH231" s="7" t="s">
        <v>39</v>
      </c>
      <c r="AI231" s="7">
        <v>0</v>
      </c>
      <c r="AJ231" s="7">
        <v>0</v>
      </c>
      <c r="AK231" s="7">
        <v>0</v>
      </c>
      <c r="AL231" s="7">
        <f>Table2[[#This Row],[Company Direct Land Through FY 11]]+Table2[[#This Row],[Company Direct Land FY 12 and After ]]</f>
        <v>0</v>
      </c>
      <c r="AM231" s="7">
        <v>0</v>
      </c>
      <c r="AN231" s="7">
        <v>0</v>
      </c>
      <c r="AO231" s="7">
        <v>0</v>
      </c>
      <c r="AP231" s="7">
        <f>Table2[[#This Row],[Company Direct Building Through FY 11]]+Table2[[#This Row],[Company Direct Building FY 12 and After  ]]</f>
        <v>0</v>
      </c>
      <c r="AQ231" s="7">
        <v>0</v>
      </c>
      <c r="AR231" s="7">
        <v>84.391499999999994</v>
      </c>
      <c r="AS231" s="7">
        <v>0</v>
      </c>
      <c r="AT231" s="7">
        <f>Table2[[#This Row],[Mortgage Recording Tax Through FY 11]]+Table2[[#This Row],[Mortgage Recording Tax FY 12 and After ]]</f>
        <v>84.391499999999994</v>
      </c>
      <c r="AU231" s="7">
        <v>0</v>
      </c>
      <c r="AV231" s="7">
        <v>0</v>
      </c>
      <c r="AW231" s="7">
        <v>0</v>
      </c>
      <c r="AX231" s="7">
        <f>Table2[[#This Row],[Pilot Savings  Through FY 11]]+Table2[[#This Row],[Pilot Savings FY 12 and After ]]</f>
        <v>0</v>
      </c>
      <c r="AY231" s="7">
        <v>0</v>
      </c>
      <c r="AZ231" s="7">
        <v>84.391499999999994</v>
      </c>
      <c r="BA231" s="7">
        <v>0</v>
      </c>
      <c r="BB231" s="7">
        <f>Table2[[#This Row],[Mortgage Recording Tax Exemption Through FY 11]]+Table2[[#This Row],[Mortgage Recording Tax Exemption FY 12 and After ]]</f>
        <v>84.391499999999994</v>
      </c>
      <c r="BC231" s="7">
        <v>29.761199999999999</v>
      </c>
      <c r="BD231" s="7">
        <v>150.45930000000001</v>
      </c>
      <c r="BE231" s="7">
        <v>85.569299999999998</v>
      </c>
      <c r="BF231" s="7">
        <f>Table2[[#This Row],[Indirect and Induced Land Through FY 11]]+Table2[[#This Row],[Indirect and Induced Land FY 12 and After ]]</f>
        <v>236.02860000000001</v>
      </c>
      <c r="BG231" s="7">
        <v>55.270800000000001</v>
      </c>
      <c r="BH231" s="7">
        <v>279.42489999999998</v>
      </c>
      <c r="BI231" s="7">
        <v>158.9152</v>
      </c>
      <c r="BJ231" s="7">
        <f>Table2[[#This Row],[Indirect and Induced Building Through FY 11]]+Table2[[#This Row],[Indirect and Induced Building FY 12 and After]]</f>
        <v>438.34010000000001</v>
      </c>
      <c r="BK231" s="7">
        <v>85.031999999999996</v>
      </c>
      <c r="BL231" s="7">
        <v>429.88420000000002</v>
      </c>
      <c r="BM231" s="7">
        <v>244.4845</v>
      </c>
      <c r="BN231" s="7">
        <f>Table2[[#This Row],[TOTAL Real Property Related Taxes Through FY 11]]+Table2[[#This Row],[TOTAL Real Property Related Taxes FY 12 and After]]</f>
        <v>674.36869999999999</v>
      </c>
      <c r="BO231" s="7">
        <v>80.732699999999994</v>
      </c>
      <c r="BP231" s="7">
        <v>430.08550000000002</v>
      </c>
      <c r="BQ231" s="7">
        <v>232.12299999999999</v>
      </c>
      <c r="BR231" s="7">
        <f>Table2[[#This Row],[Company Direct Through FY 11]]+Table2[[#This Row],[Company Direct FY 12 and After ]]</f>
        <v>662.20849999999996</v>
      </c>
      <c r="BS231" s="7">
        <v>0</v>
      </c>
      <c r="BT231" s="7">
        <v>0</v>
      </c>
      <c r="BU231" s="7">
        <v>0</v>
      </c>
      <c r="BV231" s="7">
        <f>Table2[[#This Row],[Sales Tax Exemption Through FY 11]]+Table2[[#This Row],[Sales Tax Exemption FY 12 and After ]]</f>
        <v>0</v>
      </c>
      <c r="BW231" s="7">
        <v>0</v>
      </c>
      <c r="BX231" s="7">
        <v>0</v>
      </c>
      <c r="BY231" s="7">
        <v>0</v>
      </c>
      <c r="BZ231" s="7">
        <f>Table2[[#This Row],[Energy Tax Savings Through FY 11]]+Table2[[#This Row],[Energy Tax Savings FY 12 and After ]]</f>
        <v>0</v>
      </c>
      <c r="CA231" s="7">
        <v>2.2227999999999999</v>
      </c>
      <c r="CB231" s="7">
        <v>21.418900000000001</v>
      </c>
      <c r="CC231" s="7">
        <v>5.6985999999999999</v>
      </c>
      <c r="CD231" s="7">
        <f>Table2[[#This Row],[Tax Exempt Bond Savings Through FY 11]]+Table2[[#This Row],[Tax Exempt Bond Savings FY12 and After ]]</f>
        <v>27.1175</v>
      </c>
      <c r="CE231" s="7">
        <v>97.525999999999996</v>
      </c>
      <c r="CF231" s="7">
        <v>517.02200000000005</v>
      </c>
      <c r="CG231" s="7">
        <v>280.40730000000002</v>
      </c>
      <c r="CH231" s="7">
        <f>Table2[[#This Row],[Indirect and Induced Through FY 11]]+Table2[[#This Row],[Indirect and Induced FY 12 and After  ]]</f>
        <v>797.42930000000001</v>
      </c>
      <c r="CI231" s="7">
        <v>176.0359</v>
      </c>
      <c r="CJ231" s="7">
        <v>925.68859999999995</v>
      </c>
      <c r="CK231" s="7">
        <v>506.83170000000001</v>
      </c>
      <c r="CL231" s="7">
        <f>Table2[[#This Row],[TOTAL Income Consumption Use Taxes Through FY 11]]+Table2[[#This Row],[TOTAL Income Consumption Use Taxes FY 12 and After  ]]</f>
        <v>1432.5202999999999</v>
      </c>
      <c r="CM231" s="7">
        <v>2.2227999999999999</v>
      </c>
      <c r="CN231" s="7">
        <v>105.8104</v>
      </c>
      <c r="CO231" s="7">
        <v>5.6985999999999999</v>
      </c>
      <c r="CP231" s="7">
        <f>Table2[[#This Row],[Assistance Provided Through FY 11]]+Table2[[#This Row],[Assistance Provided FY 12 and After ]]</f>
        <v>111.509</v>
      </c>
      <c r="CQ231" s="7">
        <v>0</v>
      </c>
      <c r="CR231" s="7">
        <v>0</v>
      </c>
      <c r="CS231" s="7">
        <v>0</v>
      </c>
      <c r="CT231" s="7">
        <f>Table2[[#This Row],[Recapture Cancellation Reduction Amount Through FY 11]]+Table2[[#This Row],[Recapture Cancellation Reduction Amount FY 12 and After ]]</f>
        <v>0</v>
      </c>
      <c r="CU231" s="7">
        <v>0</v>
      </c>
      <c r="CV231" s="7">
        <v>0</v>
      </c>
      <c r="CW231" s="7">
        <v>0</v>
      </c>
      <c r="CX231" s="7">
        <f>Table2[[#This Row],[Penalty Paid Through FY 11]]+Table2[[#This Row],[Penalty Paid FY 12 and After]]</f>
        <v>0</v>
      </c>
      <c r="CY231" s="7">
        <v>2.2227999999999999</v>
      </c>
      <c r="CZ231" s="7">
        <v>105.8104</v>
      </c>
      <c r="DA231" s="7">
        <v>5.6985999999999999</v>
      </c>
      <c r="DB231" s="7">
        <f>Table2[[#This Row],[TOTAL Assistance Net of recapture penalties Through FY 11]]+Table2[[#This Row],[TOTAL Assistance Net of recapture penalties FY 12 and After ]]</f>
        <v>111.509</v>
      </c>
      <c r="DC231" s="7">
        <v>80.732699999999994</v>
      </c>
      <c r="DD231" s="7">
        <v>514.47699999999998</v>
      </c>
      <c r="DE231" s="7">
        <v>232.12299999999999</v>
      </c>
      <c r="DF231" s="7">
        <f>Table2[[#This Row],[Company Direct Tax Revenue Before Assistance FY 12 and After]]+Table2[[#This Row],[Company Direct Tax Revenue Before Assistance Through FY 11]]</f>
        <v>746.59999999999991</v>
      </c>
      <c r="DG231" s="7">
        <v>182.55799999999999</v>
      </c>
      <c r="DH231" s="7">
        <v>946.90620000000001</v>
      </c>
      <c r="DI231" s="7">
        <v>524.89179999999999</v>
      </c>
      <c r="DJ231" s="7">
        <f>Table2[[#This Row],[Indirect and Induced Tax Revenues FY 12 and After]]+Table2[[#This Row],[Indirect and Induced Tax Revenues Through FY 11]]</f>
        <v>1471.798</v>
      </c>
      <c r="DK231" s="7">
        <v>263.29070000000002</v>
      </c>
      <c r="DL231" s="7">
        <v>1461.3832</v>
      </c>
      <c r="DM231" s="7">
        <v>757.01480000000004</v>
      </c>
      <c r="DN231" s="7">
        <f>Table2[[#This Row],[TOTAL Tax Revenues Before Assistance Through FY 11]]+Table2[[#This Row],[TOTAL Tax Revenues Before Assistance FY 12 and After]]</f>
        <v>2218.3980000000001</v>
      </c>
      <c r="DO231" s="7">
        <v>261.06790000000001</v>
      </c>
      <c r="DP231" s="7">
        <v>1355.5727999999999</v>
      </c>
      <c r="DQ231" s="7">
        <v>751.31619999999998</v>
      </c>
      <c r="DR231" s="7">
        <f>Table2[[#This Row],[TOTAL Tax Revenues Net of Assistance Recapture and Penalty FY 12 and After]]+Table2[[#This Row],[TOTAL Tax Revenues Net of Assistance Recapture and Penalty Through FY 11]]</f>
        <v>2106.8890000000001</v>
      </c>
      <c r="DS231" s="7">
        <v>0</v>
      </c>
      <c r="DT231" s="7">
        <v>0</v>
      </c>
      <c r="DU231" s="7">
        <v>0</v>
      </c>
      <c r="DV231" s="7">
        <v>0</v>
      </c>
    </row>
    <row r="232" spans="1:126" x14ac:dyDescent="0.25">
      <c r="A232" s="5">
        <v>92718</v>
      </c>
      <c r="B232" s="5" t="s">
        <v>358</v>
      </c>
      <c r="C232" s="5" t="s">
        <v>359</v>
      </c>
      <c r="D232" s="5" t="s">
        <v>27</v>
      </c>
      <c r="E232" s="5">
        <v>5</v>
      </c>
      <c r="F232" s="5">
        <v>1487</v>
      </c>
      <c r="G232" s="5">
        <v>43</v>
      </c>
      <c r="H232" s="23">
        <v>28150</v>
      </c>
      <c r="I232" s="23">
        <v>165000</v>
      </c>
      <c r="J232" s="5">
        <v>611630</v>
      </c>
      <c r="K232" s="6" t="s">
        <v>47</v>
      </c>
      <c r="L232" s="6">
        <v>37581</v>
      </c>
      <c r="M232" s="9">
        <v>48366</v>
      </c>
      <c r="N232" s="7">
        <v>94100</v>
      </c>
      <c r="O232" s="5" t="s">
        <v>79</v>
      </c>
      <c r="P232" s="23">
        <v>26</v>
      </c>
      <c r="Q232" s="23">
        <v>0</v>
      </c>
      <c r="R232" s="23">
        <v>220</v>
      </c>
      <c r="S232" s="23">
        <v>0</v>
      </c>
      <c r="T232" s="23">
        <v>220</v>
      </c>
      <c r="U232" s="23">
        <v>466</v>
      </c>
      <c r="V232" s="23">
        <v>453</v>
      </c>
      <c r="W232" s="23">
        <v>0</v>
      </c>
      <c r="X232" s="23">
        <v>0</v>
      </c>
      <c r="Y232" s="23">
        <v>182</v>
      </c>
      <c r="Z232" s="23">
        <v>8</v>
      </c>
      <c r="AA232" s="24">
        <v>0</v>
      </c>
      <c r="AB232" s="24">
        <v>0</v>
      </c>
      <c r="AC232" s="24">
        <v>0</v>
      </c>
      <c r="AD232" s="24">
        <v>0</v>
      </c>
      <c r="AE232" s="24">
        <v>0</v>
      </c>
      <c r="AF232" s="24">
        <v>94.308943089430898</v>
      </c>
      <c r="AG232" s="5" t="s">
        <v>39</v>
      </c>
      <c r="AH232" s="7" t="s">
        <v>33</v>
      </c>
      <c r="AI232" s="7">
        <v>0</v>
      </c>
      <c r="AJ232" s="7">
        <v>0</v>
      </c>
      <c r="AK232" s="7">
        <v>0</v>
      </c>
      <c r="AL232" s="7">
        <f>Table2[[#This Row],[Company Direct Land Through FY 11]]+Table2[[#This Row],[Company Direct Land FY 12 and After ]]</f>
        <v>0</v>
      </c>
      <c r="AM232" s="7">
        <v>0</v>
      </c>
      <c r="AN232" s="7">
        <v>0</v>
      </c>
      <c r="AO232" s="7">
        <v>0</v>
      </c>
      <c r="AP232" s="7">
        <f>Table2[[#This Row],[Company Direct Building Through FY 11]]+Table2[[#This Row],[Company Direct Building FY 12 and After  ]]</f>
        <v>0</v>
      </c>
      <c r="AQ232" s="7">
        <v>0</v>
      </c>
      <c r="AR232" s="7">
        <v>184.75710000000001</v>
      </c>
      <c r="AS232" s="7">
        <v>0</v>
      </c>
      <c r="AT232" s="7">
        <f>Table2[[#This Row],[Mortgage Recording Tax Through FY 11]]+Table2[[#This Row],[Mortgage Recording Tax FY 12 and After ]]</f>
        <v>184.75710000000001</v>
      </c>
      <c r="AU232" s="7">
        <v>0</v>
      </c>
      <c r="AV232" s="7">
        <v>0</v>
      </c>
      <c r="AW232" s="7">
        <v>0</v>
      </c>
      <c r="AX232" s="7">
        <f>Table2[[#This Row],[Pilot Savings  Through FY 11]]+Table2[[#This Row],[Pilot Savings FY 12 and After ]]</f>
        <v>0</v>
      </c>
      <c r="AY232" s="7">
        <v>0</v>
      </c>
      <c r="AZ232" s="7">
        <v>184.75710000000001</v>
      </c>
      <c r="BA232" s="7">
        <v>0</v>
      </c>
      <c r="BB232" s="7">
        <f>Table2[[#This Row],[Mortgage Recording Tax Exemption Through FY 11]]+Table2[[#This Row],[Mortgage Recording Tax Exemption FY 12 and After ]]</f>
        <v>184.75710000000001</v>
      </c>
      <c r="BC232" s="7">
        <v>312.54050000000001</v>
      </c>
      <c r="BD232" s="7">
        <v>1005.6942</v>
      </c>
      <c r="BE232" s="7">
        <v>2389.7865000000002</v>
      </c>
      <c r="BF232" s="7">
        <f>Table2[[#This Row],[Indirect and Induced Land Through FY 11]]+Table2[[#This Row],[Indirect and Induced Land FY 12 and After ]]</f>
        <v>3395.4807000000001</v>
      </c>
      <c r="BG232" s="7">
        <v>580.43230000000005</v>
      </c>
      <c r="BH232" s="7">
        <v>1867.7174</v>
      </c>
      <c r="BI232" s="7">
        <v>4438.1741000000002</v>
      </c>
      <c r="BJ232" s="7">
        <f>Table2[[#This Row],[Indirect and Induced Building Through FY 11]]+Table2[[#This Row],[Indirect and Induced Building FY 12 and After]]</f>
        <v>6305.8914999999997</v>
      </c>
      <c r="BK232" s="7">
        <v>892.97280000000001</v>
      </c>
      <c r="BL232" s="7">
        <v>2873.4115999999999</v>
      </c>
      <c r="BM232" s="7">
        <v>6827.9606000000003</v>
      </c>
      <c r="BN232" s="7">
        <f>Table2[[#This Row],[TOTAL Real Property Related Taxes Through FY 11]]+Table2[[#This Row],[TOTAL Real Property Related Taxes FY 12 and After]]</f>
        <v>9701.3721999999998</v>
      </c>
      <c r="BO232" s="7">
        <v>926.10299999999995</v>
      </c>
      <c r="BP232" s="7">
        <v>2988.2548000000002</v>
      </c>
      <c r="BQ232" s="7">
        <v>7081.2855</v>
      </c>
      <c r="BR232" s="7">
        <f>Table2[[#This Row],[Company Direct Through FY 11]]+Table2[[#This Row],[Company Direct FY 12 and After ]]</f>
        <v>10069.540300000001</v>
      </c>
      <c r="BS232" s="7">
        <v>0</v>
      </c>
      <c r="BT232" s="7">
        <v>0</v>
      </c>
      <c r="BU232" s="7">
        <v>0</v>
      </c>
      <c r="BV232" s="7">
        <f>Table2[[#This Row],[Sales Tax Exemption Through FY 11]]+Table2[[#This Row],[Sales Tax Exemption FY 12 and After ]]</f>
        <v>0</v>
      </c>
      <c r="BW232" s="7">
        <v>0</v>
      </c>
      <c r="BX232" s="7">
        <v>0</v>
      </c>
      <c r="BY232" s="7">
        <v>0</v>
      </c>
      <c r="BZ232" s="7">
        <f>Table2[[#This Row],[Energy Tax Savings Through FY 11]]+Table2[[#This Row],[Energy Tax Savings FY 12 and After ]]</f>
        <v>0</v>
      </c>
      <c r="CA232" s="7">
        <v>28.441500000000001</v>
      </c>
      <c r="CB232" s="7">
        <v>172.04570000000001</v>
      </c>
      <c r="CC232" s="7">
        <v>98.810900000000004</v>
      </c>
      <c r="CD232" s="7">
        <f>Table2[[#This Row],[Tax Exempt Bond Savings Through FY 11]]+Table2[[#This Row],[Tax Exempt Bond Savings FY12 and After ]]</f>
        <v>270.85660000000001</v>
      </c>
      <c r="CE232" s="7">
        <v>1024.1803</v>
      </c>
      <c r="CF232" s="7">
        <v>3432.2179999999998</v>
      </c>
      <c r="CG232" s="7">
        <v>7831.2159000000001</v>
      </c>
      <c r="CH232" s="7">
        <f>Table2[[#This Row],[Indirect and Induced Through FY 11]]+Table2[[#This Row],[Indirect and Induced FY 12 and After  ]]</f>
        <v>11263.4339</v>
      </c>
      <c r="CI232" s="7">
        <v>1921.8417999999999</v>
      </c>
      <c r="CJ232" s="7">
        <v>6248.4270999999999</v>
      </c>
      <c r="CK232" s="7">
        <v>14813.690500000001</v>
      </c>
      <c r="CL232" s="7">
        <f>Table2[[#This Row],[TOTAL Income Consumption Use Taxes Through FY 11]]+Table2[[#This Row],[TOTAL Income Consumption Use Taxes FY 12 and After  ]]</f>
        <v>21062.117600000001</v>
      </c>
      <c r="CM232" s="7">
        <v>28.441500000000001</v>
      </c>
      <c r="CN232" s="7">
        <v>356.80279999999999</v>
      </c>
      <c r="CO232" s="7">
        <v>98.810900000000004</v>
      </c>
      <c r="CP232" s="7">
        <f>Table2[[#This Row],[Assistance Provided Through FY 11]]+Table2[[#This Row],[Assistance Provided FY 12 and After ]]</f>
        <v>455.61369999999999</v>
      </c>
      <c r="CQ232" s="7">
        <v>0</v>
      </c>
      <c r="CR232" s="7">
        <v>0</v>
      </c>
      <c r="CS232" s="7">
        <v>0</v>
      </c>
      <c r="CT232" s="7">
        <f>Table2[[#This Row],[Recapture Cancellation Reduction Amount Through FY 11]]+Table2[[#This Row],[Recapture Cancellation Reduction Amount FY 12 and After ]]</f>
        <v>0</v>
      </c>
      <c r="CU232" s="7">
        <v>0</v>
      </c>
      <c r="CV232" s="7">
        <v>0</v>
      </c>
      <c r="CW232" s="7">
        <v>0</v>
      </c>
      <c r="CX232" s="7">
        <f>Table2[[#This Row],[Penalty Paid Through FY 11]]+Table2[[#This Row],[Penalty Paid FY 12 and After]]</f>
        <v>0</v>
      </c>
      <c r="CY232" s="7">
        <v>28.441500000000001</v>
      </c>
      <c r="CZ232" s="7">
        <v>356.80279999999999</v>
      </c>
      <c r="DA232" s="7">
        <v>98.810900000000004</v>
      </c>
      <c r="DB232" s="7">
        <f>Table2[[#This Row],[TOTAL Assistance Net of recapture penalties Through FY 11]]+Table2[[#This Row],[TOTAL Assistance Net of recapture penalties FY 12 and After ]]</f>
        <v>455.61369999999999</v>
      </c>
      <c r="DC232" s="7">
        <v>926.10299999999995</v>
      </c>
      <c r="DD232" s="7">
        <v>3173.0119</v>
      </c>
      <c r="DE232" s="7">
        <v>7081.2855</v>
      </c>
      <c r="DF232" s="7">
        <f>Table2[[#This Row],[Company Direct Tax Revenue Before Assistance FY 12 and After]]+Table2[[#This Row],[Company Direct Tax Revenue Before Assistance Through FY 11]]</f>
        <v>10254.297399999999</v>
      </c>
      <c r="DG232" s="7">
        <v>1917.1531</v>
      </c>
      <c r="DH232" s="7">
        <v>6305.6296000000002</v>
      </c>
      <c r="DI232" s="7">
        <v>14659.1765</v>
      </c>
      <c r="DJ232" s="7">
        <f>Table2[[#This Row],[Indirect and Induced Tax Revenues FY 12 and After]]+Table2[[#This Row],[Indirect and Induced Tax Revenues Through FY 11]]</f>
        <v>20964.806100000002</v>
      </c>
      <c r="DK232" s="7">
        <v>2843.2561000000001</v>
      </c>
      <c r="DL232" s="7">
        <v>9478.6414999999997</v>
      </c>
      <c r="DM232" s="7">
        <v>21740.462</v>
      </c>
      <c r="DN232" s="7">
        <f>Table2[[#This Row],[TOTAL Tax Revenues Before Assistance Through FY 11]]+Table2[[#This Row],[TOTAL Tax Revenues Before Assistance FY 12 and After]]</f>
        <v>31219.103499999997</v>
      </c>
      <c r="DO232" s="7">
        <v>2814.8146000000002</v>
      </c>
      <c r="DP232" s="7">
        <v>9121.8387000000002</v>
      </c>
      <c r="DQ232" s="7">
        <v>21641.651099999999</v>
      </c>
      <c r="DR232" s="7">
        <f>Table2[[#This Row],[TOTAL Tax Revenues Net of Assistance Recapture and Penalty FY 12 and After]]+Table2[[#This Row],[TOTAL Tax Revenues Net of Assistance Recapture and Penalty Through FY 11]]</f>
        <v>30763.489799999999</v>
      </c>
      <c r="DS232" s="7">
        <v>0</v>
      </c>
      <c r="DT232" s="7">
        <v>0</v>
      </c>
      <c r="DU232" s="7">
        <v>0</v>
      </c>
      <c r="DV232" s="7">
        <v>0</v>
      </c>
    </row>
    <row r="233" spans="1:126" x14ac:dyDescent="0.25">
      <c r="A233" s="5">
        <v>92720</v>
      </c>
      <c r="B233" s="5" t="s">
        <v>463</v>
      </c>
      <c r="C233" s="5" t="s">
        <v>464</v>
      </c>
      <c r="D233" s="5" t="s">
        <v>32</v>
      </c>
      <c r="E233" s="5">
        <v>26</v>
      </c>
      <c r="F233" s="5">
        <v>2603</v>
      </c>
      <c r="G233" s="5">
        <v>72</v>
      </c>
      <c r="H233" s="23"/>
      <c r="I233" s="23"/>
      <c r="J233" s="5">
        <v>424490</v>
      </c>
      <c r="K233" s="6" t="s">
        <v>43</v>
      </c>
      <c r="L233" s="6">
        <v>37747</v>
      </c>
      <c r="M233" s="9">
        <v>47299</v>
      </c>
      <c r="N233" s="7">
        <v>6375</v>
      </c>
      <c r="O233" s="5" t="s">
        <v>56</v>
      </c>
      <c r="P233" s="23">
        <v>1</v>
      </c>
      <c r="Q233" s="23">
        <v>0</v>
      </c>
      <c r="R233" s="23">
        <v>45</v>
      </c>
      <c r="S233" s="23">
        <v>0</v>
      </c>
      <c r="T233" s="23">
        <v>0</v>
      </c>
      <c r="U233" s="23">
        <v>46</v>
      </c>
      <c r="V233" s="23">
        <v>45</v>
      </c>
      <c r="W233" s="23">
        <v>0</v>
      </c>
      <c r="X233" s="23">
        <v>0</v>
      </c>
      <c r="Y233" s="23">
        <v>32</v>
      </c>
      <c r="Z233" s="23">
        <v>3</v>
      </c>
      <c r="AA233" s="24">
        <v>0</v>
      </c>
      <c r="AB233" s="24">
        <v>0</v>
      </c>
      <c r="AC233" s="24">
        <v>0</v>
      </c>
      <c r="AD233" s="24">
        <v>0</v>
      </c>
      <c r="AE233" s="24">
        <v>0</v>
      </c>
      <c r="AF233" s="24">
        <v>56.521739130434803</v>
      </c>
      <c r="AG233" s="5" t="s">
        <v>39</v>
      </c>
      <c r="AH233" s="7" t="s">
        <v>33</v>
      </c>
      <c r="AI233" s="7">
        <v>58.933</v>
      </c>
      <c r="AJ233" s="7">
        <v>346.03179999999998</v>
      </c>
      <c r="AK233" s="7">
        <v>407.08600000000001</v>
      </c>
      <c r="AL233" s="7">
        <f>Table2[[#This Row],[Company Direct Land Through FY 11]]+Table2[[#This Row],[Company Direct Land FY 12 and After ]]</f>
        <v>753.11779999999999</v>
      </c>
      <c r="AM233" s="7">
        <v>248.911</v>
      </c>
      <c r="AN233" s="7">
        <v>563.42089999999996</v>
      </c>
      <c r="AO233" s="7">
        <v>1719.3796</v>
      </c>
      <c r="AP233" s="7">
        <f>Table2[[#This Row],[Company Direct Building Through FY 11]]+Table2[[#This Row],[Company Direct Building FY 12 and After  ]]</f>
        <v>2282.8004999999998</v>
      </c>
      <c r="AQ233" s="7">
        <v>0</v>
      </c>
      <c r="AR233" s="7">
        <v>87.724999999999994</v>
      </c>
      <c r="AS233" s="7">
        <v>0</v>
      </c>
      <c r="AT233" s="7">
        <f>Table2[[#This Row],[Mortgage Recording Tax Through FY 11]]+Table2[[#This Row],[Mortgage Recording Tax FY 12 and After ]]</f>
        <v>87.724999999999994</v>
      </c>
      <c r="AU233" s="7">
        <v>236.10599999999999</v>
      </c>
      <c r="AV233" s="7">
        <v>433.73</v>
      </c>
      <c r="AW233" s="7">
        <v>1630.9271000000001</v>
      </c>
      <c r="AX233" s="7">
        <f>Table2[[#This Row],[Pilot Savings  Through FY 11]]+Table2[[#This Row],[Pilot Savings FY 12 and After ]]</f>
        <v>2064.6571000000004</v>
      </c>
      <c r="AY233" s="7">
        <v>0</v>
      </c>
      <c r="AZ233" s="7">
        <v>87.724999999999994</v>
      </c>
      <c r="BA233" s="7">
        <v>0</v>
      </c>
      <c r="BB233" s="7">
        <f>Table2[[#This Row],[Mortgage Recording Tax Exemption Through FY 11]]+Table2[[#This Row],[Mortgage Recording Tax Exemption FY 12 and After ]]</f>
        <v>87.724999999999994</v>
      </c>
      <c r="BC233" s="7">
        <v>70.366</v>
      </c>
      <c r="BD233" s="7">
        <v>366.755</v>
      </c>
      <c r="BE233" s="7">
        <v>486.06020000000001</v>
      </c>
      <c r="BF233" s="7">
        <f>Table2[[#This Row],[Indirect and Induced Land Through FY 11]]+Table2[[#This Row],[Indirect and Induced Land FY 12 and After ]]</f>
        <v>852.8152</v>
      </c>
      <c r="BG233" s="7">
        <v>130.67959999999999</v>
      </c>
      <c r="BH233" s="7">
        <v>681.11599999999999</v>
      </c>
      <c r="BI233" s="7">
        <v>902.68349999999998</v>
      </c>
      <c r="BJ233" s="7">
        <f>Table2[[#This Row],[Indirect and Induced Building Through FY 11]]+Table2[[#This Row],[Indirect and Induced Building FY 12 and After]]</f>
        <v>1583.7995000000001</v>
      </c>
      <c r="BK233" s="7">
        <v>272.78359999999998</v>
      </c>
      <c r="BL233" s="7">
        <v>1523.5936999999999</v>
      </c>
      <c r="BM233" s="7">
        <v>1884.2822000000001</v>
      </c>
      <c r="BN233" s="7">
        <f>Table2[[#This Row],[TOTAL Real Property Related Taxes Through FY 11]]+Table2[[#This Row],[TOTAL Real Property Related Taxes FY 12 and After]]</f>
        <v>3407.8759</v>
      </c>
      <c r="BO233" s="7">
        <v>471.79649999999998</v>
      </c>
      <c r="BP233" s="7">
        <v>2465.5066999999999</v>
      </c>
      <c r="BQ233" s="7">
        <v>3258.9845999999998</v>
      </c>
      <c r="BR233" s="7">
        <f>Table2[[#This Row],[Company Direct Through FY 11]]+Table2[[#This Row],[Company Direct FY 12 and After ]]</f>
        <v>5724.4912999999997</v>
      </c>
      <c r="BS233" s="7">
        <v>0</v>
      </c>
      <c r="BT233" s="7">
        <v>0</v>
      </c>
      <c r="BU233" s="7">
        <v>0</v>
      </c>
      <c r="BV233" s="7">
        <f>Table2[[#This Row],[Sales Tax Exemption Through FY 11]]+Table2[[#This Row],[Sales Tax Exemption FY 12 and After ]]</f>
        <v>0</v>
      </c>
      <c r="BW233" s="7">
        <v>0</v>
      </c>
      <c r="BX233" s="7">
        <v>2.4674</v>
      </c>
      <c r="BY233" s="7">
        <v>0</v>
      </c>
      <c r="BZ233" s="7">
        <f>Table2[[#This Row],[Energy Tax Savings Through FY 11]]+Table2[[#This Row],[Energy Tax Savings FY 12 and After ]]</f>
        <v>2.4674</v>
      </c>
      <c r="CA233" s="7">
        <v>0</v>
      </c>
      <c r="CB233" s="7">
        <v>0</v>
      </c>
      <c r="CC233" s="7">
        <v>0</v>
      </c>
      <c r="CD233" s="7">
        <f>Table2[[#This Row],[Tax Exempt Bond Savings Through FY 11]]+Table2[[#This Row],[Tax Exempt Bond Savings FY12 and After ]]</f>
        <v>0</v>
      </c>
      <c r="CE233" s="7">
        <v>249.3837</v>
      </c>
      <c r="CF233" s="7">
        <v>1371.9996000000001</v>
      </c>
      <c r="CG233" s="7">
        <v>1722.6448</v>
      </c>
      <c r="CH233" s="7">
        <f>Table2[[#This Row],[Indirect and Induced Through FY 11]]+Table2[[#This Row],[Indirect and Induced FY 12 and After  ]]</f>
        <v>3094.6444000000001</v>
      </c>
      <c r="CI233" s="7">
        <v>721.18020000000001</v>
      </c>
      <c r="CJ233" s="7">
        <v>3835.0389</v>
      </c>
      <c r="CK233" s="7">
        <v>4981.6293999999998</v>
      </c>
      <c r="CL233" s="7">
        <f>Table2[[#This Row],[TOTAL Income Consumption Use Taxes Through FY 11]]+Table2[[#This Row],[TOTAL Income Consumption Use Taxes FY 12 and After  ]]</f>
        <v>8816.6682999999994</v>
      </c>
      <c r="CM233" s="7">
        <v>236.10599999999999</v>
      </c>
      <c r="CN233" s="7">
        <v>523.92240000000004</v>
      </c>
      <c r="CO233" s="7">
        <v>1630.9271000000001</v>
      </c>
      <c r="CP233" s="7">
        <f>Table2[[#This Row],[Assistance Provided Through FY 11]]+Table2[[#This Row],[Assistance Provided FY 12 and After ]]</f>
        <v>2154.8495000000003</v>
      </c>
      <c r="CQ233" s="7">
        <v>0</v>
      </c>
      <c r="CR233" s="7">
        <v>0</v>
      </c>
      <c r="CS233" s="7">
        <v>0</v>
      </c>
      <c r="CT233" s="7">
        <f>Table2[[#This Row],[Recapture Cancellation Reduction Amount Through FY 11]]+Table2[[#This Row],[Recapture Cancellation Reduction Amount FY 12 and After ]]</f>
        <v>0</v>
      </c>
      <c r="CU233" s="7">
        <v>0</v>
      </c>
      <c r="CV233" s="7">
        <v>0</v>
      </c>
      <c r="CW233" s="7">
        <v>0</v>
      </c>
      <c r="CX233" s="7">
        <f>Table2[[#This Row],[Penalty Paid Through FY 11]]+Table2[[#This Row],[Penalty Paid FY 12 and After]]</f>
        <v>0</v>
      </c>
      <c r="CY233" s="7">
        <v>236.10599999999999</v>
      </c>
      <c r="CZ233" s="7">
        <v>523.92240000000004</v>
      </c>
      <c r="DA233" s="7">
        <v>1630.9271000000001</v>
      </c>
      <c r="DB233" s="7">
        <f>Table2[[#This Row],[TOTAL Assistance Net of recapture penalties Through FY 11]]+Table2[[#This Row],[TOTAL Assistance Net of recapture penalties FY 12 and After ]]</f>
        <v>2154.8495000000003</v>
      </c>
      <c r="DC233" s="7">
        <v>779.64049999999997</v>
      </c>
      <c r="DD233" s="7">
        <v>3462.6844000000001</v>
      </c>
      <c r="DE233" s="7">
        <v>5385.4502000000002</v>
      </c>
      <c r="DF233" s="7">
        <f>Table2[[#This Row],[Company Direct Tax Revenue Before Assistance FY 12 and After]]+Table2[[#This Row],[Company Direct Tax Revenue Before Assistance Through FY 11]]</f>
        <v>8848.1346000000012</v>
      </c>
      <c r="DG233" s="7">
        <v>450.42930000000001</v>
      </c>
      <c r="DH233" s="7">
        <v>2419.8706000000002</v>
      </c>
      <c r="DI233" s="7">
        <v>3111.3885</v>
      </c>
      <c r="DJ233" s="7">
        <f>Table2[[#This Row],[Indirect and Induced Tax Revenues FY 12 and After]]+Table2[[#This Row],[Indirect and Induced Tax Revenues Through FY 11]]</f>
        <v>5531.2591000000002</v>
      </c>
      <c r="DK233" s="7">
        <v>1230.0698</v>
      </c>
      <c r="DL233" s="7">
        <v>5882.5550000000003</v>
      </c>
      <c r="DM233" s="7">
        <v>8496.8387000000002</v>
      </c>
      <c r="DN233" s="7">
        <f>Table2[[#This Row],[TOTAL Tax Revenues Before Assistance Through FY 11]]+Table2[[#This Row],[TOTAL Tax Revenues Before Assistance FY 12 and After]]</f>
        <v>14379.393700000001</v>
      </c>
      <c r="DO233" s="7">
        <v>993.96379999999999</v>
      </c>
      <c r="DP233" s="7">
        <v>5358.6325999999999</v>
      </c>
      <c r="DQ233" s="7">
        <v>6865.9116000000004</v>
      </c>
      <c r="DR233" s="7">
        <f>Table2[[#This Row],[TOTAL Tax Revenues Net of Assistance Recapture and Penalty FY 12 and After]]+Table2[[#This Row],[TOTAL Tax Revenues Net of Assistance Recapture and Penalty Through FY 11]]</f>
        <v>12224.5442</v>
      </c>
      <c r="DS233" s="7">
        <v>0</v>
      </c>
      <c r="DT233" s="7">
        <v>0</v>
      </c>
      <c r="DU233" s="7">
        <v>0</v>
      </c>
      <c r="DV233" s="7">
        <v>0</v>
      </c>
    </row>
    <row r="234" spans="1:126" x14ac:dyDescent="0.25">
      <c r="A234" s="5">
        <v>92721</v>
      </c>
      <c r="B234" s="5" t="s">
        <v>430</v>
      </c>
      <c r="C234" s="5" t="s">
        <v>431</v>
      </c>
      <c r="D234" s="5" t="s">
        <v>32</v>
      </c>
      <c r="E234" s="5">
        <v>34</v>
      </c>
      <c r="F234" s="5">
        <v>3393</v>
      </c>
      <c r="G234" s="5">
        <v>179</v>
      </c>
      <c r="H234" s="23"/>
      <c r="I234" s="23"/>
      <c r="J234" s="5">
        <v>333415</v>
      </c>
      <c r="K234" s="6" t="s">
        <v>43</v>
      </c>
      <c r="L234" s="6">
        <v>37510</v>
      </c>
      <c r="M234" s="9">
        <v>46934</v>
      </c>
      <c r="N234" s="7">
        <v>4800</v>
      </c>
      <c r="O234" s="5" t="s">
        <v>51</v>
      </c>
      <c r="P234" s="23">
        <v>1</v>
      </c>
      <c r="Q234" s="23">
        <v>0</v>
      </c>
      <c r="R234" s="23">
        <v>51</v>
      </c>
      <c r="S234" s="23">
        <v>0</v>
      </c>
      <c r="T234" s="23">
        <v>0</v>
      </c>
      <c r="U234" s="23">
        <v>52</v>
      </c>
      <c r="V234" s="23">
        <v>51</v>
      </c>
      <c r="W234" s="23">
        <v>0</v>
      </c>
      <c r="X234" s="23">
        <v>0</v>
      </c>
      <c r="Y234" s="23">
        <v>37</v>
      </c>
      <c r="Z234" s="23">
        <v>23</v>
      </c>
      <c r="AA234" s="24">
        <v>0</v>
      </c>
      <c r="AB234" s="24">
        <v>0</v>
      </c>
      <c r="AC234" s="24">
        <v>0</v>
      </c>
      <c r="AD234" s="24">
        <v>0</v>
      </c>
      <c r="AE234" s="24">
        <v>0</v>
      </c>
      <c r="AF234" s="24">
        <v>97.297297297297305</v>
      </c>
      <c r="AG234" s="5" t="s">
        <v>39</v>
      </c>
      <c r="AH234" s="7" t="s">
        <v>33</v>
      </c>
      <c r="AI234" s="7">
        <v>44.546999999999997</v>
      </c>
      <c r="AJ234" s="7">
        <v>283.68639999999999</v>
      </c>
      <c r="AK234" s="7">
        <v>295.83109999999999</v>
      </c>
      <c r="AL234" s="7">
        <f>Table2[[#This Row],[Company Direct Land Through FY 11]]+Table2[[#This Row],[Company Direct Land FY 12 and After ]]</f>
        <v>579.51749999999993</v>
      </c>
      <c r="AM234" s="7">
        <v>53.828000000000003</v>
      </c>
      <c r="AN234" s="7">
        <v>327.50080000000003</v>
      </c>
      <c r="AO234" s="7">
        <v>357.46539999999999</v>
      </c>
      <c r="AP234" s="7">
        <f>Table2[[#This Row],[Company Direct Building Through FY 11]]+Table2[[#This Row],[Company Direct Building FY 12 and After  ]]</f>
        <v>684.96620000000007</v>
      </c>
      <c r="AQ234" s="7">
        <v>0</v>
      </c>
      <c r="AR234" s="7">
        <v>75.4435</v>
      </c>
      <c r="AS234" s="7">
        <v>0</v>
      </c>
      <c r="AT234" s="7">
        <f>Table2[[#This Row],[Mortgage Recording Tax Through FY 11]]+Table2[[#This Row],[Mortgage Recording Tax FY 12 and After ]]</f>
        <v>75.4435</v>
      </c>
      <c r="AU234" s="7">
        <v>76.384</v>
      </c>
      <c r="AV234" s="7">
        <v>460.0367</v>
      </c>
      <c r="AW234" s="7">
        <v>507.2559</v>
      </c>
      <c r="AX234" s="7">
        <f>Table2[[#This Row],[Pilot Savings  Through FY 11]]+Table2[[#This Row],[Pilot Savings FY 12 and After ]]</f>
        <v>967.29259999999999</v>
      </c>
      <c r="AY234" s="7">
        <v>0</v>
      </c>
      <c r="AZ234" s="7">
        <v>75.4435</v>
      </c>
      <c r="BA234" s="7">
        <v>0</v>
      </c>
      <c r="BB234" s="7">
        <f>Table2[[#This Row],[Mortgage Recording Tax Exemption Through FY 11]]+Table2[[#This Row],[Mortgage Recording Tax Exemption FY 12 and After ]]</f>
        <v>75.4435</v>
      </c>
      <c r="BC234" s="7">
        <v>78.783600000000007</v>
      </c>
      <c r="BD234" s="7">
        <v>394.10300000000001</v>
      </c>
      <c r="BE234" s="7">
        <v>523.19179999999994</v>
      </c>
      <c r="BF234" s="7">
        <f>Table2[[#This Row],[Indirect and Induced Land Through FY 11]]+Table2[[#This Row],[Indirect and Induced Land FY 12 and After ]]</f>
        <v>917.2947999999999</v>
      </c>
      <c r="BG234" s="7">
        <v>146.3124</v>
      </c>
      <c r="BH234" s="7">
        <v>731.90599999999995</v>
      </c>
      <c r="BI234" s="7">
        <v>971.64269999999999</v>
      </c>
      <c r="BJ234" s="7">
        <f>Table2[[#This Row],[Indirect and Induced Building Through FY 11]]+Table2[[#This Row],[Indirect and Induced Building FY 12 and After]]</f>
        <v>1703.5486999999998</v>
      </c>
      <c r="BK234" s="7">
        <v>247.08699999999999</v>
      </c>
      <c r="BL234" s="7">
        <v>1277.1595</v>
      </c>
      <c r="BM234" s="7">
        <v>1640.8751</v>
      </c>
      <c r="BN234" s="7">
        <f>Table2[[#This Row],[TOTAL Real Property Related Taxes Through FY 11]]+Table2[[#This Row],[TOTAL Real Property Related Taxes FY 12 and After]]</f>
        <v>2918.0346</v>
      </c>
      <c r="BO234" s="7">
        <v>609.33789999999999</v>
      </c>
      <c r="BP234" s="7">
        <v>3236.1079</v>
      </c>
      <c r="BQ234" s="7">
        <v>4046.5360000000001</v>
      </c>
      <c r="BR234" s="7">
        <f>Table2[[#This Row],[Company Direct Through FY 11]]+Table2[[#This Row],[Company Direct FY 12 and After ]]</f>
        <v>7282.6439</v>
      </c>
      <c r="BS234" s="7">
        <v>0</v>
      </c>
      <c r="BT234" s="7">
        <v>17.2179</v>
      </c>
      <c r="BU234" s="7">
        <v>0</v>
      </c>
      <c r="BV234" s="7">
        <f>Table2[[#This Row],[Sales Tax Exemption Through FY 11]]+Table2[[#This Row],[Sales Tax Exemption FY 12 and After ]]</f>
        <v>17.2179</v>
      </c>
      <c r="BW234" s="7">
        <v>0</v>
      </c>
      <c r="BX234" s="7">
        <v>0</v>
      </c>
      <c r="BY234" s="7">
        <v>0</v>
      </c>
      <c r="BZ234" s="7">
        <f>Table2[[#This Row],[Energy Tax Savings Through FY 11]]+Table2[[#This Row],[Energy Tax Savings FY 12 and After ]]</f>
        <v>0</v>
      </c>
      <c r="CA234" s="7">
        <v>0</v>
      </c>
      <c r="CB234" s="7">
        <v>16.359200000000001</v>
      </c>
      <c r="CC234" s="7">
        <v>0</v>
      </c>
      <c r="CD234" s="7">
        <f>Table2[[#This Row],[Tax Exempt Bond Savings Through FY 11]]+Table2[[#This Row],[Tax Exempt Bond Savings FY12 and After ]]</f>
        <v>16.359200000000001</v>
      </c>
      <c r="CE234" s="7">
        <v>279.21660000000003</v>
      </c>
      <c r="CF234" s="7">
        <v>1480.7464</v>
      </c>
      <c r="CG234" s="7">
        <v>1854.2422999999999</v>
      </c>
      <c r="CH234" s="7">
        <f>Table2[[#This Row],[Indirect and Induced Through FY 11]]+Table2[[#This Row],[Indirect and Induced FY 12 and After  ]]</f>
        <v>3334.9886999999999</v>
      </c>
      <c r="CI234" s="7">
        <v>888.55449999999996</v>
      </c>
      <c r="CJ234" s="7">
        <v>4683.2772000000004</v>
      </c>
      <c r="CK234" s="7">
        <v>5900.7782999999999</v>
      </c>
      <c r="CL234" s="7">
        <f>Table2[[#This Row],[TOTAL Income Consumption Use Taxes Through FY 11]]+Table2[[#This Row],[TOTAL Income Consumption Use Taxes FY 12 and After  ]]</f>
        <v>10584.0555</v>
      </c>
      <c r="CM234" s="7">
        <v>76.384</v>
      </c>
      <c r="CN234" s="7">
        <v>569.05730000000005</v>
      </c>
      <c r="CO234" s="7">
        <v>507.2559</v>
      </c>
      <c r="CP234" s="7">
        <f>Table2[[#This Row],[Assistance Provided Through FY 11]]+Table2[[#This Row],[Assistance Provided FY 12 and After ]]</f>
        <v>1076.3132000000001</v>
      </c>
      <c r="CQ234" s="7">
        <v>0</v>
      </c>
      <c r="CR234" s="7">
        <v>0</v>
      </c>
      <c r="CS234" s="7">
        <v>0</v>
      </c>
      <c r="CT234" s="7">
        <f>Table2[[#This Row],[Recapture Cancellation Reduction Amount Through FY 11]]+Table2[[#This Row],[Recapture Cancellation Reduction Amount FY 12 and After ]]</f>
        <v>0</v>
      </c>
      <c r="CU234" s="7">
        <v>0</v>
      </c>
      <c r="CV234" s="7">
        <v>0</v>
      </c>
      <c r="CW234" s="7">
        <v>0</v>
      </c>
      <c r="CX234" s="7">
        <f>Table2[[#This Row],[Penalty Paid Through FY 11]]+Table2[[#This Row],[Penalty Paid FY 12 and After]]</f>
        <v>0</v>
      </c>
      <c r="CY234" s="7">
        <v>76.384</v>
      </c>
      <c r="CZ234" s="7">
        <v>569.05730000000005</v>
      </c>
      <c r="DA234" s="7">
        <v>507.2559</v>
      </c>
      <c r="DB234" s="7">
        <f>Table2[[#This Row],[TOTAL Assistance Net of recapture penalties Through FY 11]]+Table2[[#This Row],[TOTAL Assistance Net of recapture penalties FY 12 and After ]]</f>
        <v>1076.3132000000001</v>
      </c>
      <c r="DC234" s="7">
        <v>707.71289999999999</v>
      </c>
      <c r="DD234" s="7">
        <v>3922.7386000000001</v>
      </c>
      <c r="DE234" s="7">
        <v>4699.8325000000004</v>
      </c>
      <c r="DF234" s="7">
        <f>Table2[[#This Row],[Company Direct Tax Revenue Before Assistance FY 12 and After]]+Table2[[#This Row],[Company Direct Tax Revenue Before Assistance Through FY 11]]</f>
        <v>8622.571100000001</v>
      </c>
      <c r="DG234" s="7">
        <v>504.31259999999997</v>
      </c>
      <c r="DH234" s="7">
        <v>2606.7554</v>
      </c>
      <c r="DI234" s="7">
        <v>3349.0767999999998</v>
      </c>
      <c r="DJ234" s="7">
        <f>Table2[[#This Row],[Indirect and Induced Tax Revenues FY 12 and After]]+Table2[[#This Row],[Indirect and Induced Tax Revenues Through FY 11]]</f>
        <v>5955.8321999999998</v>
      </c>
      <c r="DK234" s="7">
        <v>1212.0255</v>
      </c>
      <c r="DL234" s="7">
        <v>6529.4939999999997</v>
      </c>
      <c r="DM234" s="7">
        <v>8048.9093000000003</v>
      </c>
      <c r="DN234" s="7">
        <f>Table2[[#This Row],[TOTAL Tax Revenues Before Assistance Through FY 11]]+Table2[[#This Row],[TOTAL Tax Revenues Before Assistance FY 12 and After]]</f>
        <v>14578.4033</v>
      </c>
      <c r="DO234" s="7">
        <v>1135.6415</v>
      </c>
      <c r="DP234" s="7">
        <v>5960.4367000000002</v>
      </c>
      <c r="DQ234" s="7">
        <v>7541.6534000000001</v>
      </c>
      <c r="DR234" s="7">
        <f>Table2[[#This Row],[TOTAL Tax Revenues Net of Assistance Recapture and Penalty FY 12 and After]]+Table2[[#This Row],[TOTAL Tax Revenues Net of Assistance Recapture and Penalty Through FY 11]]</f>
        <v>13502.090100000001</v>
      </c>
      <c r="DS234" s="7">
        <v>0</v>
      </c>
      <c r="DT234" s="7">
        <v>0</v>
      </c>
      <c r="DU234" s="7">
        <v>0</v>
      </c>
      <c r="DV234" s="7">
        <v>0</v>
      </c>
    </row>
    <row r="235" spans="1:126" x14ac:dyDescent="0.25">
      <c r="A235" s="5">
        <v>92722</v>
      </c>
      <c r="B235" s="5" t="s">
        <v>461</v>
      </c>
      <c r="C235" s="5" t="s">
        <v>462</v>
      </c>
      <c r="D235" s="5" t="s">
        <v>27</v>
      </c>
      <c r="E235" s="5">
        <v>6</v>
      </c>
      <c r="F235" s="5">
        <v>1113</v>
      </c>
      <c r="G235" s="5">
        <v>46</v>
      </c>
      <c r="H235" s="23">
        <v>22965</v>
      </c>
      <c r="I235" s="23">
        <v>60000</v>
      </c>
      <c r="J235" s="5">
        <v>611310</v>
      </c>
      <c r="K235" s="6" t="s">
        <v>47</v>
      </c>
      <c r="L235" s="6">
        <v>37707</v>
      </c>
      <c r="M235" s="9">
        <v>44986</v>
      </c>
      <c r="N235" s="7">
        <v>10850</v>
      </c>
      <c r="O235" s="5" t="s">
        <v>79</v>
      </c>
      <c r="P235" s="23">
        <v>329</v>
      </c>
      <c r="Q235" s="23">
        <v>307</v>
      </c>
      <c r="R235" s="23">
        <v>170</v>
      </c>
      <c r="S235" s="23">
        <v>0</v>
      </c>
      <c r="T235" s="23">
        <v>0</v>
      </c>
      <c r="U235" s="23">
        <v>806</v>
      </c>
      <c r="V235" s="23">
        <v>488</v>
      </c>
      <c r="W235" s="23">
        <v>0</v>
      </c>
      <c r="X235" s="23">
        <v>0</v>
      </c>
      <c r="Y235" s="23">
        <v>122</v>
      </c>
      <c r="Z235" s="23">
        <v>21</v>
      </c>
      <c r="AA235" s="24">
        <v>57.940446650124102</v>
      </c>
      <c r="AB235" s="24">
        <v>33.870967741935502</v>
      </c>
      <c r="AC235" s="24">
        <v>5.0868486352357296</v>
      </c>
      <c r="AD235" s="24">
        <v>1.61290322580645</v>
      </c>
      <c r="AE235" s="24">
        <v>1.48883374689826</v>
      </c>
      <c r="AF235" s="24">
        <v>74.0694789081886</v>
      </c>
      <c r="AG235" s="5" t="s">
        <v>39</v>
      </c>
      <c r="AH235" s="7" t="s">
        <v>33</v>
      </c>
      <c r="AI235" s="7">
        <v>0</v>
      </c>
      <c r="AJ235" s="7">
        <v>0</v>
      </c>
      <c r="AK235" s="7">
        <v>0</v>
      </c>
      <c r="AL235" s="7">
        <f>Table2[[#This Row],[Company Direct Land Through FY 11]]+Table2[[#This Row],[Company Direct Land FY 12 and After ]]</f>
        <v>0</v>
      </c>
      <c r="AM235" s="7">
        <v>0</v>
      </c>
      <c r="AN235" s="7">
        <v>0</v>
      </c>
      <c r="AO235" s="7">
        <v>0</v>
      </c>
      <c r="AP235" s="7">
        <f>Table2[[#This Row],[Company Direct Building Through FY 11]]+Table2[[#This Row],[Company Direct Building FY 12 and After  ]]</f>
        <v>0</v>
      </c>
      <c r="AQ235" s="7">
        <v>0</v>
      </c>
      <c r="AR235" s="7">
        <v>189.29169999999999</v>
      </c>
      <c r="AS235" s="7">
        <v>0</v>
      </c>
      <c r="AT235" s="7">
        <f>Table2[[#This Row],[Mortgage Recording Tax Through FY 11]]+Table2[[#This Row],[Mortgage Recording Tax FY 12 and After ]]</f>
        <v>189.29169999999999</v>
      </c>
      <c r="AU235" s="7">
        <v>0</v>
      </c>
      <c r="AV235" s="7">
        <v>0</v>
      </c>
      <c r="AW235" s="7">
        <v>0</v>
      </c>
      <c r="AX235" s="7">
        <f>Table2[[#This Row],[Pilot Savings  Through FY 11]]+Table2[[#This Row],[Pilot Savings FY 12 and After ]]</f>
        <v>0</v>
      </c>
      <c r="AY235" s="7">
        <v>0</v>
      </c>
      <c r="AZ235" s="7">
        <v>189.29169999999999</v>
      </c>
      <c r="BA235" s="7">
        <v>0</v>
      </c>
      <c r="BB235" s="7">
        <f>Table2[[#This Row],[Mortgage Recording Tax Exemption Through FY 11]]+Table2[[#This Row],[Mortgage Recording Tax Exemption FY 12 and After ]]</f>
        <v>189.29169999999999</v>
      </c>
      <c r="BC235" s="7">
        <v>336.68799999999999</v>
      </c>
      <c r="BD235" s="7">
        <v>1333.6641</v>
      </c>
      <c r="BE235" s="7">
        <v>1728.4346</v>
      </c>
      <c r="BF235" s="7">
        <f>Table2[[#This Row],[Indirect and Induced Land Through FY 11]]+Table2[[#This Row],[Indirect and Induced Land FY 12 and After ]]</f>
        <v>3062.0987</v>
      </c>
      <c r="BG235" s="7">
        <v>625.27760000000001</v>
      </c>
      <c r="BH235" s="7">
        <v>2476.8045000000002</v>
      </c>
      <c r="BI235" s="7">
        <v>3209.9499000000001</v>
      </c>
      <c r="BJ235" s="7">
        <f>Table2[[#This Row],[Indirect and Induced Building Through FY 11]]+Table2[[#This Row],[Indirect and Induced Building FY 12 and After]]</f>
        <v>5686.7543999999998</v>
      </c>
      <c r="BK235" s="7">
        <v>961.96559999999999</v>
      </c>
      <c r="BL235" s="7">
        <v>3810.4686000000002</v>
      </c>
      <c r="BM235" s="7">
        <v>4938.3845000000001</v>
      </c>
      <c r="BN235" s="7">
        <f>Table2[[#This Row],[TOTAL Real Property Related Taxes Through FY 11]]+Table2[[#This Row],[TOTAL Real Property Related Taxes FY 12 and After]]</f>
        <v>8748.8531000000003</v>
      </c>
      <c r="BO235" s="7">
        <v>997.65620000000001</v>
      </c>
      <c r="BP235" s="7">
        <v>4007.4002</v>
      </c>
      <c r="BQ235" s="7">
        <v>5121.6075000000001</v>
      </c>
      <c r="BR235" s="7">
        <f>Table2[[#This Row],[Company Direct Through FY 11]]+Table2[[#This Row],[Company Direct FY 12 and After ]]</f>
        <v>9129.0077000000001</v>
      </c>
      <c r="BS235" s="7">
        <v>0</v>
      </c>
      <c r="BT235" s="7">
        <v>0</v>
      </c>
      <c r="BU235" s="7">
        <v>0</v>
      </c>
      <c r="BV235" s="7">
        <f>Table2[[#This Row],[Sales Tax Exemption Through FY 11]]+Table2[[#This Row],[Sales Tax Exemption FY 12 and After ]]</f>
        <v>0</v>
      </c>
      <c r="BW235" s="7">
        <v>0</v>
      </c>
      <c r="BX235" s="7">
        <v>0</v>
      </c>
      <c r="BY235" s="7">
        <v>0</v>
      </c>
      <c r="BZ235" s="7">
        <f>Table2[[#This Row],[Energy Tax Savings Through FY 11]]+Table2[[#This Row],[Energy Tax Savings FY 12 and After ]]</f>
        <v>0</v>
      </c>
      <c r="CA235" s="7">
        <v>6.2854000000000001</v>
      </c>
      <c r="CB235" s="7">
        <v>49.4499</v>
      </c>
      <c r="CC235" s="7">
        <v>21.836600000000001</v>
      </c>
      <c r="CD235" s="7">
        <f>Table2[[#This Row],[Tax Exempt Bond Savings Through FY 11]]+Table2[[#This Row],[Tax Exempt Bond Savings FY12 and After ]]</f>
        <v>71.286500000000004</v>
      </c>
      <c r="CE235" s="7">
        <v>1103.3104000000001</v>
      </c>
      <c r="CF235" s="7">
        <v>4587.7939999999999</v>
      </c>
      <c r="CG235" s="7">
        <v>5663.9979999999996</v>
      </c>
      <c r="CH235" s="7">
        <f>Table2[[#This Row],[Indirect and Induced Through FY 11]]+Table2[[#This Row],[Indirect and Induced FY 12 and After  ]]</f>
        <v>10251.791999999999</v>
      </c>
      <c r="CI235" s="7">
        <v>2094.6812</v>
      </c>
      <c r="CJ235" s="7">
        <v>8545.7443000000003</v>
      </c>
      <c r="CK235" s="7">
        <v>10763.768899999999</v>
      </c>
      <c r="CL235" s="7">
        <f>Table2[[#This Row],[TOTAL Income Consumption Use Taxes Through FY 11]]+Table2[[#This Row],[TOTAL Income Consumption Use Taxes FY 12 and After  ]]</f>
        <v>19309.513200000001</v>
      </c>
      <c r="CM235" s="7">
        <v>6.2854000000000001</v>
      </c>
      <c r="CN235" s="7">
        <v>238.74160000000001</v>
      </c>
      <c r="CO235" s="7">
        <v>21.836600000000001</v>
      </c>
      <c r="CP235" s="7">
        <f>Table2[[#This Row],[Assistance Provided Through FY 11]]+Table2[[#This Row],[Assistance Provided FY 12 and After ]]</f>
        <v>260.57819999999998</v>
      </c>
      <c r="CQ235" s="7">
        <v>0</v>
      </c>
      <c r="CR235" s="7">
        <v>0</v>
      </c>
      <c r="CS235" s="7">
        <v>0</v>
      </c>
      <c r="CT235" s="7">
        <f>Table2[[#This Row],[Recapture Cancellation Reduction Amount Through FY 11]]+Table2[[#This Row],[Recapture Cancellation Reduction Amount FY 12 and After ]]</f>
        <v>0</v>
      </c>
      <c r="CU235" s="7">
        <v>0</v>
      </c>
      <c r="CV235" s="7">
        <v>0</v>
      </c>
      <c r="CW235" s="7">
        <v>0</v>
      </c>
      <c r="CX235" s="7">
        <f>Table2[[#This Row],[Penalty Paid Through FY 11]]+Table2[[#This Row],[Penalty Paid FY 12 and After]]</f>
        <v>0</v>
      </c>
      <c r="CY235" s="7">
        <v>6.2854000000000001</v>
      </c>
      <c r="CZ235" s="7">
        <v>238.74160000000001</v>
      </c>
      <c r="DA235" s="7">
        <v>21.836600000000001</v>
      </c>
      <c r="DB235" s="7">
        <f>Table2[[#This Row],[TOTAL Assistance Net of recapture penalties Through FY 11]]+Table2[[#This Row],[TOTAL Assistance Net of recapture penalties FY 12 and After ]]</f>
        <v>260.57819999999998</v>
      </c>
      <c r="DC235" s="7">
        <v>997.65620000000001</v>
      </c>
      <c r="DD235" s="7">
        <v>4196.6918999999998</v>
      </c>
      <c r="DE235" s="7">
        <v>5121.6075000000001</v>
      </c>
      <c r="DF235" s="7">
        <f>Table2[[#This Row],[Company Direct Tax Revenue Before Assistance FY 12 and After]]+Table2[[#This Row],[Company Direct Tax Revenue Before Assistance Through FY 11]]</f>
        <v>9318.2993999999999</v>
      </c>
      <c r="DG235" s="7">
        <v>2065.2759999999998</v>
      </c>
      <c r="DH235" s="7">
        <v>8398.2626</v>
      </c>
      <c r="DI235" s="7">
        <v>10602.3825</v>
      </c>
      <c r="DJ235" s="7">
        <f>Table2[[#This Row],[Indirect and Induced Tax Revenues FY 12 and After]]+Table2[[#This Row],[Indirect and Induced Tax Revenues Through FY 11]]</f>
        <v>19000.645100000002</v>
      </c>
      <c r="DK235" s="7">
        <v>3062.9322000000002</v>
      </c>
      <c r="DL235" s="7">
        <v>12594.9545</v>
      </c>
      <c r="DM235" s="7">
        <v>15723.99</v>
      </c>
      <c r="DN235" s="7">
        <f>Table2[[#This Row],[TOTAL Tax Revenues Before Assistance Through FY 11]]+Table2[[#This Row],[TOTAL Tax Revenues Before Assistance FY 12 and After]]</f>
        <v>28318.944499999998</v>
      </c>
      <c r="DO235" s="7">
        <v>3056.6468</v>
      </c>
      <c r="DP235" s="7">
        <v>12356.2129</v>
      </c>
      <c r="DQ235" s="7">
        <v>15702.153399999999</v>
      </c>
      <c r="DR235" s="7">
        <f>Table2[[#This Row],[TOTAL Tax Revenues Net of Assistance Recapture and Penalty FY 12 and After]]+Table2[[#This Row],[TOTAL Tax Revenues Net of Assistance Recapture and Penalty Through FY 11]]</f>
        <v>28058.366300000002</v>
      </c>
      <c r="DS235" s="7">
        <v>0</v>
      </c>
      <c r="DT235" s="7">
        <v>0</v>
      </c>
      <c r="DU235" s="7">
        <v>0</v>
      </c>
      <c r="DV235" s="7">
        <v>0</v>
      </c>
    </row>
    <row r="236" spans="1:126" x14ac:dyDescent="0.25">
      <c r="A236" s="5">
        <v>92723</v>
      </c>
      <c r="B236" s="5" t="s">
        <v>476</v>
      </c>
      <c r="C236" s="5" t="s">
        <v>477</v>
      </c>
      <c r="D236" s="5" t="s">
        <v>27</v>
      </c>
      <c r="E236" s="5">
        <v>4</v>
      </c>
      <c r="F236" s="5">
        <v>1503</v>
      </c>
      <c r="G236" s="5">
        <v>59</v>
      </c>
      <c r="H236" s="23">
        <v>12559</v>
      </c>
      <c r="I236" s="23">
        <v>90000</v>
      </c>
      <c r="J236" s="5">
        <v>611110</v>
      </c>
      <c r="K236" s="6" t="s">
        <v>47</v>
      </c>
      <c r="L236" s="6">
        <v>37649</v>
      </c>
      <c r="M236" s="9">
        <v>43845</v>
      </c>
      <c r="N236" s="7">
        <v>16010</v>
      </c>
      <c r="O236" s="5" t="s">
        <v>79</v>
      </c>
      <c r="P236" s="23">
        <v>43</v>
      </c>
      <c r="Q236" s="23">
        <v>46</v>
      </c>
      <c r="R236" s="23">
        <v>113</v>
      </c>
      <c r="S236" s="23">
        <v>3</v>
      </c>
      <c r="T236" s="23">
        <v>20</v>
      </c>
      <c r="U236" s="23">
        <v>225</v>
      </c>
      <c r="V236" s="23">
        <v>180</v>
      </c>
      <c r="W236" s="23">
        <v>0</v>
      </c>
      <c r="X236" s="23">
        <v>0</v>
      </c>
      <c r="Y236" s="23">
        <v>125</v>
      </c>
      <c r="Z236" s="23">
        <v>1</v>
      </c>
      <c r="AA236" s="24">
        <v>0</v>
      </c>
      <c r="AB236" s="24">
        <v>0</v>
      </c>
      <c r="AC236" s="24">
        <v>0</v>
      </c>
      <c r="AD236" s="24">
        <v>0</v>
      </c>
      <c r="AE236" s="24">
        <v>0</v>
      </c>
      <c r="AF236" s="24">
        <v>86.341463414634106</v>
      </c>
      <c r="AG236" s="5" t="s">
        <v>39</v>
      </c>
      <c r="AH236" s="7" t="s">
        <v>33</v>
      </c>
      <c r="AI236" s="7">
        <v>0</v>
      </c>
      <c r="AJ236" s="7">
        <v>0</v>
      </c>
      <c r="AK236" s="7">
        <v>0</v>
      </c>
      <c r="AL236" s="7">
        <f>Table2[[#This Row],[Company Direct Land Through FY 11]]+Table2[[#This Row],[Company Direct Land FY 12 and After ]]</f>
        <v>0</v>
      </c>
      <c r="AM236" s="7">
        <v>0</v>
      </c>
      <c r="AN236" s="7">
        <v>0</v>
      </c>
      <c r="AO236" s="7">
        <v>0</v>
      </c>
      <c r="AP236" s="7">
        <f>Table2[[#This Row],[Company Direct Building Through FY 11]]+Table2[[#This Row],[Company Direct Building FY 12 and After  ]]</f>
        <v>0</v>
      </c>
      <c r="AQ236" s="7">
        <v>0</v>
      </c>
      <c r="AR236" s="7">
        <v>280.89550000000003</v>
      </c>
      <c r="AS236" s="7">
        <v>0</v>
      </c>
      <c r="AT236" s="7">
        <f>Table2[[#This Row],[Mortgage Recording Tax Through FY 11]]+Table2[[#This Row],[Mortgage Recording Tax FY 12 and After ]]</f>
        <v>280.89550000000003</v>
      </c>
      <c r="AU236" s="7">
        <v>0</v>
      </c>
      <c r="AV236" s="7">
        <v>0</v>
      </c>
      <c r="AW236" s="7">
        <v>0</v>
      </c>
      <c r="AX236" s="7">
        <f>Table2[[#This Row],[Pilot Savings  Through FY 11]]+Table2[[#This Row],[Pilot Savings FY 12 and After ]]</f>
        <v>0</v>
      </c>
      <c r="AY236" s="7">
        <v>0</v>
      </c>
      <c r="AZ236" s="7">
        <v>280.89550000000003</v>
      </c>
      <c r="BA236" s="7">
        <v>0</v>
      </c>
      <c r="BB236" s="7">
        <f>Table2[[#This Row],[Mortgage Recording Tax Exemption Through FY 11]]+Table2[[#This Row],[Mortgage Recording Tax Exemption FY 12 and After ]]</f>
        <v>280.89550000000003</v>
      </c>
      <c r="BC236" s="7">
        <v>124.18810000000001</v>
      </c>
      <c r="BD236" s="7">
        <v>541.25319999999999</v>
      </c>
      <c r="BE236" s="7">
        <v>505.75659999999999</v>
      </c>
      <c r="BF236" s="7">
        <f>Table2[[#This Row],[Indirect and Induced Land Through FY 11]]+Table2[[#This Row],[Indirect and Induced Land FY 12 and After ]]</f>
        <v>1047.0098</v>
      </c>
      <c r="BG236" s="7">
        <v>230.63509999999999</v>
      </c>
      <c r="BH236" s="7">
        <v>1005.1842</v>
      </c>
      <c r="BI236" s="7">
        <v>939.26220000000001</v>
      </c>
      <c r="BJ236" s="7">
        <f>Table2[[#This Row],[Indirect and Induced Building Through FY 11]]+Table2[[#This Row],[Indirect and Induced Building FY 12 and After]]</f>
        <v>1944.4464</v>
      </c>
      <c r="BK236" s="7">
        <v>354.82319999999999</v>
      </c>
      <c r="BL236" s="7">
        <v>1546.4374</v>
      </c>
      <c r="BM236" s="7">
        <v>1445.0188000000001</v>
      </c>
      <c r="BN236" s="7">
        <f>Table2[[#This Row],[TOTAL Real Property Related Taxes Through FY 11]]+Table2[[#This Row],[TOTAL Real Property Related Taxes FY 12 and After]]</f>
        <v>2991.4562000000001</v>
      </c>
      <c r="BO236" s="7">
        <v>367.988</v>
      </c>
      <c r="BP236" s="7">
        <v>1619.8789999999999</v>
      </c>
      <c r="BQ236" s="7">
        <v>1498.6322</v>
      </c>
      <c r="BR236" s="7">
        <f>Table2[[#This Row],[Company Direct Through FY 11]]+Table2[[#This Row],[Company Direct FY 12 and After ]]</f>
        <v>3118.5111999999999</v>
      </c>
      <c r="BS236" s="7">
        <v>0</v>
      </c>
      <c r="BT236" s="7">
        <v>0</v>
      </c>
      <c r="BU236" s="7">
        <v>0</v>
      </c>
      <c r="BV236" s="7">
        <f>Table2[[#This Row],[Sales Tax Exemption Through FY 11]]+Table2[[#This Row],[Sales Tax Exemption FY 12 and After ]]</f>
        <v>0</v>
      </c>
      <c r="BW236" s="7">
        <v>0</v>
      </c>
      <c r="BX236" s="7">
        <v>0</v>
      </c>
      <c r="BY236" s="7">
        <v>0</v>
      </c>
      <c r="BZ236" s="7">
        <f>Table2[[#This Row],[Energy Tax Savings Through FY 11]]+Table2[[#This Row],[Energy Tax Savings FY 12 and After ]]</f>
        <v>0</v>
      </c>
      <c r="CA236" s="7">
        <v>11.311199999999999</v>
      </c>
      <c r="CB236" s="7">
        <v>94.2804</v>
      </c>
      <c r="CC236" s="7">
        <v>39.297199999999997</v>
      </c>
      <c r="CD236" s="7">
        <f>Table2[[#This Row],[Tax Exempt Bond Savings Through FY 11]]+Table2[[#This Row],[Tax Exempt Bond Savings FY12 and After ]]</f>
        <v>133.57759999999999</v>
      </c>
      <c r="CE236" s="7">
        <v>406.95859999999999</v>
      </c>
      <c r="CF236" s="7">
        <v>1861.2221</v>
      </c>
      <c r="CG236" s="7">
        <v>1657.3406</v>
      </c>
      <c r="CH236" s="7">
        <f>Table2[[#This Row],[Indirect and Induced Through FY 11]]+Table2[[#This Row],[Indirect and Induced FY 12 and After  ]]</f>
        <v>3518.5626999999999</v>
      </c>
      <c r="CI236" s="7">
        <v>763.6354</v>
      </c>
      <c r="CJ236" s="7">
        <v>3386.8207000000002</v>
      </c>
      <c r="CK236" s="7">
        <v>3116.6756</v>
      </c>
      <c r="CL236" s="7">
        <f>Table2[[#This Row],[TOTAL Income Consumption Use Taxes Through FY 11]]+Table2[[#This Row],[TOTAL Income Consumption Use Taxes FY 12 and After  ]]</f>
        <v>6503.4963000000007</v>
      </c>
      <c r="CM236" s="7">
        <v>11.311199999999999</v>
      </c>
      <c r="CN236" s="7">
        <v>375.17590000000001</v>
      </c>
      <c r="CO236" s="7">
        <v>39.297199999999997</v>
      </c>
      <c r="CP236" s="7">
        <f>Table2[[#This Row],[Assistance Provided Through FY 11]]+Table2[[#This Row],[Assistance Provided FY 12 and After ]]</f>
        <v>414.47309999999999</v>
      </c>
      <c r="CQ236" s="7">
        <v>0</v>
      </c>
      <c r="CR236" s="7">
        <v>0</v>
      </c>
      <c r="CS236" s="7">
        <v>0</v>
      </c>
      <c r="CT236" s="7">
        <f>Table2[[#This Row],[Recapture Cancellation Reduction Amount Through FY 11]]+Table2[[#This Row],[Recapture Cancellation Reduction Amount FY 12 and After ]]</f>
        <v>0</v>
      </c>
      <c r="CU236" s="7">
        <v>0</v>
      </c>
      <c r="CV236" s="7">
        <v>0</v>
      </c>
      <c r="CW236" s="7">
        <v>0</v>
      </c>
      <c r="CX236" s="7">
        <f>Table2[[#This Row],[Penalty Paid Through FY 11]]+Table2[[#This Row],[Penalty Paid FY 12 and After]]</f>
        <v>0</v>
      </c>
      <c r="CY236" s="7">
        <v>11.311199999999999</v>
      </c>
      <c r="CZ236" s="7">
        <v>375.17590000000001</v>
      </c>
      <c r="DA236" s="7">
        <v>39.297199999999997</v>
      </c>
      <c r="DB236" s="7">
        <f>Table2[[#This Row],[TOTAL Assistance Net of recapture penalties Through FY 11]]+Table2[[#This Row],[TOTAL Assistance Net of recapture penalties FY 12 and After ]]</f>
        <v>414.47309999999999</v>
      </c>
      <c r="DC236" s="7">
        <v>367.988</v>
      </c>
      <c r="DD236" s="7">
        <v>1900.7745</v>
      </c>
      <c r="DE236" s="7">
        <v>1498.6322</v>
      </c>
      <c r="DF236" s="7">
        <f>Table2[[#This Row],[Company Direct Tax Revenue Before Assistance FY 12 and After]]+Table2[[#This Row],[Company Direct Tax Revenue Before Assistance Through FY 11]]</f>
        <v>3399.4067</v>
      </c>
      <c r="DG236" s="7">
        <v>761.78179999999998</v>
      </c>
      <c r="DH236" s="7">
        <v>3407.6595000000002</v>
      </c>
      <c r="DI236" s="7">
        <v>3102.3593999999998</v>
      </c>
      <c r="DJ236" s="7">
        <f>Table2[[#This Row],[Indirect and Induced Tax Revenues FY 12 and After]]+Table2[[#This Row],[Indirect and Induced Tax Revenues Through FY 11]]</f>
        <v>6510.0189</v>
      </c>
      <c r="DK236" s="7">
        <v>1129.7698</v>
      </c>
      <c r="DL236" s="7">
        <v>5308.4340000000002</v>
      </c>
      <c r="DM236" s="7">
        <v>4600.9916000000003</v>
      </c>
      <c r="DN236" s="7">
        <f>Table2[[#This Row],[TOTAL Tax Revenues Before Assistance Through FY 11]]+Table2[[#This Row],[TOTAL Tax Revenues Before Assistance FY 12 and After]]</f>
        <v>9909.4256000000005</v>
      </c>
      <c r="DO236" s="7">
        <v>1118.4585999999999</v>
      </c>
      <c r="DP236" s="7">
        <v>4933.2581</v>
      </c>
      <c r="DQ236" s="7">
        <v>4561.6944000000003</v>
      </c>
      <c r="DR236" s="7">
        <f>Table2[[#This Row],[TOTAL Tax Revenues Net of Assistance Recapture and Penalty FY 12 and After]]+Table2[[#This Row],[TOTAL Tax Revenues Net of Assistance Recapture and Penalty Through FY 11]]</f>
        <v>9494.9524999999994</v>
      </c>
      <c r="DS236" s="7">
        <v>0</v>
      </c>
      <c r="DT236" s="7">
        <v>0</v>
      </c>
      <c r="DU236" s="7">
        <v>0</v>
      </c>
      <c r="DV236" s="7">
        <v>0</v>
      </c>
    </row>
    <row r="237" spans="1:126" x14ac:dyDescent="0.25">
      <c r="A237" s="5">
        <v>92726</v>
      </c>
      <c r="B237" s="5" t="s">
        <v>442</v>
      </c>
      <c r="C237" s="5" t="s">
        <v>443</v>
      </c>
      <c r="D237" s="5" t="s">
        <v>32</v>
      </c>
      <c r="E237" s="5">
        <v>26</v>
      </c>
      <c r="F237" s="5">
        <v>85</v>
      </c>
      <c r="G237" s="5">
        <v>29</v>
      </c>
      <c r="H237" s="23"/>
      <c r="I237" s="23"/>
      <c r="J237" s="5">
        <v>321918</v>
      </c>
      <c r="K237" s="6" t="s">
        <v>43</v>
      </c>
      <c r="L237" s="6">
        <v>37532</v>
      </c>
      <c r="M237" s="9">
        <v>46932</v>
      </c>
      <c r="N237" s="7">
        <v>1500</v>
      </c>
      <c r="O237" s="5" t="s">
        <v>51</v>
      </c>
      <c r="P237" s="23">
        <v>0</v>
      </c>
      <c r="Q237" s="23">
        <v>0</v>
      </c>
      <c r="R237" s="23">
        <v>27</v>
      </c>
      <c r="S237" s="23">
        <v>0</v>
      </c>
      <c r="T237" s="23">
        <v>0</v>
      </c>
      <c r="U237" s="23">
        <v>27</v>
      </c>
      <c r="V237" s="23">
        <v>27</v>
      </c>
      <c r="W237" s="23">
        <v>0</v>
      </c>
      <c r="X237" s="23">
        <v>0</v>
      </c>
      <c r="Y237" s="23">
        <v>0</v>
      </c>
      <c r="Z237" s="23">
        <v>10</v>
      </c>
      <c r="AA237" s="24">
        <v>0</v>
      </c>
      <c r="AB237" s="24">
        <v>0</v>
      </c>
      <c r="AC237" s="24">
        <v>0</v>
      </c>
      <c r="AD237" s="24">
        <v>0</v>
      </c>
      <c r="AE237" s="24">
        <v>0</v>
      </c>
      <c r="AF237" s="24">
        <v>80</v>
      </c>
      <c r="AG237" s="5" t="s">
        <v>39</v>
      </c>
      <c r="AH237" s="7" t="s">
        <v>39</v>
      </c>
      <c r="AI237" s="7">
        <v>17.957999999999998</v>
      </c>
      <c r="AJ237" s="7">
        <v>121.3621</v>
      </c>
      <c r="AK237" s="7">
        <v>119.2569</v>
      </c>
      <c r="AL237" s="7">
        <f>Table2[[#This Row],[Company Direct Land Through FY 11]]+Table2[[#This Row],[Company Direct Land FY 12 and After ]]</f>
        <v>240.619</v>
      </c>
      <c r="AM237" s="7">
        <v>83.507999999999996</v>
      </c>
      <c r="AN237" s="7">
        <v>204.96119999999999</v>
      </c>
      <c r="AO237" s="7">
        <v>554.56610000000001</v>
      </c>
      <c r="AP237" s="7">
        <f>Table2[[#This Row],[Company Direct Building Through FY 11]]+Table2[[#This Row],[Company Direct Building FY 12 and After  ]]</f>
        <v>759.52729999999997</v>
      </c>
      <c r="AQ237" s="7">
        <v>0</v>
      </c>
      <c r="AR237" s="7">
        <v>18.4223</v>
      </c>
      <c r="AS237" s="7">
        <v>0</v>
      </c>
      <c r="AT237" s="7">
        <f>Table2[[#This Row],[Mortgage Recording Tax Through FY 11]]+Table2[[#This Row],[Mortgage Recording Tax FY 12 and After ]]</f>
        <v>18.4223</v>
      </c>
      <c r="AU237" s="7">
        <v>70.965000000000003</v>
      </c>
      <c r="AV237" s="7">
        <v>184.8295</v>
      </c>
      <c r="AW237" s="7">
        <v>471.2697</v>
      </c>
      <c r="AX237" s="7">
        <f>Table2[[#This Row],[Pilot Savings  Through FY 11]]+Table2[[#This Row],[Pilot Savings FY 12 and After ]]</f>
        <v>656.0992</v>
      </c>
      <c r="AY237" s="7">
        <v>0</v>
      </c>
      <c r="AZ237" s="7">
        <v>18.4223</v>
      </c>
      <c r="BA237" s="7">
        <v>0</v>
      </c>
      <c r="BB237" s="7">
        <f>Table2[[#This Row],[Mortgage Recording Tax Exemption Through FY 11]]+Table2[[#This Row],[Mortgage Recording Tax Exemption FY 12 and After ]]</f>
        <v>18.4223</v>
      </c>
      <c r="BC237" s="7">
        <v>23.267199999999999</v>
      </c>
      <c r="BD237" s="7">
        <v>166.36770000000001</v>
      </c>
      <c r="BE237" s="7">
        <v>154.5155</v>
      </c>
      <c r="BF237" s="7">
        <f>Table2[[#This Row],[Indirect and Induced Land Through FY 11]]+Table2[[#This Row],[Indirect and Induced Land FY 12 and After ]]</f>
        <v>320.88319999999999</v>
      </c>
      <c r="BG237" s="7">
        <v>43.2104</v>
      </c>
      <c r="BH237" s="7">
        <v>308.96800000000002</v>
      </c>
      <c r="BI237" s="7">
        <v>286.95519999999999</v>
      </c>
      <c r="BJ237" s="7">
        <f>Table2[[#This Row],[Indirect and Induced Building Through FY 11]]+Table2[[#This Row],[Indirect and Induced Building FY 12 and After]]</f>
        <v>595.92319999999995</v>
      </c>
      <c r="BK237" s="7">
        <v>96.9786</v>
      </c>
      <c r="BL237" s="7">
        <v>616.82950000000005</v>
      </c>
      <c r="BM237" s="7">
        <v>644.024</v>
      </c>
      <c r="BN237" s="7">
        <f>Table2[[#This Row],[TOTAL Real Property Related Taxes Through FY 11]]+Table2[[#This Row],[TOTAL Real Property Related Taxes FY 12 and After]]</f>
        <v>1260.8535000000002</v>
      </c>
      <c r="BO237" s="7">
        <v>189.69569999999999</v>
      </c>
      <c r="BP237" s="7">
        <v>1503.7802999999999</v>
      </c>
      <c r="BQ237" s="7">
        <v>1259.7452000000001</v>
      </c>
      <c r="BR237" s="7">
        <f>Table2[[#This Row],[Company Direct Through FY 11]]+Table2[[#This Row],[Company Direct FY 12 and After ]]</f>
        <v>2763.5254999999997</v>
      </c>
      <c r="BS237" s="7">
        <v>0</v>
      </c>
      <c r="BT237" s="7">
        <v>1.6237999999999999</v>
      </c>
      <c r="BU237" s="7">
        <v>0</v>
      </c>
      <c r="BV237" s="7">
        <f>Table2[[#This Row],[Sales Tax Exemption Through FY 11]]+Table2[[#This Row],[Sales Tax Exemption FY 12 and After ]]</f>
        <v>1.6237999999999999</v>
      </c>
      <c r="BW237" s="7">
        <v>0</v>
      </c>
      <c r="BX237" s="7">
        <v>0</v>
      </c>
      <c r="BY237" s="7">
        <v>0</v>
      </c>
      <c r="BZ237" s="7">
        <f>Table2[[#This Row],[Energy Tax Savings Through FY 11]]+Table2[[#This Row],[Energy Tax Savings FY 12 and After ]]</f>
        <v>0</v>
      </c>
      <c r="CA237" s="7">
        <v>0</v>
      </c>
      <c r="CB237" s="7">
        <v>0</v>
      </c>
      <c r="CC237" s="7">
        <v>0</v>
      </c>
      <c r="CD237" s="7">
        <f>Table2[[#This Row],[Tax Exempt Bond Savings Through FY 11]]+Table2[[#This Row],[Tax Exempt Bond Savings FY12 and After ]]</f>
        <v>0</v>
      </c>
      <c r="CE237" s="7">
        <v>82.460999999999999</v>
      </c>
      <c r="CF237" s="7">
        <v>625.27959999999996</v>
      </c>
      <c r="CG237" s="7">
        <v>547.61279999999999</v>
      </c>
      <c r="CH237" s="7">
        <f>Table2[[#This Row],[Indirect and Induced Through FY 11]]+Table2[[#This Row],[Indirect and Induced FY 12 and After  ]]</f>
        <v>1172.8924</v>
      </c>
      <c r="CI237" s="7">
        <v>272.1567</v>
      </c>
      <c r="CJ237" s="7">
        <v>2127.4360999999999</v>
      </c>
      <c r="CK237" s="7">
        <v>1807.3579999999999</v>
      </c>
      <c r="CL237" s="7">
        <f>Table2[[#This Row],[TOTAL Income Consumption Use Taxes Through FY 11]]+Table2[[#This Row],[TOTAL Income Consumption Use Taxes FY 12 and After  ]]</f>
        <v>3934.7941000000001</v>
      </c>
      <c r="CM237" s="7">
        <v>70.965000000000003</v>
      </c>
      <c r="CN237" s="7">
        <v>204.87559999999999</v>
      </c>
      <c r="CO237" s="7">
        <v>471.2697</v>
      </c>
      <c r="CP237" s="7">
        <f>Table2[[#This Row],[Assistance Provided Through FY 11]]+Table2[[#This Row],[Assistance Provided FY 12 and After ]]</f>
        <v>676.14530000000002</v>
      </c>
      <c r="CQ237" s="7">
        <v>0</v>
      </c>
      <c r="CR237" s="7">
        <v>0</v>
      </c>
      <c r="CS237" s="7">
        <v>0</v>
      </c>
      <c r="CT237" s="7">
        <f>Table2[[#This Row],[Recapture Cancellation Reduction Amount Through FY 11]]+Table2[[#This Row],[Recapture Cancellation Reduction Amount FY 12 and After ]]</f>
        <v>0</v>
      </c>
      <c r="CU237" s="7">
        <v>0</v>
      </c>
      <c r="CV237" s="7">
        <v>0</v>
      </c>
      <c r="CW237" s="7">
        <v>0</v>
      </c>
      <c r="CX237" s="7">
        <f>Table2[[#This Row],[Penalty Paid Through FY 11]]+Table2[[#This Row],[Penalty Paid FY 12 and After]]</f>
        <v>0</v>
      </c>
      <c r="CY237" s="7">
        <v>70.965000000000003</v>
      </c>
      <c r="CZ237" s="7">
        <v>204.87559999999999</v>
      </c>
      <c r="DA237" s="7">
        <v>471.2697</v>
      </c>
      <c r="DB237" s="7">
        <f>Table2[[#This Row],[TOTAL Assistance Net of recapture penalties Through FY 11]]+Table2[[#This Row],[TOTAL Assistance Net of recapture penalties FY 12 and After ]]</f>
        <v>676.14530000000002</v>
      </c>
      <c r="DC237" s="7">
        <v>291.1617</v>
      </c>
      <c r="DD237" s="7">
        <v>1848.5259000000001</v>
      </c>
      <c r="DE237" s="7">
        <v>1933.5681999999999</v>
      </c>
      <c r="DF237" s="7">
        <f>Table2[[#This Row],[Company Direct Tax Revenue Before Assistance FY 12 and After]]+Table2[[#This Row],[Company Direct Tax Revenue Before Assistance Through FY 11]]</f>
        <v>3782.0941000000003</v>
      </c>
      <c r="DG237" s="7">
        <v>148.93860000000001</v>
      </c>
      <c r="DH237" s="7">
        <v>1100.6152999999999</v>
      </c>
      <c r="DI237" s="7">
        <v>989.08349999999996</v>
      </c>
      <c r="DJ237" s="7">
        <f>Table2[[#This Row],[Indirect and Induced Tax Revenues FY 12 and After]]+Table2[[#This Row],[Indirect and Induced Tax Revenues Through FY 11]]</f>
        <v>2089.6988000000001</v>
      </c>
      <c r="DK237" s="7">
        <v>440.1003</v>
      </c>
      <c r="DL237" s="7">
        <v>2949.1412</v>
      </c>
      <c r="DM237" s="7">
        <v>2922.6516999999999</v>
      </c>
      <c r="DN237" s="7">
        <f>Table2[[#This Row],[TOTAL Tax Revenues Before Assistance Through FY 11]]+Table2[[#This Row],[TOTAL Tax Revenues Before Assistance FY 12 and After]]</f>
        <v>5871.7929000000004</v>
      </c>
      <c r="DO237" s="7">
        <v>369.13529999999997</v>
      </c>
      <c r="DP237" s="7">
        <v>2744.2656000000002</v>
      </c>
      <c r="DQ237" s="7">
        <v>2451.3820000000001</v>
      </c>
      <c r="DR237" s="7">
        <f>Table2[[#This Row],[TOTAL Tax Revenues Net of Assistance Recapture and Penalty FY 12 and After]]+Table2[[#This Row],[TOTAL Tax Revenues Net of Assistance Recapture and Penalty Through FY 11]]</f>
        <v>5195.6476000000002</v>
      </c>
      <c r="DS237" s="7">
        <v>0</v>
      </c>
      <c r="DT237" s="7">
        <v>0</v>
      </c>
      <c r="DU237" s="7">
        <v>0</v>
      </c>
      <c r="DV237" s="7">
        <v>0</v>
      </c>
    </row>
    <row r="238" spans="1:126" x14ac:dyDescent="0.25">
      <c r="A238" s="5">
        <v>92730</v>
      </c>
      <c r="B238" s="5" t="s">
        <v>432</v>
      </c>
      <c r="C238" s="5" t="s">
        <v>433</v>
      </c>
      <c r="D238" s="5" t="s">
        <v>32</v>
      </c>
      <c r="E238" s="5">
        <v>26</v>
      </c>
      <c r="F238" s="5">
        <v>99</v>
      </c>
      <c r="G238" s="5">
        <v>10</v>
      </c>
      <c r="H238" s="23"/>
      <c r="I238" s="23"/>
      <c r="J238" s="5">
        <v>339999</v>
      </c>
      <c r="K238" s="6" t="s">
        <v>37</v>
      </c>
      <c r="L238" s="6">
        <v>37614</v>
      </c>
      <c r="M238" s="9">
        <v>47088</v>
      </c>
      <c r="N238" s="7">
        <v>5535</v>
      </c>
      <c r="O238" s="5" t="s">
        <v>198</v>
      </c>
      <c r="P238" s="23">
        <v>0</v>
      </c>
      <c r="Q238" s="23">
        <v>0</v>
      </c>
      <c r="R238" s="23">
        <v>96</v>
      </c>
      <c r="S238" s="23">
        <v>0</v>
      </c>
      <c r="T238" s="23">
        <v>48</v>
      </c>
      <c r="U238" s="23">
        <v>144</v>
      </c>
      <c r="V238" s="23">
        <v>144</v>
      </c>
      <c r="W238" s="23">
        <v>46</v>
      </c>
      <c r="X238" s="23">
        <v>0</v>
      </c>
      <c r="Y238" s="23">
        <v>0</v>
      </c>
      <c r="Z238" s="23">
        <v>6</v>
      </c>
      <c r="AA238" s="24">
        <v>0</v>
      </c>
      <c r="AB238" s="24">
        <v>0</v>
      </c>
      <c r="AC238" s="24">
        <v>0</v>
      </c>
      <c r="AD238" s="24">
        <v>0</v>
      </c>
      <c r="AE238" s="24">
        <v>0</v>
      </c>
      <c r="AF238" s="24">
        <v>87.5</v>
      </c>
      <c r="AG238" s="5" t="s">
        <v>39</v>
      </c>
      <c r="AH238" s="7" t="s">
        <v>33</v>
      </c>
      <c r="AI238" s="7">
        <v>66.820999999999998</v>
      </c>
      <c r="AJ238" s="7">
        <v>473.82409999999999</v>
      </c>
      <c r="AK238" s="7">
        <v>461.57339999999999</v>
      </c>
      <c r="AL238" s="7">
        <f>Table2[[#This Row],[Company Direct Land Through FY 11]]+Table2[[#This Row],[Company Direct Land FY 12 and After ]]</f>
        <v>935.39750000000004</v>
      </c>
      <c r="AM238" s="7">
        <v>51.043999999999997</v>
      </c>
      <c r="AN238" s="7">
        <v>595.10730000000001</v>
      </c>
      <c r="AO238" s="7">
        <v>352.59219999999999</v>
      </c>
      <c r="AP238" s="7">
        <f>Table2[[#This Row],[Company Direct Building Through FY 11]]+Table2[[#This Row],[Company Direct Building FY 12 and After  ]]</f>
        <v>947.69949999999994</v>
      </c>
      <c r="AQ238" s="7">
        <v>0</v>
      </c>
      <c r="AR238" s="7">
        <v>97.1113</v>
      </c>
      <c r="AS238" s="7">
        <v>0</v>
      </c>
      <c r="AT238" s="7">
        <f>Table2[[#This Row],[Mortgage Recording Tax Through FY 11]]+Table2[[#This Row],[Mortgage Recording Tax FY 12 and After ]]</f>
        <v>97.1113</v>
      </c>
      <c r="AU238" s="7">
        <v>63</v>
      </c>
      <c r="AV238" s="7">
        <v>549.39760000000001</v>
      </c>
      <c r="AW238" s="7">
        <v>435.17959999999999</v>
      </c>
      <c r="AX238" s="7">
        <f>Table2[[#This Row],[Pilot Savings  Through FY 11]]+Table2[[#This Row],[Pilot Savings FY 12 and After ]]</f>
        <v>984.57719999999995</v>
      </c>
      <c r="AY238" s="7">
        <v>0</v>
      </c>
      <c r="AZ238" s="7">
        <v>97.1113</v>
      </c>
      <c r="BA238" s="7">
        <v>0</v>
      </c>
      <c r="BB238" s="7">
        <f>Table2[[#This Row],[Mortgage Recording Tax Exemption Through FY 11]]+Table2[[#This Row],[Mortgage Recording Tax Exemption FY 12 and After ]]</f>
        <v>97.1113</v>
      </c>
      <c r="BC238" s="7">
        <v>192.6893</v>
      </c>
      <c r="BD238" s="7">
        <v>890.75940000000003</v>
      </c>
      <c r="BE238" s="7">
        <v>1064.5873999999999</v>
      </c>
      <c r="BF238" s="7">
        <f>Table2[[#This Row],[Indirect and Induced Land Through FY 11]]+Table2[[#This Row],[Indirect and Induced Land FY 12 and After ]]</f>
        <v>1955.3467999999998</v>
      </c>
      <c r="BG238" s="7">
        <v>357.85149999999999</v>
      </c>
      <c r="BH238" s="7">
        <v>1654.2675999999999</v>
      </c>
      <c r="BI238" s="7">
        <v>1977.0915</v>
      </c>
      <c r="BJ238" s="7">
        <f>Table2[[#This Row],[Indirect and Induced Building Through FY 11]]+Table2[[#This Row],[Indirect and Induced Building FY 12 and After]]</f>
        <v>3631.3590999999997</v>
      </c>
      <c r="BK238" s="7">
        <v>605.4058</v>
      </c>
      <c r="BL238" s="7">
        <v>3064.5608000000002</v>
      </c>
      <c r="BM238" s="7">
        <v>3420.6649000000002</v>
      </c>
      <c r="BN238" s="7">
        <f>Table2[[#This Row],[TOTAL Real Property Related Taxes Through FY 11]]+Table2[[#This Row],[TOTAL Real Property Related Taxes FY 12 and After]]</f>
        <v>6485.2257000000009</v>
      </c>
      <c r="BO238" s="7">
        <v>1219.4286</v>
      </c>
      <c r="BP238" s="7">
        <v>5783.0493999999999</v>
      </c>
      <c r="BQ238" s="7">
        <v>6538.7875999999997</v>
      </c>
      <c r="BR238" s="7">
        <f>Table2[[#This Row],[Company Direct Through FY 11]]+Table2[[#This Row],[Company Direct FY 12 and After ]]</f>
        <v>12321.837</v>
      </c>
      <c r="BS238" s="7">
        <v>0</v>
      </c>
      <c r="BT238" s="7">
        <v>53.113799999999998</v>
      </c>
      <c r="BU238" s="7">
        <v>0</v>
      </c>
      <c r="BV238" s="7">
        <f>Table2[[#This Row],[Sales Tax Exemption Through FY 11]]+Table2[[#This Row],[Sales Tax Exemption FY 12 and After ]]</f>
        <v>53.113799999999998</v>
      </c>
      <c r="BW238" s="7">
        <v>0</v>
      </c>
      <c r="BX238" s="7">
        <v>1.3221000000000001</v>
      </c>
      <c r="BY238" s="7">
        <v>0</v>
      </c>
      <c r="BZ238" s="7">
        <f>Table2[[#This Row],[Energy Tax Savings Through FY 11]]+Table2[[#This Row],[Energy Tax Savings FY 12 and After ]]</f>
        <v>1.3221000000000001</v>
      </c>
      <c r="CA238" s="7">
        <v>6.0536000000000003</v>
      </c>
      <c r="CB238" s="7">
        <v>43.271000000000001</v>
      </c>
      <c r="CC238" s="7">
        <v>21.031300000000002</v>
      </c>
      <c r="CD238" s="7">
        <f>Table2[[#This Row],[Tax Exempt Bond Savings Through FY 11]]+Table2[[#This Row],[Tax Exempt Bond Savings FY12 and After ]]</f>
        <v>64.302300000000002</v>
      </c>
      <c r="CE238" s="7">
        <v>682.90920000000006</v>
      </c>
      <c r="CF238" s="7">
        <v>3293.1579000000002</v>
      </c>
      <c r="CG238" s="7">
        <v>4717.2681000000002</v>
      </c>
      <c r="CH238" s="7">
        <f>Table2[[#This Row],[Indirect and Induced Through FY 11]]+Table2[[#This Row],[Indirect and Induced FY 12 and After  ]]</f>
        <v>8010.4260000000004</v>
      </c>
      <c r="CI238" s="7">
        <v>1896.2842000000001</v>
      </c>
      <c r="CJ238" s="7">
        <v>8978.5004000000008</v>
      </c>
      <c r="CK238" s="7">
        <v>11235.0244</v>
      </c>
      <c r="CL238" s="7">
        <f>Table2[[#This Row],[TOTAL Income Consumption Use Taxes Through FY 11]]+Table2[[#This Row],[TOTAL Income Consumption Use Taxes FY 12 and After  ]]</f>
        <v>20213.524799999999</v>
      </c>
      <c r="CM238" s="7">
        <v>69.053600000000003</v>
      </c>
      <c r="CN238" s="7">
        <v>744.21579999999994</v>
      </c>
      <c r="CO238" s="7">
        <v>456.21089999999998</v>
      </c>
      <c r="CP238" s="7">
        <f>Table2[[#This Row],[Assistance Provided Through FY 11]]+Table2[[#This Row],[Assistance Provided FY 12 and After ]]</f>
        <v>1200.4267</v>
      </c>
      <c r="CQ238" s="7">
        <v>0</v>
      </c>
      <c r="CR238" s="7">
        <v>0</v>
      </c>
      <c r="CS238" s="7">
        <v>0</v>
      </c>
      <c r="CT238" s="7">
        <f>Table2[[#This Row],[Recapture Cancellation Reduction Amount Through FY 11]]+Table2[[#This Row],[Recapture Cancellation Reduction Amount FY 12 and After ]]</f>
        <v>0</v>
      </c>
      <c r="CU238" s="7">
        <v>0</v>
      </c>
      <c r="CV238" s="7">
        <v>0</v>
      </c>
      <c r="CW238" s="7">
        <v>0</v>
      </c>
      <c r="CX238" s="7">
        <f>Table2[[#This Row],[Penalty Paid Through FY 11]]+Table2[[#This Row],[Penalty Paid FY 12 and After]]</f>
        <v>0</v>
      </c>
      <c r="CY238" s="7">
        <v>69.053600000000003</v>
      </c>
      <c r="CZ238" s="7">
        <v>744.21579999999994</v>
      </c>
      <c r="DA238" s="7">
        <v>456.21089999999998</v>
      </c>
      <c r="DB238" s="7">
        <f>Table2[[#This Row],[TOTAL Assistance Net of recapture penalties Through FY 11]]+Table2[[#This Row],[TOTAL Assistance Net of recapture penalties FY 12 and After ]]</f>
        <v>1200.4267</v>
      </c>
      <c r="DC238" s="7">
        <v>1337.2936</v>
      </c>
      <c r="DD238" s="7">
        <v>6949.0920999999998</v>
      </c>
      <c r="DE238" s="7">
        <v>7352.9531999999999</v>
      </c>
      <c r="DF238" s="7">
        <f>Table2[[#This Row],[Company Direct Tax Revenue Before Assistance FY 12 and After]]+Table2[[#This Row],[Company Direct Tax Revenue Before Assistance Through FY 11]]</f>
        <v>14302.0453</v>
      </c>
      <c r="DG238" s="7">
        <v>1233.45</v>
      </c>
      <c r="DH238" s="7">
        <v>5838.1849000000002</v>
      </c>
      <c r="DI238" s="7">
        <v>7758.9470000000001</v>
      </c>
      <c r="DJ238" s="7">
        <f>Table2[[#This Row],[Indirect and Induced Tax Revenues FY 12 and After]]+Table2[[#This Row],[Indirect and Induced Tax Revenues Through FY 11]]</f>
        <v>13597.1319</v>
      </c>
      <c r="DK238" s="7">
        <v>2570.7435999999998</v>
      </c>
      <c r="DL238" s="7">
        <v>12787.277</v>
      </c>
      <c r="DM238" s="7">
        <v>15111.9002</v>
      </c>
      <c r="DN238" s="7">
        <f>Table2[[#This Row],[TOTAL Tax Revenues Before Assistance Through FY 11]]+Table2[[#This Row],[TOTAL Tax Revenues Before Assistance FY 12 and After]]</f>
        <v>27899.177199999998</v>
      </c>
      <c r="DO238" s="7">
        <v>2501.69</v>
      </c>
      <c r="DP238" s="7">
        <v>12043.0612</v>
      </c>
      <c r="DQ238" s="7">
        <v>14655.6893</v>
      </c>
      <c r="DR238" s="7">
        <f>Table2[[#This Row],[TOTAL Tax Revenues Net of Assistance Recapture and Penalty FY 12 and After]]+Table2[[#This Row],[TOTAL Tax Revenues Net of Assistance Recapture and Penalty Through FY 11]]</f>
        <v>26698.750500000002</v>
      </c>
      <c r="DS238" s="7">
        <v>0</v>
      </c>
      <c r="DT238" s="7">
        <v>0</v>
      </c>
      <c r="DU238" s="7">
        <v>0</v>
      </c>
      <c r="DV238" s="7">
        <v>0</v>
      </c>
    </row>
    <row r="239" spans="1:126" x14ac:dyDescent="0.25">
      <c r="A239" s="5">
        <v>92732</v>
      </c>
      <c r="B239" s="5" t="s">
        <v>277</v>
      </c>
      <c r="C239" s="5" t="s">
        <v>278</v>
      </c>
      <c r="D239" s="5" t="s">
        <v>42</v>
      </c>
      <c r="E239" s="5">
        <v>38</v>
      </c>
      <c r="F239" s="5">
        <v>844</v>
      </c>
      <c r="G239" s="5">
        <v>10</v>
      </c>
      <c r="H239" s="23"/>
      <c r="I239" s="23"/>
      <c r="J239" s="5">
        <v>326111</v>
      </c>
      <c r="K239" s="6" t="s">
        <v>37</v>
      </c>
      <c r="L239" s="6">
        <v>37512</v>
      </c>
      <c r="M239" s="9">
        <v>46935</v>
      </c>
      <c r="N239" s="7">
        <v>3600</v>
      </c>
      <c r="O239" s="5" t="s">
        <v>62</v>
      </c>
      <c r="P239" s="23">
        <v>0</v>
      </c>
      <c r="Q239" s="23">
        <v>0</v>
      </c>
      <c r="R239" s="23">
        <v>0</v>
      </c>
      <c r="S239" s="23">
        <v>0</v>
      </c>
      <c r="T239" s="23">
        <v>0</v>
      </c>
      <c r="U239" s="23">
        <v>0</v>
      </c>
      <c r="V239" s="23">
        <v>35</v>
      </c>
      <c r="W239" s="23">
        <v>0</v>
      </c>
      <c r="X239" s="23">
        <v>0</v>
      </c>
      <c r="Y239" s="23">
        <v>0</v>
      </c>
      <c r="Z239" s="23">
        <v>10</v>
      </c>
      <c r="AA239" s="24">
        <v>0</v>
      </c>
      <c r="AB239" s="24">
        <v>0</v>
      </c>
      <c r="AC239" s="24">
        <v>0</v>
      </c>
      <c r="AD239" s="24">
        <v>0</v>
      </c>
      <c r="AE239" s="24">
        <v>0</v>
      </c>
      <c r="AF239" s="24">
        <v>0</v>
      </c>
      <c r="AG239" s="5"/>
      <c r="AH239" s="7"/>
      <c r="AI239" s="7">
        <v>24.536999999999999</v>
      </c>
      <c r="AJ239" s="7">
        <v>145.7765</v>
      </c>
      <c r="AK239" s="7">
        <v>169.49279999999999</v>
      </c>
      <c r="AL239" s="7">
        <f>Table2[[#This Row],[Company Direct Land Through FY 11]]+Table2[[#This Row],[Company Direct Land FY 12 and After ]]</f>
        <v>315.26929999999999</v>
      </c>
      <c r="AM239" s="7">
        <v>77.828999999999994</v>
      </c>
      <c r="AN239" s="7">
        <v>403.55739999999997</v>
      </c>
      <c r="AO239" s="7">
        <v>537.61249999999995</v>
      </c>
      <c r="AP239" s="7">
        <f>Table2[[#This Row],[Company Direct Building Through FY 11]]+Table2[[#This Row],[Company Direct Building FY 12 and After  ]]</f>
        <v>941.16989999999987</v>
      </c>
      <c r="AQ239" s="7">
        <v>0</v>
      </c>
      <c r="AR239" s="7">
        <v>62.045499999999997</v>
      </c>
      <c r="AS239" s="7">
        <v>0</v>
      </c>
      <c r="AT239" s="7">
        <f>Table2[[#This Row],[Mortgage Recording Tax Through FY 11]]+Table2[[#This Row],[Mortgage Recording Tax FY 12 and After ]]</f>
        <v>62.045499999999997</v>
      </c>
      <c r="AU239" s="7">
        <v>0</v>
      </c>
      <c r="AV239" s="7">
        <v>362.16039999999998</v>
      </c>
      <c r="AW239" s="7">
        <v>0</v>
      </c>
      <c r="AX239" s="7">
        <f>Table2[[#This Row],[Pilot Savings  Through FY 11]]+Table2[[#This Row],[Pilot Savings FY 12 and After ]]</f>
        <v>362.16039999999998</v>
      </c>
      <c r="AY239" s="7">
        <v>0</v>
      </c>
      <c r="AZ239" s="7">
        <v>62.045499999999997</v>
      </c>
      <c r="BA239" s="7">
        <v>0</v>
      </c>
      <c r="BB239" s="7">
        <f>Table2[[#This Row],[Mortgage Recording Tax Exemption Through FY 11]]+Table2[[#This Row],[Mortgage Recording Tax Exemption FY 12 and After ]]</f>
        <v>62.045499999999997</v>
      </c>
      <c r="BC239" s="7">
        <v>40.057899999999997</v>
      </c>
      <c r="BD239" s="7">
        <v>336.63330000000002</v>
      </c>
      <c r="BE239" s="7">
        <v>276.70510000000002</v>
      </c>
      <c r="BF239" s="7">
        <f>Table2[[#This Row],[Indirect and Induced Land Through FY 11]]+Table2[[#This Row],[Indirect and Induced Land FY 12 and After ]]</f>
        <v>613.33840000000009</v>
      </c>
      <c r="BG239" s="7">
        <v>74.393299999999996</v>
      </c>
      <c r="BH239" s="7">
        <v>625.17629999999997</v>
      </c>
      <c r="BI239" s="7">
        <v>513.88019999999995</v>
      </c>
      <c r="BJ239" s="7">
        <f>Table2[[#This Row],[Indirect and Induced Building Through FY 11]]+Table2[[#This Row],[Indirect and Induced Building FY 12 and After]]</f>
        <v>1139.0564999999999</v>
      </c>
      <c r="BK239" s="7">
        <v>216.81720000000001</v>
      </c>
      <c r="BL239" s="7">
        <v>1148.9830999999999</v>
      </c>
      <c r="BM239" s="7">
        <v>1497.6905999999999</v>
      </c>
      <c r="BN239" s="7">
        <f>Table2[[#This Row],[TOTAL Real Property Related Taxes Through FY 11]]+Table2[[#This Row],[TOTAL Real Property Related Taxes FY 12 and After]]</f>
        <v>2646.6736999999998</v>
      </c>
      <c r="BO239" s="7">
        <v>337.84050000000002</v>
      </c>
      <c r="BP239" s="7">
        <v>3153.7496999999998</v>
      </c>
      <c r="BQ239" s="7">
        <v>2333.6696000000002</v>
      </c>
      <c r="BR239" s="7">
        <f>Table2[[#This Row],[Company Direct Through FY 11]]+Table2[[#This Row],[Company Direct FY 12 and After ]]</f>
        <v>5487.4192999999996</v>
      </c>
      <c r="BS239" s="7">
        <v>0</v>
      </c>
      <c r="BT239" s="7">
        <v>53.234299999999998</v>
      </c>
      <c r="BU239" s="7">
        <v>0</v>
      </c>
      <c r="BV239" s="7">
        <f>Table2[[#This Row],[Sales Tax Exemption Through FY 11]]+Table2[[#This Row],[Sales Tax Exemption FY 12 and After ]]</f>
        <v>53.234299999999998</v>
      </c>
      <c r="BW239" s="7">
        <v>0</v>
      </c>
      <c r="BX239" s="7">
        <v>0</v>
      </c>
      <c r="BY239" s="7">
        <v>0</v>
      </c>
      <c r="BZ239" s="7">
        <f>Table2[[#This Row],[Energy Tax Savings Through FY 11]]+Table2[[#This Row],[Energy Tax Savings FY 12 and After ]]</f>
        <v>0</v>
      </c>
      <c r="CA239" s="7">
        <v>4.1558999999999999</v>
      </c>
      <c r="CB239" s="7">
        <v>18.3401</v>
      </c>
      <c r="CC239" s="7">
        <v>14.4384</v>
      </c>
      <c r="CD239" s="7">
        <f>Table2[[#This Row],[Tax Exempt Bond Savings Through FY 11]]+Table2[[#This Row],[Tax Exempt Bond Savings FY12 and After ]]</f>
        <v>32.778500000000001</v>
      </c>
      <c r="CE239" s="7">
        <v>157.66419999999999</v>
      </c>
      <c r="CF239" s="7">
        <v>1401.8598999999999</v>
      </c>
      <c r="CG239" s="7">
        <v>1089.0820000000001</v>
      </c>
      <c r="CH239" s="7">
        <f>Table2[[#This Row],[Indirect and Induced Through FY 11]]+Table2[[#This Row],[Indirect and Induced FY 12 and After  ]]</f>
        <v>2490.9418999999998</v>
      </c>
      <c r="CI239" s="7">
        <v>491.34879999999998</v>
      </c>
      <c r="CJ239" s="7">
        <v>4484.0352000000003</v>
      </c>
      <c r="CK239" s="7">
        <v>3408.3132000000001</v>
      </c>
      <c r="CL239" s="7">
        <f>Table2[[#This Row],[TOTAL Income Consumption Use Taxes Through FY 11]]+Table2[[#This Row],[TOTAL Income Consumption Use Taxes FY 12 and After  ]]</f>
        <v>7892.3484000000008</v>
      </c>
      <c r="CM239" s="7">
        <v>4.1558999999999999</v>
      </c>
      <c r="CN239" s="7">
        <v>495.78030000000001</v>
      </c>
      <c r="CO239" s="7">
        <v>14.4384</v>
      </c>
      <c r="CP239" s="7">
        <f>Table2[[#This Row],[Assistance Provided Through FY 11]]+Table2[[#This Row],[Assistance Provided FY 12 and After ]]</f>
        <v>510.21870000000001</v>
      </c>
      <c r="CQ239" s="7">
        <v>0</v>
      </c>
      <c r="CR239" s="7">
        <v>0</v>
      </c>
      <c r="CS239" s="7">
        <v>0</v>
      </c>
      <c r="CT239" s="7">
        <f>Table2[[#This Row],[Recapture Cancellation Reduction Amount Through FY 11]]+Table2[[#This Row],[Recapture Cancellation Reduction Amount FY 12 and After ]]</f>
        <v>0</v>
      </c>
      <c r="CU239" s="7">
        <v>0</v>
      </c>
      <c r="CV239" s="7">
        <v>0</v>
      </c>
      <c r="CW239" s="7">
        <v>0</v>
      </c>
      <c r="CX239" s="7">
        <f>Table2[[#This Row],[Penalty Paid Through FY 11]]+Table2[[#This Row],[Penalty Paid FY 12 and After]]</f>
        <v>0</v>
      </c>
      <c r="CY239" s="7">
        <v>4.1558999999999999</v>
      </c>
      <c r="CZ239" s="7">
        <v>495.78030000000001</v>
      </c>
      <c r="DA239" s="7">
        <v>14.4384</v>
      </c>
      <c r="DB239" s="7">
        <f>Table2[[#This Row],[TOTAL Assistance Net of recapture penalties Through FY 11]]+Table2[[#This Row],[TOTAL Assistance Net of recapture penalties FY 12 and After ]]</f>
        <v>510.21870000000001</v>
      </c>
      <c r="DC239" s="7">
        <v>440.20650000000001</v>
      </c>
      <c r="DD239" s="7">
        <v>3765.1291000000001</v>
      </c>
      <c r="DE239" s="7">
        <v>3040.7748999999999</v>
      </c>
      <c r="DF239" s="7">
        <f>Table2[[#This Row],[Company Direct Tax Revenue Before Assistance FY 12 and After]]+Table2[[#This Row],[Company Direct Tax Revenue Before Assistance Through FY 11]]</f>
        <v>6805.9040000000005</v>
      </c>
      <c r="DG239" s="7">
        <v>272.11540000000002</v>
      </c>
      <c r="DH239" s="7">
        <v>2363.6695</v>
      </c>
      <c r="DI239" s="7">
        <v>1879.6673000000001</v>
      </c>
      <c r="DJ239" s="7">
        <f>Table2[[#This Row],[Indirect and Induced Tax Revenues FY 12 and After]]+Table2[[#This Row],[Indirect and Induced Tax Revenues Through FY 11]]</f>
        <v>4243.3368</v>
      </c>
      <c r="DK239" s="7">
        <v>712.32190000000003</v>
      </c>
      <c r="DL239" s="7">
        <v>6128.7986000000001</v>
      </c>
      <c r="DM239" s="7">
        <v>4920.4422000000004</v>
      </c>
      <c r="DN239" s="7">
        <f>Table2[[#This Row],[TOTAL Tax Revenues Before Assistance Through FY 11]]+Table2[[#This Row],[TOTAL Tax Revenues Before Assistance FY 12 and After]]</f>
        <v>11049.2408</v>
      </c>
      <c r="DO239" s="7">
        <v>708.16600000000005</v>
      </c>
      <c r="DP239" s="7">
        <v>5633.0182999999997</v>
      </c>
      <c r="DQ239" s="7">
        <v>4906.0038000000004</v>
      </c>
      <c r="DR239" s="7">
        <f>Table2[[#This Row],[TOTAL Tax Revenues Net of Assistance Recapture and Penalty FY 12 and After]]+Table2[[#This Row],[TOTAL Tax Revenues Net of Assistance Recapture and Penalty Through FY 11]]</f>
        <v>10539.0221</v>
      </c>
      <c r="DS239" s="7">
        <v>0</v>
      </c>
      <c r="DT239" s="7">
        <v>0</v>
      </c>
      <c r="DU239" s="7">
        <v>0</v>
      </c>
      <c r="DV239" s="7">
        <v>0</v>
      </c>
    </row>
    <row r="240" spans="1:126" x14ac:dyDescent="0.25">
      <c r="A240" s="5">
        <v>92735</v>
      </c>
      <c r="B240" s="5" t="s">
        <v>378</v>
      </c>
      <c r="C240" s="5" t="s">
        <v>379</v>
      </c>
      <c r="D240" s="5" t="s">
        <v>42</v>
      </c>
      <c r="E240" s="5">
        <v>34</v>
      </c>
      <c r="F240" s="5">
        <v>2929</v>
      </c>
      <c r="G240" s="5">
        <v>1</v>
      </c>
      <c r="H240" s="23"/>
      <c r="I240" s="23"/>
      <c r="J240" s="5">
        <v>424810</v>
      </c>
      <c r="K240" s="6" t="s">
        <v>43</v>
      </c>
      <c r="L240" s="6">
        <v>37511</v>
      </c>
      <c r="M240" s="9">
        <v>46935</v>
      </c>
      <c r="N240" s="7">
        <v>7585</v>
      </c>
      <c r="O240" s="5" t="s">
        <v>51</v>
      </c>
      <c r="P240" s="23">
        <v>0</v>
      </c>
      <c r="Q240" s="23">
        <v>0</v>
      </c>
      <c r="R240" s="23">
        <v>275</v>
      </c>
      <c r="S240" s="23">
        <v>0</v>
      </c>
      <c r="T240" s="23">
        <v>0</v>
      </c>
      <c r="U240" s="23">
        <v>275</v>
      </c>
      <c r="V240" s="23">
        <v>275</v>
      </c>
      <c r="W240" s="23">
        <v>0</v>
      </c>
      <c r="X240" s="23">
        <v>0</v>
      </c>
      <c r="Y240" s="23">
        <v>150</v>
      </c>
      <c r="Z240" s="23">
        <v>10</v>
      </c>
      <c r="AA240" s="24">
        <v>30.331753554502399</v>
      </c>
      <c r="AB240" s="24">
        <v>34.834123222748801</v>
      </c>
      <c r="AC240" s="24">
        <v>23.696682464455002</v>
      </c>
      <c r="AD240" s="24">
        <v>11.137440758293801</v>
      </c>
      <c r="AE240" s="24">
        <v>0</v>
      </c>
      <c r="AF240" s="24">
        <v>80</v>
      </c>
      <c r="AG240" s="5" t="s">
        <v>39</v>
      </c>
      <c r="AH240" s="7" t="s">
        <v>33</v>
      </c>
      <c r="AI240" s="7">
        <v>164.27</v>
      </c>
      <c r="AJ240" s="7">
        <v>669.02340000000004</v>
      </c>
      <c r="AK240" s="7">
        <v>1134.7129</v>
      </c>
      <c r="AL240" s="7">
        <f>Table2[[#This Row],[Company Direct Land Through FY 11]]+Table2[[#This Row],[Company Direct Land FY 12 and After ]]</f>
        <v>1803.7363</v>
      </c>
      <c r="AM240" s="7">
        <v>115.313</v>
      </c>
      <c r="AN240" s="7">
        <v>641.95100000000002</v>
      </c>
      <c r="AO240" s="7">
        <v>796.53710000000001</v>
      </c>
      <c r="AP240" s="7">
        <f>Table2[[#This Row],[Company Direct Building Through FY 11]]+Table2[[#This Row],[Company Direct Building FY 12 and After  ]]</f>
        <v>1438.4881</v>
      </c>
      <c r="AQ240" s="7">
        <v>0</v>
      </c>
      <c r="AR240" s="7">
        <v>80.2684</v>
      </c>
      <c r="AS240" s="7">
        <v>0</v>
      </c>
      <c r="AT240" s="7">
        <f>Table2[[#This Row],[Mortgage Recording Tax Through FY 11]]+Table2[[#This Row],[Mortgage Recording Tax FY 12 and After ]]</f>
        <v>80.2684</v>
      </c>
      <c r="AU240" s="7">
        <v>234.404</v>
      </c>
      <c r="AV240" s="7">
        <v>826.87310000000002</v>
      </c>
      <c r="AW240" s="7">
        <v>1619.1705999999999</v>
      </c>
      <c r="AX240" s="7">
        <f>Table2[[#This Row],[Pilot Savings  Through FY 11]]+Table2[[#This Row],[Pilot Savings FY 12 and After ]]</f>
        <v>2446.0437000000002</v>
      </c>
      <c r="AY240" s="7">
        <v>0</v>
      </c>
      <c r="AZ240" s="7">
        <v>80.2684</v>
      </c>
      <c r="BA240" s="7">
        <v>0</v>
      </c>
      <c r="BB240" s="7">
        <f>Table2[[#This Row],[Mortgage Recording Tax Exemption Through FY 11]]+Table2[[#This Row],[Mortgage Recording Tax Exemption FY 12 and After ]]</f>
        <v>80.2684</v>
      </c>
      <c r="BC240" s="7">
        <v>430.01780000000002</v>
      </c>
      <c r="BD240" s="7">
        <v>1684.5552</v>
      </c>
      <c r="BE240" s="7">
        <v>2970.3939999999998</v>
      </c>
      <c r="BF240" s="7">
        <f>Table2[[#This Row],[Indirect and Induced Land Through FY 11]]+Table2[[#This Row],[Indirect and Induced Land FY 12 and After ]]</f>
        <v>4654.9492</v>
      </c>
      <c r="BG240" s="7">
        <v>798.6046</v>
      </c>
      <c r="BH240" s="7">
        <v>3128.4598999999998</v>
      </c>
      <c r="BI240" s="7">
        <v>5516.4479000000001</v>
      </c>
      <c r="BJ240" s="7">
        <f>Table2[[#This Row],[Indirect and Induced Building Through FY 11]]+Table2[[#This Row],[Indirect and Induced Building FY 12 and After]]</f>
        <v>8644.9078000000009</v>
      </c>
      <c r="BK240" s="7">
        <v>1273.8014000000001</v>
      </c>
      <c r="BL240" s="7">
        <v>5297.1163999999999</v>
      </c>
      <c r="BM240" s="7">
        <v>8798.9213</v>
      </c>
      <c r="BN240" s="7">
        <f>Table2[[#This Row],[TOTAL Real Property Related Taxes Through FY 11]]+Table2[[#This Row],[TOTAL Real Property Related Taxes FY 12 and After]]</f>
        <v>14096.037700000001</v>
      </c>
      <c r="BO240" s="7">
        <v>3201.9467</v>
      </c>
      <c r="BP240" s="7">
        <v>12698.9125</v>
      </c>
      <c r="BQ240" s="7">
        <v>22117.790499999999</v>
      </c>
      <c r="BR240" s="7">
        <f>Table2[[#This Row],[Company Direct Through FY 11]]+Table2[[#This Row],[Company Direct FY 12 and After ]]</f>
        <v>34816.703000000001</v>
      </c>
      <c r="BS240" s="7">
        <v>0</v>
      </c>
      <c r="BT240" s="7">
        <v>8.5174000000000003</v>
      </c>
      <c r="BU240" s="7">
        <v>0</v>
      </c>
      <c r="BV240" s="7">
        <f>Table2[[#This Row],[Sales Tax Exemption Through FY 11]]+Table2[[#This Row],[Sales Tax Exemption FY 12 and After ]]</f>
        <v>8.5174000000000003</v>
      </c>
      <c r="BW240" s="7">
        <v>0</v>
      </c>
      <c r="BX240" s="7">
        <v>0</v>
      </c>
      <c r="BY240" s="7">
        <v>0</v>
      </c>
      <c r="BZ240" s="7">
        <f>Table2[[#This Row],[Energy Tax Savings Through FY 11]]+Table2[[#This Row],[Energy Tax Savings FY 12 and After ]]</f>
        <v>0</v>
      </c>
      <c r="CA240" s="7">
        <v>0</v>
      </c>
      <c r="CB240" s="7">
        <v>0</v>
      </c>
      <c r="CC240" s="7">
        <v>0</v>
      </c>
      <c r="CD240" s="7">
        <f>Table2[[#This Row],[Tax Exempt Bond Savings Through FY 11]]+Table2[[#This Row],[Tax Exempt Bond Savings FY12 and After ]]</f>
        <v>0</v>
      </c>
      <c r="CE240" s="7">
        <v>1692.5092999999999</v>
      </c>
      <c r="CF240" s="7">
        <v>7031.0194000000001</v>
      </c>
      <c r="CG240" s="7">
        <v>11691.188899999999</v>
      </c>
      <c r="CH240" s="7">
        <f>Table2[[#This Row],[Indirect and Induced Through FY 11]]+Table2[[#This Row],[Indirect and Induced FY 12 and After  ]]</f>
        <v>18722.208299999998</v>
      </c>
      <c r="CI240" s="7">
        <v>4894.4560000000001</v>
      </c>
      <c r="CJ240" s="7">
        <v>19721.414499999999</v>
      </c>
      <c r="CK240" s="7">
        <v>33808.979399999997</v>
      </c>
      <c r="CL240" s="7">
        <f>Table2[[#This Row],[TOTAL Income Consumption Use Taxes Through FY 11]]+Table2[[#This Row],[TOTAL Income Consumption Use Taxes FY 12 and After  ]]</f>
        <v>53530.393899999995</v>
      </c>
      <c r="CM240" s="7">
        <v>234.404</v>
      </c>
      <c r="CN240" s="7">
        <v>915.65890000000002</v>
      </c>
      <c r="CO240" s="7">
        <v>1619.1705999999999</v>
      </c>
      <c r="CP240" s="7">
        <f>Table2[[#This Row],[Assistance Provided Through FY 11]]+Table2[[#This Row],[Assistance Provided FY 12 and After ]]</f>
        <v>2534.8294999999998</v>
      </c>
      <c r="CQ240" s="7">
        <v>0</v>
      </c>
      <c r="CR240" s="7">
        <v>0</v>
      </c>
      <c r="CS240" s="7">
        <v>0</v>
      </c>
      <c r="CT240" s="7">
        <f>Table2[[#This Row],[Recapture Cancellation Reduction Amount Through FY 11]]+Table2[[#This Row],[Recapture Cancellation Reduction Amount FY 12 and After ]]</f>
        <v>0</v>
      </c>
      <c r="CU240" s="7">
        <v>0</v>
      </c>
      <c r="CV240" s="7">
        <v>0</v>
      </c>
      <c r="CW240" s="7">
        <v>0</v>
      </c>
      <c r="CX240" s="7">
        <f>Table2[[#This Row],[Penalty Paid Through FY 11]]+Table2[[#This Row],[Penalty Paid FY 12 and After]]</f>
        <v>0</v>
      </c>
      <c r="CY240" s="7">
        <v>234.404</v>
      </c>
      <c r="CZ240" s="7">
        <v>915.65890000000002</v>
      </c>
      <c r="DA240" s="7">
        <v>1619.1705999999999</v>
      </c>
      <c r="DB240" s="7">
        <f>Table2[[#This Row],[TOTAL Assistance Net of recapture penalties Through FY 11]]+Table2[[#This Row],[TOTAL Assistance Net of recapture penalties FY 12 and After ]]</f>
        <v>2534.8294999999998</v>
      </c>
      <c r="DC240" s="7">
        <v>3481.5297</v>
      </c>
      <c r="DD240" s="7">
        <v>14090.1553</v>
      </c>
      <c r="DE240" s="7">
        <v>24049.040499999999</v>
      </c>
      <c r="DF240" s="7">
        <f>Table2[[#This Row],[Company Direct Tax Revenue Before Assistance FY 12 and After]]+Table2[[#This Row],[Company Direct Tax Revenue Before Assistance Through FY 11]]</f>
        <v>38139.195800000001</v>
      </c>
      <c r="DG240" s="7">
        <v>2921.1316999999999</v>
      </c>
      <c r="DH240" s="7">
        <v>11844.0345</v>
      </c>
      <c r="DI240" s="7">
        <v>20178.0308</v>
      </c>
      <c r="DJ240" s="7">
        <f>Table2[[#This Row],[Indirect and Induced Tax Revenues FY 12 and After]]+Table2[[#This Row],[Indirect and Induced Tax Revenues Through FY 11]]</f>
        <v>32022.065300000002</v>
      </c>
      <c r="DK240" s="7">
        <v>6402.6614</v>
      </c>
      <c r="DL240" s="7">
        <v>25934.1898</v>
      </c>
      <c r="DM240" s="7">
        <v>44227.071300000003</v>
      </c>
      <c r="DN240" s="7">
        <f>Table2[[#This Row],[TOTAL Tax Revenues Before Assistance Through FY 11]]+Table2[[#This Row],[TOTAL Tax Revenues Before Assistance FY 12 and After]]</f>
        <v>70161.261100000003</v>
      </c>
      <c r="DO240" s="7">
        <v>6168.2574000000004</v>
      </c>
      <c r="DP240" s="7">
        <v>25018.530900000002</v>
      </c>
      <c r="DQ240" s="7">
        <v>42607.900699999998</v>
      </c>
      <c r="DR240" s="7">
        <f>Table2[[#This Row],[TOTAL Tax Revenues Net of Assistance Recapture and Penalty FY 12 and After]]+Table2[[#This Row],[TOTAL Tax Revenues Net of Assistance Recapture and Penalty Through FY 11]]</f>
        <v>67626.431599999996</v>
      </c>
      <c r="DS240" s="7">
        <v>0</v>
      </c>
      <c r="DT240" s="7">
        <v>0</v>
      </c>
      <c r="DU240" s="7">
        <v>0</v>
      </c>
      <c r="DV240" s="7">
        <v>0</v>
      </c>
    </row>
    <row r="241" spans="1:126" x14ac:dyDescent="0.25">
      <c r="A241" s="5">
        <v>92736</v>
      </c>
      <c r="B241" s="5" t="s">
        <v>444</v>
      </c>
      <c r="C241" s="5" t="s">
        <v>445</v>
      </c>
      <c r="D241" s="5" t="s">
        <v>27</v>
      </c>
      <c r="E241" s="5">
        <v>7</v>
      </c>
      <c r="F241" s="5">
        <v>2084</v>
      </c>
      <c r="G241" s="5">
        <v>10</v>
      </c>
      <c r="H241" s="23">
        <v>16994</v>
      </c>
      <c r="I241" s="23">
        <v>45860</v>
      </c>
      <c r="J241" s="5">
        <v>623110</v>
      </c>
      <c r="K241" s="6" t="s">
        <v>47</v>
      </c>
      <c r="L241" s="6">
        <v>37728</v>
      </c>
      <c r="M241" s="9">
        <v>48884</v>
      </c>
      <c r="N241" s="7">
        <v>10755</v>
      </c>
      <c r="O241" s="5" t="s">
        <v>79</v>
      </c>
      <c r="P241" s="23">
        <v>4</v>
      </c>
      <c r="Q241" s="23">
        <v>0</v>
      </c>
      <c r="R241" s="23">
        <v>79</v>
      </c>
      <c r="S241" s="23">
        <v>0</v>
      </c>
      <c r="T241" s="23">
        <v>0</v>
      </c>
      <c r="U241" s="23">
        <v>83</v>
      </c>
      <c r="V241" s="23">
        <v>81</v>
      </c>
      <c r="W241" s="23">
        <v>0</v>
      </c>
      <c r="X241" s="23">
        <v>0</v>
      </c>
      <c r="Y241" s="23">
        <v>0</v>
      </c>
      <c r="Z241" s="23">
        <v>12</v>
      </c>
      <c r="AA241" s="24">
        <v>0</v>
      </c>
      <c r="AB241" s="24">
        <v>0</v>
      </c>
      <c r="AC241" s="24">
        <v>0</v>
      </c>
      <c r="AD241" s="24">
        <v>0</v>
      </c>
      <c r="AE241" s="24">
        <v>0</v>
      </c>
      <c r="AF241" s="24">
        <v>92.771084337349393</v>
      </c>
      <c r="AG241" s="5" t="s">
        <v>39</v>
      </c>
      <c r="AH241" s="7" t="s">
        <v>33</v>
      </c>
      <c r="AI241" s="7">
        <v>0</v>
      </c>
      <c r="AJ241" s="7">
        <v>0</v>
      </c>
      <c r="AK241" s="7">
        <v>0</v>
      </c>
      <c r="AL241" s="7">
        <f>Table2[[#This Row],[Company Direct Land Through FY 11]]+Table2[[#This Row],[Company Direct Land FY 12 and After ]]</f>
        <v>0</v>
      </c>
      <c r="AM241" s="7">
        <v>0</v>
      </c>
      <c r="AN241" s="7">
        <v>0</v>
      </c>
      <c r="AO241" s="7">
        <v>0</v>
      </c>
      <c r="AP241" s="7">
        <f>Table2[[#This Row],[Company Direct Building Through FY 11]]+Table2[[#This Row],[Company Direct Building FY 12 and After  ]]</f>
        <v>0</v>
      </c>
      <c r="AQ241" s="7">
        <v>0</v>
      </c>
      <c r="AR241" s="7">
        <v>188.69649999999999</v>
      </c>
      <c r="AS241" s="7">
        <v>0</v>
      </c>
      <c r="AT241" s="7">
        <f>Table2[[#This Row],[Mortgage Recording Tax Through FY 11]]+Table2[[#This Row],[Mortgage Recording Tax FY 12 and After ]]</f>
        <v>188.69649999999999</v>
      </c>
      <c r="AU241" s="7">
        <v>0</v>
      </c>
      <c r="AV241" s="7">
        <v>0</v>
      </c>
      <c r="AW241" s="7">
        <v>0</v>
      </c>
      <c r="AX241" s="7">
        <f>Table2[[#This Row],[Pilot Savings  Through FY 11]]+Table2[[#This Row],[Pilot Savings FY 12 and After ]]</f>
        <v>0</v>
      </c>
      <c r="AY241" s="7">
        <v>0</v>
      </c>
      <c r="AZ241" s="7">
        <v>188.69649999999999</v>
      </c>
      <c r="BA241" s="7">
        <v>0</v>
      </c>
      <c r="BB241" s="7">
        <f>Table2[[#This Row],[Mortgage Recording Tax Exemption Through FY 11]]+Table2[[#This Row],[Mortgage Recording Tax Exemption FY 12 and After ]]</f>
        <v>188.69649999999999</v>
      </c>
      <c r="BC241" s="7">
        <v>36.213200000000001</v>
      </c>
      <c r="BD241" s="7">
        <v>525.22170000000006</v>
      </c>
      <c r="BE241" s="7">
        <v>293.0197</v>
      </c>
      <c r="BF241" s="7">
        <f>Table2[[#This Row],[Indirect and Induced Land Through FY 11]]+Table2[[#This Row],[Indirect and Induced Land FY 12 and After ]]</f>
        <v>818.24140000000011</v>
      </c>
      <c r="BG241" s="7">
        <v>67.253200000000007</v>
      </c>
      <c r="BH241" s="7">
        <v>975.4117</v>
      </c>
      <c r="BI241" s="7">
        <v>544.18079999999998</v>
      </c>
      <c r="BJ241" s="7">
        <f>Table2[[#This Row],[Indirect and Induced Building Through FY 11]]+Table2[[#This Row],[Indirect and Induced Building FY 12 and After]]</f>
        <v>1519.5925</v>
      </c>
      <c r="BK241" s="7">
        <v>103.46639999999999</v>
      </c>
      <c r="BL241" s="7">
        <v>1500.6333999999999</v>
      </c>
      <c r="BM241" s="7">
        <v>837.20050000000003</v>
      </c>
      <c r="BN241" s="7">
        <f>Table2[[#This Row],[TOTAL Real Property Related Taxes Through FY 11]]+Table2[[#This Row],[TOTAL Real Property Related Taxes FY 12 and After]]</f>
        <v>2337.8339000000001</v>
      </c>
      <c r="BO241" s="7">
        <v>111.3905</v>
      </c>
      <c r="BP241" s="7">
        <v>1660.2936999999999</v>
      </c>
      <c r="BQ241" s="7">
        <v>901.31920000000002</v>
      </c>
      <c r="BR241" s="7">
        <f>Table2[[#This Row],[Company Direct Through FY 11]]+Table2[[#This Row],[Company Direct FY 12 and After ]]</f>
        <v>2561.6129000000001</v>
      </c>
      <c r="BS241" s="7">
        <v>0</v>
      </c>
      <c r="BT241" s="7">
        <v>0</v>
      </c>
      <c r="BU241" s="7">
        <v>0</v>
      </c>
      <c r="BV241" s="7">
        <f>Table2[[#This Row],[Sales Tax Exemption Through FY 11]]+Table2[[#This Row],[Sales Tax Exemption FY 12 and After ]]</f>
        <v>0</v>
      </c>
      <c r="BW241" s="7">
        <v>0</v>
      </c>
      <c r="BX241" s="7">
        <v>0</v>
      </c>
      <c r="BY241" s="7">
        <v>0</v>
      </c>
      <c r="BZ241" s="7">
        <f>Table2[[#This Row],[Energy Tax Savings Through FY 11]]+Table2[[#This Row],[Energy Tax Savings FY 12 and After ]]</f>
        <v>0</v>
      </c>
      <c r="CA241" s="7">
        <v>12.087999999999999</v>
      </c>
      <c r="CB241" s="7">
        <v>82.787099999999995</v>
      </c>
      <c r="CC241" s="7">
        <v>41.996099999999998</v>
      </c>
      <c r="CD241" s="7">
        <f>Table2[[#This Row],[Tax Exempt Bond Savings Through FY 11]]+Table2[[#This Row],[Tax Exempt Bond Savings FY12 and After ]]</f>
        <v>124.78319999999999</v>
      </c>
      <c r="CE241" s="7">
        <v>118.6691</v>
      </c>
      <c r="CF241" s="7">
        <v>1780.8702000000001</v>
      </c>
      <c r="CG241" s="7">
        <v>960.2133</v>
      </c>
      <c r="CH241" s="7">
        <f>Table2[[#This Row],[Indirect and Induced Through FY 11]]+Table2[[#This Row],[Indirect and Induced FY 12 and After  ]]</f>
        <v>2741.0835000000002</v>
      </c>
      <c r="CI241" s="7">
        <v>217.9716</v>
      </c>
      <c r="CJ241" s="7">
        <v>3358.3768</v>
      </c>
      <c r="CK241" s="7">
        <v>1819.5364</v>
      </c>
      <c r="CL241" s="7">
        <f>Table2[[#This Row],[TOTAL Income Consumption Use Taxes Through FY 11]]+Table2[[#This Row],[TOTAL Income Consumption Use Taxes FY 12 and After  ]]</f>
        <v>5177.9132</v>
      </c>
      <c r="CM241" s="7">
        <v>12.087999999999999</v>
      </c>
      <c r="CN241" s="7">
        <v>271.48360000000002</v>
      </c>
      <c r="CO241" s="7">
        <v>41.996099999999998</v>
      </c>
      <c r="CP241" s="7">
        <f>Table2[[#This Row],[Assistance Provided Through FY 11]]+Table2[[#This Row],[Assistance Provided FY 12 and After ]]</f>
        <v>313.47970000000004</v>
      </c>
      <c r="CQ241" s="7">
        <v>0</v>
      </c>
      <c r="CR241" s="7">
        <v>0</v>
      </c>
      <c r="CS241" s="7">
        <v>0</v>
      </c>
      <c r="CT241" s="7">
        <f>Table2[[#This Row],[Recapture Cancellation Reduction Amount Through FY 11]]+Table2[[#This Row],[Recapture Cancellation Reduction Amount FY 12 and After ]]</f>
        <v>0</v>
      </c>
      <c r="CU241" s="7">
        <v>0</v>
      </c>
      <c r="CV241" s="7">
        <v>0</v>
      </c>
      <c r="CW241" s="7">
        <v>0</v>
      </c>
      <c r="CX241" s="7">
        <f>Table2[[#This Row],[Penalty Paid Through FY 11]]+Table2[[#This Row],[Penalty Paid FY 12 and After]]</f>
        <v>0</v>
      </c>
      <c r="CY241" s="7">
        <v>12.087999999999999</v>
      </c>
      <c r="CZ241" s="7">
        <v>271.48360000000002</v>
      </c>
      <c r="DA241" s="7">
        <v>41.996099999999998</v>
      </c>
      <c r="DB241" s="7">
        <f>Table2[[#This Row],[TOTAL Assistance Net of recapture penalties Through FY 11]]+Table2[[#This Row],[TOTAL Assistance Net of recapture penalties FY 12 and After ]]</f>
        <v>313.47970000000004</v>
      </c>
      <c r="DC241" s="7">
        <v>111.3905</v>
      </c>
      <c r="DD241" s="7">
        <v>1848.9902</v>
      </c>
      <c r="DE241" s="7">
        <v>901.31920000000002</v>
      </c>
      <c r="DF241" s="7">
        <f>Table2[[#This Row],[Company Direct Tax Revenue Before Assistance FY 12 and After]]+Table2[[#This Row],[Company Direct Tax Revenue Before Assistance Through FY 11]]</f>
        <v>2750.3094000000001</v>
      </c>
      <c r="DG241" s="7">
        <v>222.13550000000001</v>
      </c>
      <c r="DH241" s="7">
        <v>3281.5036</v>
      </c>
      <c r="DI241" s="7">
        <v>1797.4138</v>
      </c>
      <c r="DJ241" s="7">
        <f>Table2[[#This Row],[Indirect and Induced Tax Revenues FY 12 and After]]+Table2[[#This Row],[Indirect and Induced Tax Revenues Through FY 11]]</f>
        <v>5078.9174000000003</v>
      </c>
      <c r="DK241" s="7">
        <v>333.52600000000001</v>
      </c>
      <c r="DL241" s="7">
        <v>5130.4938000000002</v>
      </c>
      <c r="DM241" s="7">
        <v>2698.7330000000002</v>
      </c>
      <c r="DN241" s="7">
        <f>Table2[[#This Row],[TOTAL Tax Revenues Before Assistance Through FY 11]]+Table2[[#This Row],[TOTAL Tax Revenues Before Assistance FY 12 and After]]</f>
        <v>7829.2268000000004</v>
      </c>
      <c r="DO241" s="7">
        <v>321.43799999999999</v>
      </c>
      <c r="DP241" s="7">
        <v>4859.0101999999997</v>
      </c>
      <c r="DQ241" s="7">
        <v>2656.7368999999999</v>
      </c>
      <c r="DR241" s="7">
        <f>Table2[[#This Row],[TOTAL Tax Revenues Net of Assistance Recapture and Penalty FY 12 and After]]+Table2[[#This Row],[TOTAL Tax Revenues Net of Assistance Recapture and Penalty Through FY 11]]</f>
        <v>7515.7470999999996</v>
      </c>
      <c r="DS241" s="7">
        <v>0</v>
      </c>
      <c r="DT241" s="7">
        <v>0</v>
      </c>
      <c r="DU241" s="7">
        <v>0</v>
      </c>
      <c r="DV241" s="7">
        <v>0</v>
      </c>
    </row>
    <row r="242" spans="1:126" x14ac:dyDescent="0.25">
      <c r="A242" s="5">
        <v>92738</v>
      </c>
      <c r="B242" s="5" t="s">
        <v>1250</v>
      </c>
      <c r="C242" s="5" t="s">
        <v>446</v>
      </c>
      <c r="D242" s="5" t="s">
        <v>36</v>
      </c>
      <c r="E242" s="5">
        <v>15</v>
      </c>
      <c r="F242" s="5">
        <v>2947</v>
      </c>
      <c r="G242" s="5">
        <v>14</v>
      </c>
      <c r="H242" s="23">
        <v>8769</v>
      </c>
      <c r="I242" s="23">
        <v>66500</v>
      </c>
      <c r="J242" s="5">
        <v>621420</v>
      </c>
      <c r="K242" s="6" t="s">
        <v>47</v>
      </c>
      <c r="L242" s="6">
        <v>37659</v>
      </c>
      <c r="M242" s="9">
        <v>48611</v>
      </c>
      <c r="N242" s="7">
        <v>8655</v>
      </c>
      <c r="O242" s="5" t="s">
        <v>79</v>
      </c>
      <c r="P242" s="23">
        <v>50</v>
      </c>
      <c r="Q242" s="23">
        <v>0</v>
      </c>
      <c r="R242" s="23">
        <v>278</v>
      </c>
      <c r="S242" s="23">
        <v>0</v>
      </c>
      <c r="T242" s="23">
        <v>0</v>
      </c>
      <c r="U242" s="23">
        <v>328</v>
      </c>
      <c r="V242" s="23">
        <v>303</v>
      </c>
      <c r="W242" s="23">
        <v>0</v>
      </c>
      <c r="X242" s="23">
        <v>0</v>
      </c>
      <c r="Y242" s="23">
        <v>271</v>
      </c>
      <c r="Z242" s="23">
        <v>92</v>
      </c>
      <c r="AA242" s="24">
        <v>15.853658536585399</v>
      </c>
      <c r="AB242" s="24">
        <v>13.4146341463415</v>
      </c>
      <c r="AC242" s="24">
        <v>31.402439024390201</v>
      </c>
      <c r="AD242" s="24">
        <v>10.060975609756101</v>
      </c>
      <c r="AE242" s="24">
        <v>29.268292682926798</v>
      </c>
      <c r="AF242" s="24">
        <v>73.170731707317103</v>
      </c>
      <c r="AG242" s="5" t="s">
        <v>39</v>
      </c>
      <c r="AH242" s="7" t="s">
        <v>33</v>
      </c>
      <c r="AI242" s="7">
        <v>0</v>
      </c>
      <c r="AJ242" s="7">
        <v>0</v>
      </c>
      <c r="AK242" s="7">
        <v>0</v>
      </c>
      <c r="AL242" s="7">
        <f>Table2[[#This Row],[Company Direct Land Through FY 11]]+Table2[[#This Row],[Company Direct Land FY 12 and After ]]</f>
        <v>0</v>
      </c>
      <c r="AM242" s="7">
        <v>0</v>
      </c>
      <c r="AN242" s="7">
        <v>0</v>
      </c>
      <c r="AO242" s="7">
        <v>0</v>
      </c>
      <c r="AP242" s="7">
        <f>Table2[[#This Row],[Company Direct Building Through FY 11]]+Table2[[#This Row],[Company Direct Building FY 12 and After  ]]</f>
        <v>0</v>
      </c>
      <c r="AQ242" s="7">
        <v>0</v>
      </c>
      <c r="AR242" s="7">
        <v>138.7465</v>
      </c>
      <c r="AS242" s="7">
        <v>0</v>
      </c>
      <c r="AT242" s="7">
        <f>Table2[[#This Row],[Mortgage Recording Tax Through FY 11]]+Table2[[#This Row],[Mortgage Recording Tax FY 12 and After ]]</f>
        <v>138.7465</v>
      </c>
      <c r="AU242" s="7">
        <v>0</v>
      </c>
      <c r="AV242" s="7">
        <v>0</v>
      </c>
      <c r="AW242" s="7">
        <v>0</v>
      </c>
      <c r="AX242" s="7">
        <f>Table2[[#This Row],[Pilot Savings  Through FY 11]]+Table2[[#This Row],[Pilot Savings FY 12 and After ]]</f>
        <v>0</v>
      </c>
      <c r="AY242" s="7">
        <v>0</v>
      </c>
      <c r="AZ242" s="7">
        <v>138.7465</v>
      </c>
      <c r="BA242" s="7">
        <v>0</v>
      </c>
      <c r="BB242" s="7">
        <f>Table2[[#This Row],[Mortgage Recording Tax Exemption Through FY 11]]+Table2[[#This Row],[Mortgage Recording Tax Exemption FY 12 and After ]]</f>
        <v>138.7465</v>
      </c>
      <c r="BC242" s="7">
        <v>230.16669999999999</v>
      </c>
      <c r="BD242" s="7">
        <v>1028.5427999999999</v>
      </c>
      <c r="BE242" s="7">
        <v>1812.1947</v>
      </c>
      <c r="BF242" s="7">
        <f>Table2[[#This Row],[Indirect and Induced Land Through FY 11]]+Table2[[#This Row],[Indirect and Induced Land FY 12 and After ]]</f>
        <v>2840.7375000000002</v>
      </c>
      <c r="BG242" s="7">
        <v>427.45249999999999</v>
      </c>
      <c r="BH242" s="7">
        <v>1910.1510000000001</v>
      </c>
      <c r="BI242" s="7">
        <v>3365.5047</v>
      </c>
      <c r="BJ242" s="7">
        <f>Table2[[#This Row],[Indirect and Induced Building Through FY 11]]+Table2[[#This Row],[Indirect and Induced Building FY 12 and After]]</f>
        <v>5275.6557000000003</v>
      </c>
      <c r="BK242" s="7">
        <v>657.61919999999998</v>
      </c>
      <c r="BL242" s="7">
        <v>2938.6938</v>
      </c>
      <c r="BM242" s="7">
        <v>5177.6994000000004</v>
      </c>
      <c r="BN242" s="7">
        <f>Table2[[#This Row],[TOTAL Real Property Related Taxes Through FY 11]]+Table2[[#This Row],[TOTAL Real Property Related Taxes FY 12 and After]]</f>
        <v>8116.3932000000004</v>
      </c>
      <c r="BO242" s="7">
        <v>800.64080000000001</v>
      </c>
      <c r="BP242" s="7">
        <v>3782.8496</v>
      </c>
      <c r="BQ242" s="7">
        <v>6303.7658000000001</v>
      </c>
      <c r="BR242" s="7">
        <f>Table2[[#This Row],[Company Direct Through FY 11]]+Table2[[#This Row],[Company Direct FY 12 and After ]]</f>
        <v>10086.615400000001</v>
      </c>
      <c r="BS242" s="7">
        <v>0</v>
      </c>
      <c r="BT242" s="7">
        <v>0</v>
      </c>
      <c r="BU242" s="7">
        <v>0</v>
      </c>
      <c r="BV242" s="7">
        <f>Table2[[#This Row],[Sales Tax Exemption Through FY 11]]+Table2[[#This Row],[Sales Tax Exemption FY 12 and After ]]</f>
        <v>0</v>
      </c>
      <c r="BW242" s="7">
        <v>0</v>
      </c>
      <c r="BX242" s="7">
        <v>0</v>
      </c>
      <c r="BY242" s="7">
        <v>0</v>
      </c>
      <c r="BZ242" s="7">
        <f>Table2[[#This Row],[Energy Tax Savings Through FY 11]]+Table2[[#This Row],[Energy Tax Savings FY 12 and After ]]</f>
        <v>0</v>
      </c>
      <c r="CA242" s="7">
        <v>10.760899999999999</v>
      </c>
      <c r="CB242" s="7">
        <v>70.597700000000003</v>
      </c>
      <c r="CC242" s="7">
        <v>37.385399999999997</v>
      </c>
      <c r="CD242" s="7">
        <f>Table2[[#This Row],[Tax Exempt Bond Savings Through FY 11]]+Table2[[#This Row],[Tax Exempt Bond Savings FY12 and After ]]</f>
        <v>107.98310000000001</v>
      </c>
      <c r="CE242" s="7">
        <v>831.1046</v>
      </c>
      <c r="CF242" s="7">
        <v>3878.3942000000002</v>
      </c>
      <c r="CG242" s="7">
        <v>6543.6198999999997</v>
      </c>
      <c r="CH242" s="7">
        <f>Table2[[#This Row],[Indirect and Induced Through FY 11]]+Table2[[#This Row],[Indirect and Induced FY 12 and After  ]]</f>
        <v>10422.0141</v>
      </c>
      <c r="CI242" s="7">
        <v>1620.9845</v>
      </c>
      <c r="CJ242" s="7">
        <v>7590.6460999999999</v>
      </c>
      <c r="CK242" s="7">
        <v>12810.0003</v>
      </c>
      <c r="CL242" s="7">
        <f>Table2[[#This Row],[TOTAL Income Consumption Use Taxes Through FY 11]]+Table2[[#This Row],[TOTAL Income Consumption Use Taxes FY 12 and After  ]]</f>
        <v>20400.646399999998</v>
      </c>
      <c r="CM242" s="7">
        <v>10.760899999999999</v>
      </c>
      <c r="CN242" s="7">
        <v>209.3442</v>
      </c>
      <c r="CO242" s="7">
        <v>37.385399999999997</v>
      </c>
      <c r="CP242" s="7">
        <f>Table2[[#This Row],[Assistance Provided Through FY 11]]+Table2[[#This Row],[Assistance Provided FY 12 and After ]]</f>
        <v>246.7296</v>
      </c>
      <c r="CQ242" s="7">
        <v>0</v>
      </c>
      <c r="CR242" s="7">
        <v>0</v>
      </c>
      <c r="CS242" s="7">
        <v>0</v>
      </c>
      <c r="CT242" s="7">
        <f>Table2[[#This Row],[Recapture Cancellation Reduction Amount Through FY 11]]+Table2[[#This Row],[Recapture Cancellation Reduction Amount FY 12 and After ]]</f>
        <v>0</v>
      </c>
      <c r="CU242" s="7">
        <v>0</v>
      </c>
      <c r="CV242" s="7">
        <v>0</v>
      </c>
      <c r="CW242" s="7">
        <v>0</v>
      </c>
      <c r="CX242" s="7">
        <f>Table2[[#This Row],[Penalty Paid Through FY 11]]+Table2[[#This Row],[Penalty Paid FY 12 and After]]</f>
        <v>0</v>
      </c>
      <c r="CY242" s="7">
        <v>10.760899999999999</v>
      </c>
      <c r="CZ242" s="7">
        <v>209.3442</v>
      </c>
      <c r="DA242" s="7">
        <v>37.385399999999997</v>
      </c>
      <c r="DB242" s="7">
        <f>Table2[[#This Row],[TOTAL Assistance Net of recapture penalties Through FY 11]]+Table2[[#This Row],[TOTAL Assistance Net of recapture penalties FY 12 and After ]]</f>
        <v>246.7296</v>
      </c>
      <c r="DC242" s="7">
        <v>800.64080000000001</v>
      </c>
      <c r="DD242" s="7">
        <v>3921.5961000000002</v>
      </c>
      <c r="DE242" s="7">
        <v>6303.7658000000001</v>
      </c>
      <c r="DF242" s="7">
        <f>Table2[[#This Row],[Company Direct Tax Revenue Before Assistance FY 12 and After]]+Table2[[#This Row],[Company Direct Tax Revenue Before Assistance Through FY 11]]</f>
        <v>10225.3619</v>
      </c>
      <c r="DG242" s="7">
        <v>1488.7238</v>
      </c>
      <c r="DH242" s="7">
        <v>6817.0879999999997</v>
      </c>
      <c r="DI242" s="7">
        <v>11721.319299999999</v>
      </c>
      <c r="DJ242" s="7">
        <f>Table2[[#This Row],[Indirect and Induced Tax Revenues FY 12 and After]]+Table2[[#This Row],[Indirect and Induced Tax Revenues Through FY 11]]</f>
        <v>18538.407299999999</v>
      </c>
      <c r="DK242" s="7">
        <v>2289.3645999999999</v>
      </c>
      <c r="DL242" s="7">
        <v>10738.6841</v>
      </c>
      <c r="DM242" s="7">
        <v>18025.0851</v>
      </c>
      <c r="DN242" s="7">
        <f>Table2[[#This Row],[TOTAL Tax Revenues Before Assistance Through FY 11]]+Table2[[#This Row],[TOTAL Tax Revenues Before Assistance FY 12 and After]]</f>
        <v>28763.769200000002</v>
      </c>
      <c r="DO242" s="7">
        <v>2278.6037000000001</v>
      </c>
      <c r="DP242" s="7">
        <v>10529.339900000001</v>
      </c>
      <c r="DQ242" s="7">
        <v>17987.699700000001</v>
      </c>
      <c r="DR242" s="7">
        <f>Table2[[#This Row],[TOTAL Tax Revenues Net of Assistance Recapture and Penalty FY 12 and After]]+Table2[[#This Row],[TOTAL Tax Revenues Net of Assistance Recapture and Penalty Through FY 11]]</f>
        <v>28517.039600000004</v>
      </c>
      <c r="DS242" s="7">
        <v>0</v>
      </c>
      <c r="DT242" s="7">
        <v>0</v>
      </c>
      <c r="DU242" s="7">
        <v>0</v>
      </c>
      <c r="DV242" s="7">
        <v>0</v>
      </c>
    </row>
    <row r="243" spans="1:126" x14ac:dyDescent="0.25">
      <c r="A243" s="5">
        <v>92742</v>
      </c>
      <c r="B243" s="5" t="s">
        <v>1251</v>
      </c>
      <c r="C243" s="5" t="s">
        <v>460</v>
      </c>
      <c r="D243" s="5" t="s">
        <v>32</v>
      </c>
      <c r="E243" s="5">
        <v>29</v>
      </c>
      <c r="F243" s="5">
        <v>2192</v>
      </c>
      <c r="G243" s="5">
        <v>33</v>
      </c>
      <c r="H243" s="23">
        <v>6000</v>
      </c>
      <c r="I243" s="23">
        <v>3835</v>
      </c>
      <c r="J243" s="5">
        <v>624120</v>
      </c>
      <c r="K243" s="6" t="s">
        <v>166</v>
      </c>
      <c r="L243" s="6">
        <v>37631</v>
      </c>
      <c r="M243" s="9">
        <v>42917</v>
      </c>
      <c r="N243" s="7">
        <v>675</v>
      </c>
      <c r="O243" s="5" t="s">
        <v>79</v>
      </c>
      <c r="P243" s="23">
        <v>0</v>
      </c>
      <c r="Q243" s="23">
        <v>0</v>
      </c>
      <c r="R243" s="23">
        <v>15</v>
      </c>
      <c r="S243" s="23">
        <v>0</v>
      </c>
      <c r="T243" s="23">
        <v>0</v>
      </c>
      <c r="U243" s="23">
        <v>15</v>
      </c>
      <c r="V243" s="23">
        <v>15</v>
      </c>
      <c r="W243" s="23">
        <v>0</v>
      </c>
      <c r="X243" s="23">
        <v>0</v>
      </c>
      <c r="Y243" s="23">
        <v>25</v>
      </c>
      <c r="Z243" s="23">
        <v>0</v>
      </c>
      <c r="AA243" s="24">
        <v>0</v>
      </c>
      <c r="AB243" s="24">
        <v>0</v>
      </c>
      <c r="AC243" s="24">
        <v>0</v>
      </c>
      <c r="AD243" s="24">
        <v>0</v>
      </c>
      <c r="AE243" s="24">
        <v>0</v>
      </c>
      <c r="AF243" s="24">
        <v>100</v>
      </c>
      <c r="AG243" s="5" t="s">
        <v>39</v>
      </c>
      <c r="AH243" s="7" t="s">
        <v>33</v>
      </c>
      <c r="AI243" s="7">
        <v>0</v>
      </c>
      <c r="AJ243" s="7">
        <v>0</v>
      </c>
      <c r="AK243" s="7">
        <v>0</v>
      </c>
      <c r="AL243" s="7">
        <f>Table2[[#This Row],[Company Direct Land Through FY 11]]+Table2[[#This Row],[Company Direct Land FY 12 and After ]]</f>
        <v>0</v>
      </c>
      <c r="AM243" s="7">
        <v>0</v>
      </c>
      <c r="AN243" s="7">
        <v>0</v>
      </c>
      <c r="AO243" s="7">
        <v>0</v>
      </c>
      <c r="AP243" s="7">
        <f>Table2[[#This Row],[Company Direct Building Through FY 11]]+Table2[[#This Row],[Company Direct Building FY 12 and After  ]]</f>
        <v>0</v>
      </c>
      <c r="AQ243" s="7">
        <v>0</v>
      </c>
      <c r="AR243" s="7">
        <v>11.8429</v>
      </c>
      <c r="AS243" s="7">
        <v>0</v>
      </c>
      <c r="AT243" s="7">
        <f>Table2[[#This Row],[Mortgage Recording Tax Through FY 11]]+Table2[[#This Row],[Mortgage Recording Tax FY 12 and After ]]</f>
        <v>11.8429</v>
      </c>
      <c r="AU243" s="7">
        <v>0</v>
      </c>
      <c r="AV243" s="7">
        <v>0</v>
      </c>
      <c r="AW243" s="7">
        <v>0</v>
      </c>
      <c r="AX243" s="7">
        <f>Table2[[#This Row],[Pilot Savings  Through FY 11]]+Table2[[#This Row],[Pilot Savings FY 12 and After ]]</f>
        <v>0</v>
      </c>
      <c r="AY243" s="7">
        <v>0</v>
      </c>
      <c r="AZ243" s="7">
        <v>11.8429</v>
      </c>
      <c r="BA243" s="7">
        <v>0</v>
      </c>
      <c r="BB243" s="7">
        <f>Table2[[#This Row],[Mortgage Recording Tax Exemption Through FY 11]]+Table2[[#This Row],[Mortgage Recording Tax Exemption FY 12 and After ]]</f>
        <v>11.8429</v>
      </c>
      <c r="BC243" s="7">
        <v>6.2873999999999999</v>
      </c>
      <c r="BD243" s="7">
        <v>39.867100000000001</v>
      </c>
      <c r="BE243" s="7">
        <v>20.688700000000001</v>
      </c>
      <c r="BF243" s="7">
        <f>Table2[[#This Row],[Indirect and Induced Land Through FY 11]]+Table2[[#This Row],[Indirect and Induced Land FY 12 and After ]]</f>
        <v>60.555800000000005</v>
      </c>
      <c r="BG243" s="7">
        <v>11.676600000000001</v>
      </c>
      <c r="BH243" s="7">
        <v>74.039000000000001</v>
      </c>
      <c r="BI243" s="7">
        <v>38.421700000000001</v>
      </c>
      <c r="BJ243" s="7">
        <f>Table2[[#This Row],[Indirect and Induced Building Through FY 11]]+Table2[[#This Row],[Indirect and Induced Building FY 12 and After]]</f>
        <v>112.4607</v>
      </c>
      <c r="BK243" s="7">
        <v>17.963999999999999</v>
      </c>
      <c r="BL243" s="7">
        <v>113.9061</v>
      </c>
      <c r="BM243" s="7">
        <v>59.110399999999998</v>
      </c>
      <c r="BN243" s="7">
        <f>Table2[[#This Row],[TOTAL Real Property Related Taxes Through FY 11]]+Table2[[#This Row],[TOTAL Real Property Related Taxes FY 12 and After]]</f>
        <v>173.01650000000001</v>
      </c>
      <c r="BO243" s="7">
        <v>18.4467</v>
      </c>
      <c r="BP243" s="7">
        <v>124.6695</v>
      </c>
      <c r="BQ243" s="7">
        <v>60.697899999999997</v>
      </c>
      <c r="BR243" s="7">
        <f>Table2[[#This Row],[Company Direct Through FY 11]]+Table2[[#This Row],[Company Direct FY 12 and After ]]</f>
        <v>185.3674</v>
      </c>
      <c r="BS243" s="7">
        <v>0</v>
      </c>
      <c r="BT243" s="7">
        <v>0</v>
      </c>
      <c r="BU243" s="7">
        <v>0</v>
      </c>
      <c r="BV243" s="7">
        <f>Table2[[#This Row],[Sales Tax Exemption Through FY 11]]+Table2[[#This Row],[Sales Tax Exemption FY 12 and After ]]</f>
        <v>0</v>
      </c>
      <c r="BW243" s="7">
        <v>0</v>
      </c>
      <c r="BX243" s="7">
        <v>0</v>
      </c>
      <c r="BY243" s="7">
        <v>0</v>
      </c>
      <c r="BZ243" s="7">
        <f>Table2[[#This Row],[Energy Tax Savings Through FY 11]]+Table2[[#This Row],[Energy Tax Savings FY 12 and After ]]</f>
        <v>0</v>
      </c>
      <c r="CA243" s="7">
        <v>0.35360000000000003</v>
      </c>
      <c r="CB243" s="7">
        <v>3.1819999999999999</v>
      </c>
      <c r="CC243" s="7">
        <v>1.022</v>
      </c>
      <c r="CD243" s="7">
        <f>Table2[[#This Row],[Tax Exempt Bond Savings Through FY 11]]+Table2[[#This Row],[Tax Exempt Bond Savings FY12 and After ]]</f>
        <v>4.2039999999999997</v>
      </c>
      <c r="CE243" s="7">
        <v>22.283100000000001</v>
      </c>
      <c r="CF243" s="7">
        <v>149.76329999999999</v>
      </c>
      <c r="CG243" s="7">
        <v>73.321799999999996</v>
      </c>
      <c r="CH243" s="7">
        <f>Table2[[#This Row],[Indirect and Induced Through FY 11]]+Table2[[#This Row],[Indirect and Induced FY 12 and After  ]]</f>
        <v>223.08509999999998</v>
      </c>
      <c r="CI243" s="7">
        <v>40.376199999999997</v>
      </c>
      <c r="CJ243" s="7">
        <v>271.25080000000003</v>
      </c>
      <c r="CK243" s="7">
        <v>132.99770000000001</v>
      </c>
      <c r="CL243" s="7">
        <f>Table2[[#This Row],[TOTAL Income Consumption Use Taxes Through FY 11]]+Table2[[#This Row],[TOTAL Income Consumption Use Taxes FY 12 and After  ]]</f>
        <v>404.24850000000004</v>
      </c>
      <c r="CM243" s="7">
        <v>0.35360000000000003</v>
      </c>
      <c r="CN243" s="7">
        <v>15.024900000000001</v>
      </c>
      <c r="CO243" s="7">
        <v>1.022</v>
      </c>
      <c r="CP243" s="7">
        <f>Table2[[#This Row],[Assistance Provided Through FY 11]]+Table2[[#This Row],[Assistance Provided FY 12 and After ]]</f>
        <v>16.046900000000001</v>
      </c>
      <c r="CQ243" s="7">
        <v>0</v>
      </c>
      <c r="CR243" s="7">
        <v>0</v>
      </c>
      <c r="CS243" s="7">
        <v>0</v>
      </c>
      <c r="CT243" s="7">
        <f>Table2[[#This Row],[Recapture Cancellation Reduction Amount Through FY 11]]+Table2[[#This Row],[Recapture Cancellation Reduction Amount FY 12 and After ]]</f>
        <v>0</v>
      </c>
      <c r="CU243" s="7">
        <v>0</v>
      </c>
      <c r="CV243" s="7">
        <v>0</v>
      </c>
      <c r="CW243" s="7">
        <v>0</v>
      </c>
      <c r="CX243" s="7">
        <f>Table2[[#This Row],[Penalty Paid Through FY 11]]+Table2[[#This Row],[Penalty Paid FY 12 and After]]</f>
        <v>0</v>
      </c>
      <c r="CY243" s="7">
        <v>0.35360000000000003</v>
      </c>
      <c r="CZ243" s="7">
        <v>15.024900000000001</v>
      </c>
      <c r="DA243" s="7">
        <v>1.022</v>
      </c>
      <c r="DB243" s="7">
        <f>Table2[[#This Row],[TOTAL Assistance Net of recapture penalties Through FY 11]]+Table2[[#This Row],[TOTAL Assistance Net of recapture penalties FY 12 and After ]]</f>
        <v>16.046900000000001</v>
      </c>
      <c r="DC243" s="7">
        <v>18.4467</v>
      </c>
      <c r="DD243" s="7">
        <v>136.51240000000001</v>
      </c>
      <c r="DE243" s="7">
        <v>60.697899999999997</v>
      </c>
      <c r="DF243" s="7">
        <f>Table2[[#This Row],[Company Direct Tax Revenue Before Assistance FY 12 and After]]+Table2[[#This Row],[Company Direct Tax Revenue Before Assistance Through FY 11]]</f>
        <v>197.21030000000002</v>
      </c>
      <c r="DG243" s="7">
        <v>40.247100000000003</v>
      </c>
      <c r="DH243" s="7">
        <v>263.6694</v>
      </c>
      <c r="DI243" s="7">
        <v>132.43219999999999</v>
      </c>
      <c r="DJ243" s="7">
        <f>Table2[[#This Row],[Indirect and Induced Tax Revenues FY 12 and After]]+Table2[[#This Row],[Indirect and Induced Tax Revenues Through FY 11]]</f>
        <v>396.10159999999996</v>
      </c>
      <c r="DK243" s="7">
        <v>58.693800000000003</v>
      </c>
      <c r="DL243" s="7">
        <v>400.18180000000001</v>
      </c>
      <c r="DM243" s="7">
        <v>193.1301</v>
      </c>
      <c r="DN243" s="7">
        <f>Table2[[#This Row],[TOTAL Tax Revenues Before Assistance Through FY 11]]+Table2[[#This Row],[TOTAL Tax Revenues Before Assistance FY 12 and After]]</f>
        <v>593.31190000000004</v>
      </c>
      <c r="DO243" s="7">
        <v>58.340200000000003</v>
      </c>
      <c r="DP243" s="7">
        <v>385.15690000000001</v>
      </c>
      <c r="DQ243" s="7">
        <v>192.10810000000001</v>
      </c>
      <c r="DR243" s="7">
        <f>Table2[[#This Row],[TOTAL Tax Revenues Net of Assistance Recapture and Penalty FY 12 and After]]+Table2[[#This Row],[TOTAL Tax Revenues Net of Assistance Recapture and Penalty Through FY 11]]</f>
        <v>577.26499999999999</v>
      </c>
      <c r="DS243" s="7">
        <v>0</v>
      </c>
      <c r="DT243" s="7">
        <v>0</v>
      </c>
      <c r="DU243" s="7">
        <v>0</v>
      </c>
      <c r="DV243" s="7">
        <v>0</v>
      </c>
    </row>
    <row r="244" spans="1:126" x14ac:dyDescent="0.25">
      <c r="A244" s="5">
        <v>92745</v>
      </c>
      <c r="B244" s="5" t="s">
        <v>529</v>
      </c>
      <c r="C244" s="5" t="s">
        <v>530</v>
      </c>
      <c r="D244" s="5" t="s">
        <v>32</v>
      </c>
      <c r="E244" s="5">
        <v>34</v>
      </c>
      <c r="F244" s="5">
        <v>3375</v>
      </c>
      <c r="G244" s="5">
        <v>15</v>
      </c>
      <c r="H244" s="23">
        <v>132000</v>
      </c>
      <c r="I244" s="23">
        <v>75000</v>
      </c>
      <c r="J244" s="5">
        <v>238220</v>
      </c>
      <c r="K244" s="6" t="s">
        <v>37</v>
      </c>
      <c r="L244" s="6">
        <v>38168</v>
      </c>
      <c r="M244" s="9">
        <v>47664</v>
      </c>
      <c r="N244" s="7">
        <v>5525</v>
      </c>
      <c r="O244" s="5" t="s">
        <v>62</v>
      </c>
      <c r="P244" s="23">
        <v>0</v>
      </c>
      <c r="Q244" s="23">
        <v>0</v>
      </c>
      <c r="R244" s="23">
        <v>200</v>
      </c>
      <c r="S244" s="23">
        <v>0</v>
      </c>
      <c r="T244" s="23">
        <v>0</v>
      </c>
      <c r="U244" s="23">
        <v>200</v>
      </c>
      <c r="V244" s="23">
        <v>200</v>
      </c>
      <c r="W244" s="23">
        <v>0</v>
      </c>
      <c r="X244" s="23">
        <v>0</v>
      </c>
      <c r="Y244" s="23">
        <v>0</v>
      </c>
      <c r="Z244" s="23">
        <v>10</v>
      </c>
      <c r="AA244" s="24">
        <v>0</v>
      </c>
      <c r="AB244" s="24">
        <v>0</v>
      </c>
      <c r="AC244" s="24">
        <v>0</v>
      </c>
      <c r="AD244" s="24">
        <v>0</v>
      </c>
      <c r="AE244" s="24">
        <v>0</v>
      </c>
      <c r="AF244" s="24">
        <v>57</v>
      </c>
      <c r="AG244" s="5" t="s">
        <v>39</v>
      </c>
      <c r="AH244" s="7" t="s">
        <v>33</v>
      </c>
      <c r="AI244" s="7">
        <v>45.55</v>
      </c>
      <c r="AJ244" s="7">
        <v>230.49029999999999</v>
      </c>
      <c r="AK244" s="7">
        <v>351.60149999999999</v>
      </c>
      <c r="AL244" s="7">
        <f>Table2[[#This Row],[Company Direct Land Through FY 11]]+Table2[[#This Row],[Company Direct Land FY 12 and After ]]</f>
        <v>582.09179999999992</v>
      </c>
      <c r="AM244" s="7">
        <v>312.85500000000002</v>
      </c>
      <c r="AN244" s="7">
        <v>633.60220000000004</v>
      </c>
      <c r="AO244" s="7">
        <v>2414.9331000000002</v>
      </c>
      <c r="AP244" s="7">
        <f>Table2[[#This Row],[Company Direct Building Through FY 11]]+Table2[[#This Row],[Company Direct Building FY 12 and After  ]]</f>
        <v>3048.5353000000005</v>
      </c>
      <c r="AQ244" s="7">
        <v>0</v>
      </c>
      <c r="AR244" s="7">
        <v>96.936099999999996</v>
      </c>
      <c r="AS244" s="7">
        <v>0</v>
      </c>
      <c r="AT244" s="7">
        <f>Table2[[#This Row],[Mortgage Recording Tax Through FY 11]]+Table2[[#This Row],[Mortgage Recording Tax FY 12 and After ]]</f>
        <v>96.936099999999996</v>
      </c>
      <c r="AU244" s="7">
        <v>337.50599999999997</v>
      </c>
      <c r="AV244" s="7">
        <v>630.72329999999999</v>
      </c>
      <c r="AW244" s="7">
        <v>2605.2148000000002</v>
      </c>
      <c r="AX244" s="7">
        <f>Table2[[#This Row],[Pilot Savings  Through FY 11]]+Table2[[#This Row],[Pilot Savings FY 12 and After ]]</f>
        <v>3235.9381000000003</v>
      </c>
      <c r="AY244" s="7">
        <v>0</v>
      </c>
      <c r="AZ244" s="7">
        <v>96.936099999999996</v>
      </c>
      <c r="BA244" s="7">
        <v>0</v>
      </c>
      <c r="BB244" s="7">
        <f>Table2[[#This Row],[Mortgage Recording Tax Exemption Through FY 11]]+Table2[[#This Row],[Mortgage Recording Tax Exemption FY 12 and After ]]</f>
        <v>96.936099999999996</v>
      </c>
      <c r="BC244" s="7">
        <v>167.69759999999999</v>
      </c>
      <c r="BD244" s="7">
        <v>874.80250000000001</v>
      </c>
      <c r="BE244" s="7">
        <v>1294.4601</v>
      </c>
      <c r="BF244" s="7">
        <f>Table2[[#This Row],[Indirect and Induced Land Through FY 11]]+Table2[[#This Row],[Indirect and Induced Land FY 12 and After ]]</f>
        <v>2169.2626</v>
      </c>
      <c r="BG244" s="7">
        <v>311.4384</v>
      </c>
      <c r="BH244" s="7">
        <v>1624.633</v>
      </c>
      <c r="BI244" s="7">
        <v>2403.9980999999998</v>
      </c>
      <c r="BJ244" s="7">
        <f>Table2[[#This Row],[Indirect and Induced Building Through FY 11]]+Table2[[#This Row],[Indirect and Induced Building FY 12 and After]]</f>
        <v>4028.6310999999996</v>
      </c>
      <c r="BK244" s="7">
        <v>500.03500000000003</v>
      </c>
      <c r="BL244" s="7">
        <v>2732.8047000000001</v>
      </c>
      <c r="BM244" s="7">
        <v>3859.7779999999998</v>
      </c>
      <c r="BN244" s="7">
        <f>Table2[[#This Row],[TOTAL Real Property Related Taxes Through FY 11]]+Table2[[#This Row],[TOTAL Real Property Related Taxes FY 12 and After]]</f>
        <v>6592.5826999999999</v>
      </c>
      <c r="BO244" s="7">
        <v>1186.1815999999999</v>
      </c>
      <c r="BP244" s="7">
        <v>6189.2906000000003</v>
      </c>
      <c r="BQ244" s="7">
        <v>9156.1545999999998</v>
      </c>
      <c r="BR244" s="7">
        <f>Table2[[#This Row],[Company Direct Through FY 11]]+Table2[[#This Row],[Company Direct FY 12 and After ]]</f>
        <v>15345.4452</v>
      </c>
      <c r="BS244" s="7">
        <v>0</v>
      </c>
      <c r="BT244" s="7">
        <v>24.571000000000002</v>
      </c>
      <c r="BU244" s="7">
        <v>0</v>
      </c>
      <c r="BV244" s="7">
        <f>Table2[[#This Row],[Sales Tax Exemption Through FY 11]]+Table2[[#This Row],[Sales Tax Exemption FY 12 and After ]]</f>
        <v>24.571000000000002</v>
      </c>
      <c r="BW244" s="7">
        <v>0</v>
      </c>
      <c r="BX244" s="7">
        <v>0</v>
      </c>
      <c r="BY244" s="7">
        <v>0</v>
      </c>
      <c r="BZ244" s="7">
        <f>Table2[[#This Row],[Energy Tax Savings Through FY 11]]+Table2[[#This Row],[Energy Tax Savings FY 12 and After ]]</f>
        <v>0</v>
      </c>
      <c r="CA244" s="7">
        <v>3.1532</v>
      </c>
      <c r="CB244" s="7">
        <v>21.0169</v>
      </c>
      <c r="CC244" s="7">
        <v>11.803900000000001</v>
      </c>
      <c r="CD244" s="7">
        <f>Table2[[#This Row],[Tax Exempt Bond Savings Through FY 11]]+Table2[[#This Row],[Tax Exempt Bond Savings FY12 and After ]]</f>
        <v>32.820799999999998</v>
      </c>
      <c r="CE244" s="7">
        <v>594.33630000000005</v>
      </c>
      <c r="CF244" s="7">
        <v>3272.3024999999998</v>
      </c>
      <c r="CG244" s="7">
        <v>4587.6918999999998</v>
      </c>
      <c r="CH244" s="7">
        <f>Table2[[#This Row],[Indirect and Induced Through FY 11]]+Table2[[#This Row],[Indirect and Induced FY 12 and After  ]]</f>
        <v>7859.9943999999996</v>
      </c>
      <c r="CI244" s="7">
        <v>1777.3647000000001</v>
      </c>
      <c r="CJ244" s="7">
        <v>9416.0051999999996</v>
      </c>
      <c r="CK244" s="7">
        <v>13732.042600000001</v>
      </c>
      <c r="CL244" s="7">
        <f>Table2[[#This Row],[TOTAL Income Consumption Use Taxes Through FY 11]]+Table2[[#This Row],[TOTAL Income Consumption Use Taxes FY 12 and After  ]]</f>
        <v>23148.0478</v>
      </c>
      <c r="CM244" s="7">
        <v>340.6592</v>
      </c>
      <c r="CN244" s="7">
        <v>773.2473</v>
      </c>
      <c r="CO244" s="7">
        <v>2617.0187000000001</v>
      </c>
      <c r="CP244" s="7">
        <f>Table2[[#This Row],[Assistance Provided Through FY 11]]+Table2[[#This Row],[Assistance Provided FY 12 and After ]]</f>
        <v>3390.2660000000001</v>
      </c>
      <c r="CQ244" s="7">
        <v>0</v>
      </c>
      <c r="CR244" s="7">
        <v>0</v>
      </c>
      <c r="CS244" s="7">
        <v>0</v>
      </c>
      <c r="CT244" s="7">
        <f>Table2[[#This Row],[Recapture Cancellation Reduction Amount Through FY 11]]+Table2[[#This Row],[Recapture Cancellation Reduction Amount FY 12 and After ]]</f>
        <v>0</v>
      </c>
      <c r="CU244" s="7">
        <v>0</v>
      </c>
      <c r="CV244" s="7">
        <v>0</v>
      </c>
      <c r="CW244" s="7">
        <v>0</v>
      </c>
      <c r="CX244" s="7">
        <f>Table2[[#This Row],[Penalty Paid Through FY 11]]+Table2[[#This Row],[Penalty Paid FY 12 and After]]</f>
        <v>0</v>
      </c>
      <c r="CY244" s="7">
        <v>340.6592</v>
      </c>
      <c r="CZ244" s="7">
        <v>773.2473</v>
      </c>
      <c r="DA244" s="7">
        <v>2617.0187000000001</v>
      </c>
      <c r="DB244" s="7">
        <f>Table2[[#This Row],[TOTAL Assistance Net of recapture penalties Through FY 11]]+Table2[[#This Row],[TOTAL Assistance Net of recapture penalties FY 12 and After ]]</f>
        <v>3390.2660000000001</v>
      </c>
      <c r="DC244" s="7">
        <v>1544.5866000000001</v>
      </c>
      <c r="DD244" s="7">
        <v>7150.3191999999999</v>
      </c>
      <c r="DE244" s="7">
        <v>11922.689200000001</v>
      </c>
      <c r="DF244" s="7">
        <f>Table2[[#This Row],[Company Direct Tax Revenue Before Assistance FY 12 and After]]+Table2[[#This Row],[Company Direct Tax Revenue Before Assistance Through FY 11]]</f>
        <v>19073.008399999999</v>
      </c>
      <c r="DG244" s="7">
        <v>1073.4722999999999</v>
      </c>
      <c r="DH244" s="7">
        <v>5771.7380000000003</v>
      </c>
      <c r="DI244" s="7">
        <v>8286.1501000000007</v>
      </c>
      <c r="DJ244" s="7">
        <f>Table2[[#This Row],[Indirect and Induced Tax Revenues FY 12 and After]]+Table2[[#This Row],[Indirect and Induced Tax Revenues Through FY 11]]</f>
        <v>14057.8881</v>
      </c>
      <c r="DK244" s="7">
        <v>2618.0589</v>
      </c>
      <c r="DL244" s="7">
        <v>12922.057199999999</v>
      </c>
      <c r="DM244" s="7">
        <v>20208.8393</v>
      </c>
      <c r="DN244" s="7">
        <f>Table2[[#This Row],[TOTAL Tax Revenues Before Assistance Through FY 11]]+Table2[[#This Row],[TOTAL Tax Revenues Before Assistance FY 12 and After]]</f>
        <v>33130.896500000003</v>
      </c>
      <c r="DO244" s="7">
        <v>2277.3996999999999</v>
      </c>
      <c r="DP244" s="7">
        <v>12148.8099</v>
      </c>
      <c r="DQ244" s="7">
        <v>17591.820599999999</v>
      </c>
      <c r="DR244" s="7">
        <f>Table2[[#This Row],[TOTAL Tax Revenues Net of Assistance Recapture and Penalty FY 12 and After]]+Table2[[#This Row],[TOTAL Tax Revenues Net of Assistance Recapture and Penalty Through FY 11]]</f>
        <v>29740.630499999999</v>
      </c>
      <c r="DS244" s="7">
        <v>0</v>
      </c>
      <c r="DT244" s="7">
        <v>0</v>
      </c>
      <c r="DU244" s="7">
        <v>0</v>
      </c>
      <c r="DV244" s="7">
        <v>0</v>
      </c>
    </row>
    <row r="245" spans="1:126" x14ac:dyDescent="0.25">
      <c r="A245" s="5">
        <v>92748</v>
      </c>
      <c r="B245" s="5" t="s">
        <v>518</v>
      </c>
      <c r="C245" s="5" t="s">
        <v>519</v>
      </c>
      <c r="D245" s="5" t="s">
        <v>27</v>
      </c>
      <c r="E245" s="5">
        <v>4</v>
      </c>
      <c r="F245" s="5">
        <v>1412</v>
      </c>
      <c r="G245" s="5">
        <v>58</v>
      </c>
      <c r="H245" s="23">
        <v>12300</v>
      </c>
      <c r="I245" s="23">
        <v>43400</v>
      </c>
      <c r="J245" s="5">
        <v>611110</v>
      </c>
      <c r="K245" s="6" t="s">
        <v>47</v>
      </c>
      <c r="L245" s="6">
        <v>38051</v>
      </c>
      <c r="M245" s="9">
        <v>49279</v>
      </c>
      <c r="N245" s="7">
        <v>24000</v>
      </c>
      <c r="O245" s="5" t="s">
        <v>79</v>
      </c>
      <c r="P245" s="23">
        <v>20</v>
      </c>
      <c r="Q245" s="23">
        <v>25</v>
      </c>
      <c r="R245" s="23">
        <v>111</v>
      </c>
      <c r="S245" s="23">
        <v>0</v>
      </c>
      <c r="T245" s="23">
        <v>0</v>
      </c>
      <c r="U245" s="23">
        <v>156</v>
      </c>
      <c r="V245" s="23">
        <v>133</v>
      </c>
      <c r="W245" s="23">
        <v>0</v>
      </c>
      <c r="X245" s="23">
        <v>0</v>
      </c>
      <c r="Y245" s="23">
        <v>94</v>
      </c>
      <c r="Z245" s="23">
        <v>1</v>
      </c>
      <c r="AA245" s="24">
        <v>0</v>
      </c>
      <c r="AB245" s="24">
        <v>0</v>
      </c>
      <c r="AC245" s="24">
        <v>0</v>
      </c>
      <c r="AD245" s="24">
        <v>0</v>
      </c>
      <c r="AE245" s="24">
        <v>0</v>
      </c>
      <c r="AF245" s="24">
        <v>75.641025641025607</v>
      </c>
      <c r="AG245" s="5" t="s">
        <v>39</v>
      </c>
      <c r="AH245" s="7" t="s">
        <v>39</v>
      </c>
      <c r="AI245" s="7">
        <v>0</v>
      </c>
      <c r="AJ245" s="7">
        <v>0</v>
      </c>
      <c r="AK245" s="7">
        <v>0</v>
      </c>
      <c r="AL245" s="7">
        <f>Table2[[#This Row],[Company Direct Land Through FY 11]]+Table2[[#This Row],[Company Direct Land FY 12 and After ]]</f>
        <v>0</v>
      </c>
      <c r="AM245" s="7">
        <v>0</v>
      </c>
      <c r="AN245" s="7">
        <v>0</v>
      </c>
      <c r="AO245" s="7">
        <v>0</v>
      </c>
      <c r="AP245" s="7">
        <f>Table2[[#This Row],[Company Direct Building Through FY 11]]+Table2[[#This Row],[Company Direct Building FY 12 and After  ]]</f>
        <v>0</v>
      </c>
      <c r="AQ245" s="7">
        <v>0</v>
      </c>
      <c r="AR245" s="7">
        <v>38.28</v>
      </c>
      <c r="AS245" s="7">
        <v>0</v>
      </c>
      <c r="AT245" s="7">
        <f>Table2[[#This Row],[Mortgage Recording Tax Through FY 11]]+Table2[[#This Row],[Mortgage Recording Tax FY 12 and After ]]</f>
        <v>38.28</v>
      </c>
      <c r="AU245" s="7">
        <v>0</v>
      </c>
      <c r="AV245" s="7">
        <v>0</v>
      </c>
      <c r="AW245" s="7">
        <v>0</v>
      </c>
      <c r="AX245" s="7">
        <f>Table2[[#This Row],[Pilot Savings  Through FY 11]]+Table2[[#This Row],[Pilot Savings FY 12 and After ]]</f>
        <v>0</v>
      </c>
      <c r="AY245" s="7">
        <v>0</v>
      </c>
      <c r="AZ245" s="7">
        <v>38.28</v>
      </c>
      <c r="BA245" s="7">
        <v>0</v>
      </c>
      <c r="BB245" s="7">
        <f>Table2[[#This Row],[Mortgage Recording Tax Exemption Through FY 11]]+Table2[[#This Row],[Mortgage Recording Tax Exemption FY 12 and After ]]</f>
        <v>38.28</v>
      </c>
      <c r="BC245" s="7">
        <v>91.760800000000003</v>
      </c>
      <c r="BD245" s="7">
        <v>479.91730000000001</v>
      </c>
      <c r="BE245" s="7">
        <v>820.74159999999995</v>
      </c>
      <c r="BF245" s="7">
        <f>Table2[[#This Row],[Indirect and Induced Land Through FY 11]]+Table2[[#This Row],[Indirect and Induced Land FY 12 and After ]]</f>
        <v>1300.6588999999999</v>
      </c>
      <c r="BG245" s="7">
        <v>170.4128</v>
      </c>
      <c r="BH245" s="7">
        <v>891.27499999999998</v>
      </c>
      <c r="BI245" s="7">
        <v>1524.2334000000001</v>
      </c>
      <c r="BJ245" s="7">
        <f>Table2[[#This Row],[Indirect and Induced Building Through FY 11]]+Table2[[#This Row],[Indirect and Induced Building FY 12 and After]]</f>
        <v>2415.5084000000002</v>
      </c>
      <c r="BK245" s="7">
        <v>262.17360000000002</v>
      </c>
      <c r="BL245" s="7">
        <v>1371.1922999999999</v>
      </c>
      <c r="BM245" s="7">
        <v>2344.9749999999999</v>
      </c>
      <c r="BN245" s="7">
        <f>Table2[[#This Row],[TOTAL Real Property Related Taxes Through FY 11]]+Table2[[#This Row],[TOTAL Real Property Related Taxes FY 12 and After]]</f>
        <v>3716.1673000000001</v>
      </c>
      <c r="BO245" s="7">
        <v>271.90219999999999</v>
      </c>
      <c r="BP245" s="7">
        <v>1450.6869999999999</v>
      </c>
      <c r="BQ245" s="7">
        <v>2431.9924999999998</v>
      </c>
      <c r="BR245" s="7">
        <f>Table2[[#This Row],[Company Direct Through FY 11]]+Table2[[#This Row],[Company Direct FY 12 and After ]]</f>
        <v>3882.6794999999997</v>
      </c>
      <c r="BS245" s="7">
        <v>0</v>
      </c>
      <c r="BT245" s="7">
        <v>0</v>
      </c>
      <c r="BU245" s="7">
        <v>0</v>
      </c>
      <c r="BV245" s="7">
        <f>Table2[[#This Row],[Sales Tax Exemption Through FY 11]]+Table2[[#This Row],[Sales Tax Exemption FY 12 and After ]]</f>
        <v>0</v>
      </c>
      <c r="BW245" s="7">
        <v>0</v>
      </c>
      <c r="BX245" s="7">
        <v>0</v>
      </c>
      <c r="BY245" s="7">
        <v>0</v>
      </c>
      <c r="BZ245" s="7">
        <f>Table2[[#This Row],[Energy Tax Savings Through FY 11]]+Table2[[#This Row],[Energy Tax Savings FY 12 and After ]]</f>
        <v>0</v>
      </c>
      <c r="CA245" s="7">
        <v>6.133</v>
      </c>
      <c r="CB245" s="7">
        <v>37.448799999999999</v>
      </c>
      <c r="CC245" s="7">
        <v>22.9587</v>
      </c>
      <c r="CD245" s="7">
        <f>Table2[[#This Row],[Tax Exempt Bond Savings Through FY 11]]+Table2[[#This Row],[Tax Exempt Bond Savings FY12 and After ]]</f>
        <v>60.407499999999999</v>
      </c>
      <c r="CE245" s="7">
        <v>300.69560000000001</v>
      </c>
      <c r="CF245" s="7">
        <v>1648.6645000000001</v>
      </c>
      <c r="CG245" s="7">
        <v>2689.5297999999998</v>
      </c>
      <c r="CH245" s="7">
        <f>Table2[[#This Row],[Indirect and Induced Through FY 11]]+Table2[[#This Row],[Indirect and Induced FY 12 and After  ]]</f>
        <v>4338.1943000000001</v>
      </c>
      <c r="CI245" s="7">
        <v>566.46479999999997</v>
      </c>
      <c r="CJ245" s="7">
        <v>3061.9027000000001</v>
      </c>
      <c r="CK245" s="7">
        <v>5098.5636000000004</v>
      </c>
      <c r="CL245" s="7">
        <f>Table2[[#This Row],[TOTAL Income Consumption Use Taxes Through FY 11]]+Table2[[#This Row],[TOTAL Income Consumption Use Taxes FY 12 and After  ]]</f>
        <v>8160.4663</v>
      </c>
      <c r="CM245" s="7">
        <v>6.133</v>
      </c>
      <c r="CN245" s="7">
        <v>75.728800000000007</v>
      </c>
      <c r="CO245" s="7">
        <v>22.9587</v>
      </c>
      <c r="CP245" s="7">
        <f>Table2[[#This Row],[Assistance Provided Through FY 11]]+Table2[[#This Row],[Assistance Provided FY 12 and After ]]</f>
        <v>98.6875</v>
      </c>
      <c r="CQ245" s="7">
        <v>0</v>
      </c>
      <c r="CR245" s="7">
        <v>0</v>
      </c>
      <c r="CS245" s="7">
        <v>0</v>
      </c>
      <c r="CT245" s="7">
        <f>Table2[[#This Row],[Recapture Cancellation Reduction Amount Through FY 11]]+Table2[[#This Row],[Recapture Cancellation Reduction Amount FY 12 and After ]]</f>
        <v>0</v>
      </c>
      <c r="CU245" s="7">
        <v>0</v>
      </c>
      <c r="CV245" s="7">
        <v>0</v>
      </c>
      <c r="CW245" s="7">
        <v>0</v>
      </c>
      <c r="CX245" s="7">
        <f>Table2[[#This Row],[Penalty Paid Through FY 11]]+Table2[[#This Row],[Penalty Paid FY 12 and After]]</f>
        <v>0</v>
      </c>
      <c r="CY245" s="7">
        <v>6.133</v>
      </c>
      <c r="CZ245" s="7">
        <v>75.728800000000007</v>
      </c>
      <c r="DA245" s="7">
        <v>22.9587</v>
      </c>
      <c r="DB245" s="7">
        <f>Table2[[#This Row],[TOTAL Assistance Net of recapture penalties Through FY 11]]+Table2[[#This Row],[TOTAL Assistance Net of recapture penalties FY 12 and After ]]</f>
        <v>98.6875</v>
      </c>
      <c r="DC245" s="7">
        <v>271.90219999999999</v>
      </c>
      <c r="DD245" s="7">
        <v>1488.9670000000001</v>
      </c>
      <c r="DE245" s="7">
        <v>2431.9924999999998</v>
      </c>
      <c r="DF245" s="7">
        <f>Table2[[#This Row],[Company Direct Tax Revenue Before Assistance FY 12 and After]]+Table2[[#This Row],[Company Direct Tax Revenue Before Assistance Through FY 11]]</f>
        <v>3920.9594999999999</v>
      </c>
      <c r="DG245" s="7">
        <v>562.86919999999998</v>
      </c>
      <c r="DH245" s="7">
        <v>3019.8568</v>
      </c>
      <c r="DI245" s="7">
        <v>5034.5047999999997</v>
      </c>
      <c r="DJ245" s="7">
        <f>Table2[[#This Row],[Indirect and Induced Tax Revenues FY 12 and After]]+Table2[[#This Row],[Indirect and Induced Tax Revenues Through FY 11]]</f>
        <v>8054.3616000000002</v>
      </c>
      <c r="DK245" s="7">
        <v>834.77139999999997</v>
      </c>
      <c r="DL245" s="7">
        <v>4508.8238000000001</v>
      </c>
      <c r="DM245" s="7">
        <v>7466.4973</v>
      </c>
      <c r="DN245" s="7">
        <f>Table2[[#This Row],[TOTAL Tax Revenues Before Assistance Through FY 11]]+Table2[[#This Row],[TOTAL Tax Revenues Before Assistance FY 12 and After]]</f>
        <v>11975.321100000001</v>
      </c>
      <c r="DO245" s="7">
        <v>828.63840000000005</v>
      </c>
      <c r="DP245" s="7">
        <v>4433.0950000000003</v>
      </c>
      <c r="DQ245" s="7">
        <v>7443.5385999999999</v>
      </c>
      <c r="DR245" s="7">
        <f>Table2[[#This Row],[TOTAL Tax Revenues Net of Assistance Recapture and Penalty FY 12 and After]]+Table2[[#This Row],[TOTAL Tax Revenues Net of Assistance Recapture and Penalty Through FY 11]]</f>
        <v>11876.633600000001</v>
      </c>
      <c r="DS245" s="7">
        <v>0</v>
      </c>
      <c r="DT245" s="7">
        <v>0</v>
      </c>
      <c r="DU245" s="7">
        <v>0</v>
      </c>
      <c r="DV245" s="7">
        <v>0</v>
      </c>
    </row>
    <row r="246" spans="1:126" x14ac:dyDescent="0.25">
      <c r="A246" s="5">
        <v>92750</v>
      </c>
      <c r="B246" s="5" t="s">
        <v>544</v>
      </c>
      <c r="C246" s="5" t="s">
        <v>251</v>
      </c>
      <c r="D246" s="5" t="s">
        <v>27</v>
      </c>
      <c r="E246" s="5">
        <v>4</v>
      </c>
      <c r="F246" s="5">
        <v>1314</v>
      </c>
      <c r="G246" s="5">
        <v>1419</v>
      </c>
      <c r="H246" s="23">
        <v>0</v>
      </c>
      <c r="I246" s="23">
        <v>18972</v>
      </c>
      <c r="J246" s="5">
        <v>813219</v>
      </c>
      <c r="K246" s="6" t="s">
        <v>47</v>
      </c>
      <c r="L246" s="6">
        <v>38079</v>
      </c>
      <c r="M246" s="9">
        <v>49249</v>
      </c>
      <c r="N246" s="7">
        <v>8830</v>
      </c>
      <c r="O246" s="5" t="s">
        <v>79</v>
      </c>
      <c r="P246" s="23">
        <v>3</v>
      </c>
      <c r="Q246" s="23">
        <v>4</v>
      </c>
      <c r="R246" s="23">
        <v>43</v>
      </c>
      <c r="S246" s="23">
        <v>0</v>
      </c>
      <c r="T246" s="23">
        <v>0</v>
      </c>
      <c r="U246" s="23">
        <v>50</v>
      </c>
      <c r="V246" s="23">
        <v>46</v>
      </c>
      <c r="W246" s="23">
        <v>0</v>
      </c>
      <c r="X246" s="23">
        <v>0</v>
      </c>
      <c r="Y246" s="23">
        <v>0</v>
      </c>
      <c r="Z246" s="23">
        <v>5</v>
      </c>
      <c r="AA246" s="24">
        <v>0</v>
      </c>
      <c r="AB246" s="24">
        <v>0</v>
      </c>
      <c r="AC246" s="24">
        <v>0</v>
      </c>
      <c r="AD246" s="24">
        <v>0</v>
      </c>
      <c r="AE246" s="24">
        <v>0</v>
      </c>
      <c r="AF246" s="24">
        <v>64</v>
      </c>
      <c r="AG246" s="5" t="s">
        <v>39</v>
      </c>
      <c r="AH246" s="7" t="s">
        <v>33</v>
      </c>
      <c r="AI246" s="7">
        <v>0</v>
      </c>
      <c r="AJ246" s="7">
        <v>0</v>
      </c>
      <c r="AK246" s="7">
        <v>0</v>
      </c>
      <c r="AL246" s="7">
        <f>Table2[[#This Row],[Company Direct Land Through FY 11]]+Table2[[#This Row],[Company Direct Land FY 12 and After ]]</f>
        <v>0</v>
      </c>
      <c r="AM246" s="7">
        <v>0</v>
      </c>
      <c r="AN246" s="7">
        <v>0</v>
      </c>
      <c r="AO246" s="7">
        <v>0</v>
      </c>
      <c r="AP246" s="7">
        <f>Table2[[#This Row],[Company Direct Building Through FY 11]]+Table2[[#This Row],[Company Direct Building FY 12 and After  ]]</f>
        <v>0</v>
      </c>
      <c r="AQ246" s="7">
        <v>0</v>
      </c>
      <c r="AR246" s="7">
        <v>154.92240000000001</v>
      </c>
      <c r="AS246" s="7">
        <v>0</v>
      </c>
      <c r="AT246" s="7">
        <f>Table2[[#This Row],[Mortgage Recording Tax Through FY 11]]+Table2[[#This Row],[Mortgage Recording Tax FY 12 and After ]]</f>
        <v>154.92240000000001</v>
      </c>
      <c r="AU246" s="7">
        <v>0</v>
      </c>
      <c r="AV246" s="7">
        <v>0</v>
      </c>
      <c r="AW246" s="7">
        <v>0</v>
      </c>
      <c r="AX246" s="7">
        <f>Table2[[#This Row],[Pilot Savings  Through FY 11]]+Table2[[#This Row],[Pilot Savings FY 12 and After ]]</f>
        <v>0</v>
      </c>
      <c r="AY246" s="7">
        <v>0</v>
      </c>
      <c r="AZ246" s="7">
        <v>154.92240000000001</v>
      </c>
      <c r="BA246" s="7">
        <v>0</v>
      </c>
      <c r="BB246" s="7">
        <f>Table2[[#This Row],[Mortgage Recording Tax Exemption Through FY 11]]+Table2[[#This Row],[Mortgage Recording Tax Exemption FY 12 and After ]]</f>
        <v>154.92240000000001</v>
      </c>
      <c r="BC246" s="7">
        <v>57.354399999999998</v>
      </c>
      <c r="BD246" s="7">
        <v>226.82929999999999</v>
      </c>
      <c r="BE246" s="7">
        <v>512.99869999999999</v>
      </c>
      <c r="BF246" s="7">
        <f>Table2[[#This Row],[Indirect and Induced Land Through FY 11]]+Table2[[#This Row],[Indirect and Induced Land FY 12 and After ]]</f>
        <v>739.82799999999997</v>
      </c>
      <c r="BG246" s="7">
        <v>106.51519999999999</v>
      </c>
      <c r="BH246" s="7">
        <v>421.2543</v>
      </c>
      <c r="BI246" s="7">
        <v>952.71050000000002</v>
      </c>
      <c r="BJ246" s="7">
        <f>Table2[[#This Row],[Indirect and Induced Building Through FY 11]]+Table2[[#This Row],[Indirect and Induced Building FY 12 and After]]</f>
        <v>1373.9648</v>
      </c>
      <c r="BK246" s="7">
        <v>163.86959999999999</v>
      </c>
      <c r="BL246" s="7">
        <v>648.08360000000005</v>
      </c>
      <c r="BM246" s="7">
        <v>1465.7092</v>
      </c>
      <c r="BN246" s="7">
        <f>Table2[[#This Row],[TOTAL Real Property Related Taxes Through FY 11]]+Table2[[#This Row],[TOTAL Real Property Related Taxes FY 12 and After]]</f>
        <v>2113.7928000000002</v>
      </c>
      <c r="BO246" s="7">
        <v>160.8794</v>
      </c>
      <c r="BP246" s="7">
        <v>697.70860000000005</v>
      </c>
      <c r="BQ246" s="7">
        <v>1438.9643000000001</v>
      </c>
      <c r="BR246" s="7">
        <f>Table2[[#This Row],[Company Direct Through FY 11]]+Table2[[#This Row],[Company Direct FY 12 and After ]]</f>
        <v>2136.6729</v>
      </c>
      <c r="BS246" s="7">
        <v>0</v>
      </c>
      <c r="BT246" s="7">
        <v>0</v>
      </c>
      <c r="BU246" s="7">
        <v>0</v>
      </c>
      <c r="BV246" s="7">
        <f>Table2[[#This Row],[Sales Tax Exemption Through FY 11]]+Table2[[#This Row],[Sales Tax Exemption FY 12 and After ]]</f>
        <v>0</v>
      </c>
      <c r="BW246" s="7">
        <v>0</v>
      </c>
      <c r="BX246" s="7">
        <v>0</v>
      </c>
      <c r="BY246" s="7">
        <v>0</v>
      </c>
      <c r="BZ246" s="7">
        <f>Table2[[#This Row],[Energy Tax Savings Through FY 11]]+Table2[[#This Row],[Energy Tax Savings FY 12 and After ]]</f>
        <v>0</v>
      </c>
      <c r="CA246" s="7">
        <v>8.7727000000000004</v>
      </c>
      <c r="CB246" s="7">
        <v>50.686500000000002</v>
      </c>
      <c r="CC246" s="7">
        <v>32.840000000000003</v>
      </c>
      <c r="CD246" s="7">
        <f>Table2[[#This Row],[Tax Exempt Bond Savings Through FY 11]]+Table2[[#This Row],[Tax Exempt Bond Savings FY12 and After ]]</f>
        <v>83.526499999999999</v>
      </c>
      <c r="CE246" s="7">
        <v>187.94749999999999</v>
      </c>
      <c r="CF246" s="7">
        <v>784.13760000000002</v>
      </c>
      <c r="CG246" s="7">
        <v>1681.0713000000001</v>
      </c>
      <c r="CH246" s="7">
        <f>Table2[[#This Row],[Indirect and Induced Through FY 11]]+Table2[[#This Row],[Indirect and Induced FY 12 and After  ]]</f>
        <v>2465.2089000000001</v>
      </c>
      <c r="CI246" s="7">
        <v>340.05419999999998</v>
      </c>
      <c r="CJ246" s="7">
        <v>1431.1596999999999</v>
      </c>
      <c r="CK246" s="7">
        <v>3087.1956</v>
      </c>
      <c r="CL246" s="7">
        <f>Table2[[#This Row],[TOTAL Income Consumption Use Taxes Through FY 11]]+Table2[[#This Row],[TOTAL Income Consumption Use Taxes FY 12 and After  ]]</f>
        <v>4518.3553000000002</v>
      </c>
      <c r="CM246" s="7">
        <v>8.7727000000000004</v>
      </c>
      <c r="CN246" s="7">
        <v>205.60890000000001</v>
      </c>
      <c r="CO246" s="7">
        <v>32.840000000000003</v>
      </c>
      <c r="CP246" s="7">
        <f>Table2[[#This Row],[Assistance Provided Through FY 11]]+Table2[[#This Row],[Assistance Provided FY 12 and After ]]</f>
        <v>238.44890000000001</v>
      </c>
      <c r="CQ246" s="7">
        <v>0</v>
      </c>
      <c r="CR246" s="7">
        <v>0</v>
      </c>
      <c r="CS246" s="7">
        <v>0</v>
      </c>
      <c r="CT246" s="7">
        <f>Table2[[#This Row],[Recapture Cancellation Reduction Amount Through FY 11]]+Table2[[#This Row],[Recapture Cancellation Reduction Amount FY 12 and After ]]</f>
        <v>0</v>
      </c>
      <c r="CU246" s="7">
        <v>0</v>
      </c>
      <c r="CV246" s="7">
        <v>0</v>
      </c>
      <c r="CW246" s="7">
        <v>0</v>
      </c>
      <c r="CX246" s="7">
        <f>Table2[[#This Row],[Penalty Paid Through FY 11]]+Table2[[#This Row],[Penalty Paid FY 12 and After]]</f>
        <v>0</v>
      </c>
      <c r="CY246" s="7">
        <v>8.7727000000000004</v>
      </c>
      <c r="CZ246" s="7">
        <v>205.60890000000001</v>
      </c>
      <c r="DA246" s="7">
        <v>32.840000000000003</v>
      </c>
      <c r="DB246" s="7">
        <f>Table2[[#This Row],[TOTAL Assistance Net of recapture penalties Through FY 11]]+Table2[[#This Row],[TOTAL Assistance Net of recapture penalties FY 12 and After ]]</f>
        <v>238.44890000000001</v>
      </c>
      <c r="DC246" s="7">
        <v>160.8794</v>
      </c>
      <c r="DD246" s="7">
        <v>852.63099999999997</v>
      </c>
      <c r="DE246" s="7">
        <v>1438.9643000000001</v>
      </c>
      <c r="DF246" s="7">
        <f>Table2[[#This Row],[Company Direct Tax Revenue Before Assistance FY 12 and After]]+Table2[[#This Row],[Company Direct Tax Revenue Before Assistance Through FY 11]]</f>
        <v>2291.5953</v>
      </c>
      <c r="DG246" s="7">
        <v>351.81709999999998</v>
      </c>
      <c r="DH246" s="7">
        <v>1432.2212</v>
      </c>
      <c r="DI246" s="7">
        <v>3146.7804999999998</v>
      </c>
      <c r="DJ246" s="7">
        <f>Table2[[#This Row],[Indirect and Induced Tax Revenues FY 12 and After]]+Table2[[#This Row],[Indirect and Induced Tax Revenues Through FY 11]]</f>
        <v>4579.0016999999998</v>
      </c>
      <c r="DK246" s="7">
        <v>512.69650000000001</v>
      </c>
      <c r="DL246" s="7">
        <v>2284.8521999999998</v>
      </c>
      <c r="DM246" s="7">
        <v>4585.7448000000004</v>
      </c>
      <c r="DN246" s="7">
        <f>Table2[[#This Row],[TOTAL Tax Revenues Before Assistance Through FY 11]]+Table2[[#This Row],[TOTAL Tax Revenues Before Assistance FY 12 and After]]</f>
        <v>6870.5969999999998</v>
      </c>
      <c r="DO246" s="7">
        <v>503.92380000000003</v>
      </c>
      <c r="DP246" s="7">
        <v>2079.2433000000001</v>
      </c>
      <c r="DQ246" s="7">
        <v>4552.9048000000003</v>
      </c>
      <c r="DR246" s="7">
        <f>Table2[[#This Row],[TOTAL Tax Revenues Net of Assistance Recapture and Penalty FY 12 and After]]+Table2[[#This Row],[TOTAL Tax Revenues Net of Assistance Recapture and Penalty Through FY 11]]</f>
        <v>6632.1481000000003</v>
      </c>
      <c r="DS246" s="7">
        <v>0</v>
      </c>
      <c r="DT246" s="7">
        <v>0</v>
      </c>
      <c r="DU246" s="7">
        <v>0</v>
      </c>
      <c r="DV246" s="7">
        <v>0</v>
      </c>
    </row>
    <row r="247" spans="1:126" x14ac:dyDescent="0.25">
      <c r="A247" s="5">
        <v>92753</v>
      </c>
      <c r="B247" s="5" t="s">
        <v>470</v>
      </c>
      <c r="C247" s="5" t="s">
        <v>471</v>
      </c>
      <c r="D247" s="5" t="s">
        <v>42</v>
      </c>
      <c r="E247" s="5">
        <v>39</v>
      </c>
      <c r="F247" s="5">
        <v>1113</v>
      </c>
      <c r="G247" s="5">
        <v>61</v>
      </c>
      <c r="H247" s="23"/>
      <c r="I247" s="23"/>
      <c r="J247" s="5">
        <v>812331</v>
      </c>
      <c r="K247" s="6" t="s">
        <v>43</v>
      </c>
      <c r="L247" s="6">
        <v>37852</v>
      </c>
      <c r="M247" s="9">
        <v>47299</v>
      </c>
      <c r="N247" s="7">
        <v>897</v>
      </c>
      <c r="O247" s="5" t="s">
        <v>390</v>
      </c>
      <c r="P247" s="23">
        <v>37</v>
      </c>
      <c r="Q247" s="23">
        <v>0</v>
      </c>
      <c r="R247" s="23">
        <v>185</v>
      </c>
      <c r="S247" s="23">
        <v>0</v>
      </c>
      <c r="T247" s="23">
        <v>0</v>
      </c>
      <c r="U247" s="23">
        <v>222</v>
      </c>
      <c r="V247" s="23">
        <v>203</v>
      </c>
      <c r="W247" s="23">
        <v>0</v>
      </c>
      <c r="X247" s="23">
        <v>0</v>
      </c>
      <c r="Y247" s="23">
        <v>175</v>
      </c>
      <c r="Z247" s="23">
        <v>10</v>
      </c>
      <c r="AA247" s="24">
        <v>0</v>
      </c>
      <c r="AB247" s="24">
        <v>0</v>
      </c>
      <c r="AC247" s="24">
        <v>0</v>
      </c>
      <c r="AD247" s="24">
        <v>0</v>
      </c>
      <c r="AE247" s="24">
        <v>0</v>
      </c>
      <c r="AF247" s="24">
        <v>93.243243243243199</v>
      </c>
      <c r="AG247" s="5" t="s">
        <v>39</v>
      </c>
      <c r="AH247" s="7" t="s">
        <v>33</v>
      </c>
      <c r="AI247" s="7">
        <v>54.988</v>
      </c>
      <c r="AJ247" s="7">
        <v>292.05430000000001</v>
      </c>
      <c r="AK247" s="7">
        <v>409.27289999999999</v>
      </c>
      <c r="AL247" s="7">
        <f>Table2[[#This Row],[Company Direct Land Through FY 11]]+Table2[[#This Row],[Company Direct Land FY 12 and After ]]</f>
        <v>701.32719999999995</v>
      </c>
      <c r="AM247" s="7">
        <v>83.665999999999997</v>
      </c>
      <c r="AN247" s="7">
        <v>295.65600000000001</v>
      </c>
      <c r="AO247" s="7">
        <v>622.72119999999995</v>
      </c>
      <c r="AP247" s="7">
        <f>Table2[[#This Row],[Company Direct Building Through FY 11]]+Table2[[#This Row],[Company Direct Building FY 12 and After  ]]</f>
        <v>918.3771999999999</v>
      </c>
      <c r="AQ247" s="7">
        <v>0</v>
      </c>
      <c r="AR247" s="7">
        <v>6.8006000000000002</v>
      </c>
      <c r="AS247" s="7">
        <v>0</v>
      </c>
      <c r="AT247" s="7">
        <f>Table2[[#This Row],[Mortgage Recording Tax Through FY 11]]+Table2[[#This Row],[Mortgage Recording Tax FY 12 and After ]]</f>
        <v>6.8006000000000002</v>
      </c>
      <c r="AU247" s="7">
        <v>123.52</v>
      </c>
      <c r="AV247" s="7">
        <v>411.0881</v>
      </c>
      <c r="AW247" s="7">
        <v>919.35239999999999</v>
      </c>
      <c r="AX247" s="7">
        <f>Table2[[#This Row],[Pilot Savings  Through FY 11]]+Table2[[#This Row],[Pilot Savings FY 12 and After ]]</f>
        <v>1330.4404999999999</v>
      </c>
      <c r="AY247" s="7">
        <v>0</v>
      </c>
      <c r="AZ247" s="7">
        <v>0</v>
      </c>
      <c r="BA247" s="7">
        <v>0</v>
      </c>
      <c r="BB247" s="7">
        <f>Table2[[#This Row],[Mortgage Recording Tax Exemption Through FY 11]]+Table2[[#This Row],[Mortgage Recording Tax Exemption FY 12 and After ]]</f>
        <v>0</v>
      </c>
      <c r="BC247" s="7">
        <v>253.1046</v>
      </c>
      <c r="BD247" s="7">
        <v>914.16039999999998</v>
      </c>
      <c r="BE247" s="7">
        <v>1883.8447000000001</v>
      </c>
      <c r="BF247" s="7">
        <f>Table2[[#This Row],[Indirect and Induced Land Through FY 11]]+Table2[[#This Row],[Indirect and Induced Land FY 12 and After ]]</f>
        <v>2798.0051000000003</v>
      </c>
      <c r="BG247" s="7">
        <v>470.0514</v>
      </c>
      <c r="BH247" s="7">
        <v>1697.7266</v>
      </c>
      <c r="BI247" s="7">
        <v>3498.5675999999999</v>
      </c>
      <c r="BJ247" s="7">
        <f>Table2[[#This Row],[Indirect and Induced Building Through FY 11]]+Table2[[#This Row],[Indirect and Induced Building FY 12 and After]]</f>
        <v>5196.2942000000003</v>
      </c>
      <c r="BK247" s="7">
        <v>738.29</v>
      </c>
      <c r="BL247" s="7">
        <v>2795.3098</v>
      </c>
      <c r="BM247" s="7">
        <v>5495.0540000000001</v>
      </c>
      <c r="BN247" s="7">
        <f>Table2[[#This Row],[TOTAL Real Property Related Taxes Through FY 11]]+Table2[[#This Row],[TOTAL Real Property Related Taxes FY 12 and After]]</f>
        <v>8290.3637999999992</v>
      </c>
      <c r="BO247" s="7">
        <v>1241.3204000000001</v>
      </c>
      <c r="BP247" s="7">
        <v>4915.6010999999999</v>
      </c>
      <c r="BQ247" s="7">
        <v>9239.0817000000006</v>
      </c>
      <c r="BR247" s="7">
        <f>Table2[[#This Row],[Company Direct Through FY 11]]+Table2[[#This Row],[Company Direct FY 12 and After ]]</f>
        <v>14154.6828</v>
      </c>
      <c r="BS247" s="7">
        <v>0</v>
      </c>
      <c r="BT247" s="7">
        <v>25.761700000000001</v>
      </c>
      <c r="BU247" s="7">
        <v>0</v>
      </c>
      <c r="BV247" s="7">
        <f>Table2[[#This Row],[Sales Tax Exemption Through FY 11]]+Table2[[#This Row],[Sales Tax Exemption FY 12 and After ]]</f>
        <v>25.761700000000001</v>
      </c>
      <c r="BW247" s="7">
        <v>0</v>
      </c>
      <c r="BX247" s="7">
        <v>2.1556999999999999</v>
      </c>
      <c r="BY247" s="7">
        <v>0</v>
      </c>
      <c r="BZ247" s="7">
        <f>Table2[[#This Row],[Energy Tax Savings Through FY 11]]+Table2[[#This Row],[Energy Tax Savings FY 12 and After ]]</f>
        <v>2.1556999999999999</v>
      </c>
      <c r="CA247" s="7">
        <v>0</v>
      </c>
      <c r="CB247" s="7">
        <v>0</v>
      </c>
      <c r="CC247" s="7">
        <v>0</v>
      </c>
      <c r="CD247" s="7">
        <f>Table2[[#This Row],[Tax Exempt Bond Savings Through FY 11]]+Table2[[#This Row],[Tax Exempt Bond Savings FY12 and After ]]</f>
        <v>0</v>
      </c>
      <c r="CE247" s="7">
        <v>996.19560000000001</v>
      </c>
      <c r="CF247" s="7">
        <v>3823.3923</v>
      </c>
      <c r="CG247" s="7">
        <v>7414.6306999999997</v>
      </c>
      <c r="CH247" s="7">
        <f>Table2[[#This Row],[Indirect and Induced Through FY 11]]+Table2[[#This Row],[Indirect and Induced FY 12 and After  ]]</f>
        <v>11238.022999999999</v>
      </c>
      <c r="CI247" s="7">
        <v>2237.5160000000001</v>
      </c>
      <c r="CJ247" s="7">
        <v>8711.0759999999991</v>
      </c>
      <c r="CK247" s="7">
        <v>16653.7124</v>
      </c>
      <c r="CL247" s="7">
        <f>Table2[[#This Row],[TOTAL Income Consumption Use Taxes Through FY 11]]+Table2[[#This Row],[TOTAL Income Consumption Use Taxes FY 12 and After  ]]</f>
        <v>25364.788399999998</v>
      </c>
      <c r="CM247" s="7">
        <v>123.52</v>
      </c>
      <c r="CN247" s="7">
        <v>439.00549999999998</v>
      </c>
      <c r="CO247" s="7">
        <v>919.35239999999999</v>
      </c>
      <c r="CP247" s="7">
        <f>Table2[[#This Row],[Assistance Provided Through FY 11]]+Table2[[#This Row],[Assistance Provided FY 12 and After ]]</f>
        <v>1358.3579</v>
      </c>
      <c r="CQ247" s="7">
        <v>0</v>
      </c>
      <c r="CR247" s="7">
        <v>0</v>
      </c>
      <c r="CS247" s="7">
        <v>0</v>
      </c>
      <c r="CT247" s="7">
        <f>Table2[[#This Row],[Recapture Cancellation Reduction Amount Through FY 11]]+Table2[[#This Row],[Recapture Cancellation Reduction Amount FY 12 and After ]]</f>
        <v>0</v>
      </c>
      <c r="CU247" s="7">
        <v>0</v>
      </c>
      <c r="CV247" s="7">
        <v>0</v>
      </c>
      <c r="CW247" s="7">
        <v>0</v>
      </c>
      <c r="CX247" s="7">
        <f>Table2[[#This Row],[Penalty Paid Through FY 11]]+Table2[[#This Row],[Penalty Paid FY 12 and After]]</f>
        <v>0</v>
      </c>
      <c r="CY247" s="7">
        <v>123.52</v>
      </c>
      <c r="CZ247" s="7">
        <v>439.00549999999998</v>
      </c>
      <c r="DA247" s="7">
        <v>919.35239999999999</v>
      </c>
      <c r="DB247" s="7">
        <f>Table2[[#This Row],[TOTAL Assistance Net of recapture penalties Through FY 11]]+Table2[[#This Row],[TOTAL Assistance Net of recapture penalties FY 12 and After ]]</f>
        <v>1358.3579</v>
      </c>
      <c r="DC247" s="7">
        <v>1379.9744000000001</v>
      </c>
      <c r="DD247" s="7">
        <v>5510.1120000000001</v>
      </c>
      <c r="DE247" s="7">
        <v>10271.075800000001</v>
      </c>
      <c r="DF247" s="7">
        <f>Table2[[#This Row],[Company Direct Tax Revenue Before Assistance FY 12 and After]]+Table2[[#This Row],[Company Direct Tax Revenue Before Assistance Through FY 11]]</f>
        <v>15781.1878</v>
      </c>
      <c r="DG247" s="7">
        <v>1719.3516</v>
      </c>
      <c r="DH247" s="7">
        <v>6435.2793000000001</v>
      </c>
      <c r="DI247" s="7">
        <v>12797.043</v>
      </c>
      <c r="DJ247" s="7">
        <f>Table2[[#This Row],[Indirect and Induced Tax Revenues FY 12 and After]]+Table2[[#This Row],[Indirect and Induced Tax Revenues Through FY 11]]</f>
        <v>19232.3223</v>
      </c>
      <c r="DK247" s="7">
        <v>3099.326</v>
      </c>
      <c r="DL247" s="7">
        <v>11945.391299999999</v>
      </c>
      <c r="DM247" s="7">
        <v>23068.1188</v>
      </c>
      <c r="DN247" s="7">
        <f>Table2[[#This Row],[TOTAL Tax Revenues Before Assistance Through FY 11]]+Table2[[#This Row],[TOTAL Tax Revenues Before Assistance FY 12 and After]]</f>
        <v>35013.5101</v>
      </c>
      <c r="DO247" s="7">
        <v>2975.806</v>
      </c>
      <c r="DP247" s="7">
        <v>11506.3858</v>
      </c>
      <c r="DQ247" s="7">
        <v>22148.7664</v>
      </c>
      <c r="DR247" s="7">
        <f>Table2[[#This Row],[TOTAL Tax Revenues Net of Assistance Recapture and Penalty FY 12 and After]]+Table2[[#This Row],[TOTAL Tax Revenues Net of Assistance Recapture and Penalty Through FY 11]]</f>
        <v>33655.152199999997</v>
      </c>
      <c r="DS247" s="7">
        <v>0</v>
      </c>
      <c r="DT247" s="7">
        <v>0</v>
      </c>
      <c r="DU247" s="7">
        <v>0</v>
      </c>
      <c r="DV247" s="7">
        <v>0</v>
      </c>
    </row>
    <row r="248" spans="1:126" x14ac:dyDescent="0.25">
      <c r="A248" s="5">
        <v>92754</v>
      </c>
      <c r="B248" s="5" t="s">
        <v>521</v>
      </c>
      <c r="C248" s="5" t="s">
        <v>522</v>
      </c>
      <c r="D248" s="5" t="s">
        <v>36</v>
      </c>
      <c r="E248" s="5">
        <v>13</v>
      </c>
      <c r="F248" s="5">
        <v>4427</v>
      </c>
      <c r="G248" s="5">
        <v>29</v>
      </c>
      <c r="H248" s="23">
        <v>94977</v>
      </c>
      <c r="I248" s="23">
        <v>350385</v>
      </c>
      <c r="J248" s="5">
        <v>623110</v>
      </c>
      <c r="K248" s="6" t="s">
        <v>47</v>
      </c>
      <c r="L248" s="6">
        <v>37978</v>
      </c>
      <c r="M248" s="9">
        <v>49263</v>
      </c>
      <c r="N248" s="7">
        <v>22600</v>
      </c>
      <c r="O248" s="5" t="s">
        <v>79</v>
      </c>
      <c r="P248" s="23">
        <v>100</v>
      </c>
      <c r="Q248" s="23">
        <v>6</v>
      </c>
      <c r="R248" s="23">
        <v>535</v>
      </c>
      <c r="S248" s="23">
        <v>4</v>
      </c>
      <c r="T248" s="23">
        <v>0</v>
      </c>
      <c r="U248" s="23">
        <v>645</v>
      </c>
      <c r="V248" s="23">
        <v>592</v>
      </c>
      <c r="W248" s="23">
        <v>0</v>
      </c>
      <c r="X248" s="23">
        <v>0</v>
      </c>
      <c r="Y248" s="23">
        <v>1404</v>
      </c>
      <c r="Z248" s="23">
        <v>19</v>
      </c>
      <c r="AA248" s="24">
        <v>17.209302325581401</v>
      </c>
      <c r="AB248" s="24">
        <v>13.178294573643401</v>
      </c>
      <c r="AC248" s="24">
        <v>46.356589147286797</v>
      </c>
      <c r="AD248" s="24">
        <v>9.4573643410852704</v>
      </c>
      <c r="AE248" s="24">
        <v>13.7984496124031</v>
      </c>
      <c r="AF248" s="24">
        <v>79.844961240310099</v>
      </c>
      <c r="AG248" s="5" t="s">
        <v>39</v>
      </c>
      <c r="AH248" s="7" t="s">
        <v>33</v>
      </c>
      <c r="AI248" s="7">
        <v>0</v>
      </c>
      <c r="AJ248" s="7">
        <v>0</v>
      </c>
      <c r="AK248" s="7">
        <v>0</v>
      </c>
      <c r="AL248" s="7">
        <f>Table2[[#This Row],[Company Direct Land Through FY 11]]+Table2[[#This Row],[Company Direct Land FY 12 and After ]]</f>
        <v>0</v>
      </c>
      <c r="AM248" s="7">
        <v>0</v>
      </c>
      <c r="AN248" s="7">
        <v>0</v>
      </c>
      <c r="AO248" s="7">
        <v>0</v>
      </c>
      <c r="AP248" s="7">
        <f>Table2[[#This Row],[Company Direct Building Through FY 11]]+Table2[[#This Row],[Company Direct Building FY 12 and After  ]]</f>
        <v>0</v>
      </c>
      <c r="AQ248" s="7">
        <v>0</v>
      </c>
      <c r="AR248" s="7">
        <v>361.0761</v>
      </c>
      <c r="AS248" s="7">
        <v>0</v>
      </c>
      <c r="AT248" s="7">
        <f>Table2[[#This Row],[Mortgage Recording Tax Through FY 11]]+Table2[[#This Row],[Mortgage Recording Tax FY 12 and After ]]</f>
        <v>361.0761</v>
      </c>
      <c r="AU248" s="7">
        <v>0</v>
      </c>
      <c r="AV248" s="7">
        <v>0</v>
      </c>
      <c r="AW248" s="7">
        <v>0</v>
      </c>
      <c r="AX248" s="7">
        <f>Table2[[#This Row],[Pilot Savings  Through FY 11]]+Table2[[#This Row],[Pilot Savings FY 12 and After ]]</f>
        <v>0</v>
      </c>
      <c r="AY248" s="7">
        <v>0</v>
      </c>
      <c r="AZ248" s="7">
        <v>361.0761</v>
      </c>
      <c r="BA248" s="7">
        <v>0</v>
      </c>
      <c r="BB248" s="7">
        <f>Table2[[#This Row],[Mortgage Recording Tax Exemption Through FY 11]]+Table2[[#This Row],[Mortgage Recording Tax Exemption FY 12 and After ]]</f>
        <v>361.0761</v>
      </c>
      <c r="BC248" s="7">
        <v>264.67140000000001</v>
      </c>
      <c r="BD248" s="7">
        <v>2800.5169999999998</v>
      </c>
      <c r="BE248" s="7">
        <v>2367.3175000000001</v>
      </c>
      <c r="BF248" s="7">
        <f>Table2[[#This Row],[Indirect and Induced Land Through FY 11]]+Table2[[#This Row],[Indirect and Induced Land FY 12 and After ]]</f>
        <v>5167.8344999999999</v>
      </c>
      <c r="BG248" s="7">
        <v>491.5326</v>
      </c>
      <c r="BH248" s="7">
        <v>5200.9603999999999</v>
      </c>
      <c r="BI248" s="7">
        <v>4396.4467999999997</v>
      </c>
      <c r="BJ248" s="7">
        <f>Table2[[#This Row],[Indirect and Induced Building Through FY 11]]+Table2[[#This Row],[Indirect and Induced Building FY 12 and After]]</f>
        <v>9597.4071999999996</v>
      </c>
      <c r="BK248" s="7">
        <v>756.20399999999995</v>
      </c>
      <c r="BL248" s="7">
        <v>8001.4773999999998</v>
      </c>
      <c r="BM248" s="7">
        <v>6763.7642999999998</v>
      </c>
      <c r="BN248" s="7">
        <f>Table2[[#This Row],[TOTAL Real Property Related Taxes Through FY 11]]+Table2[[#This Row],[TOTAL Real Property Related Taxes FY 12 and After]]</f>
        <v>14765.241699999999</v>
      </c>
      <c r="BO248" s="7">
        <v>897.0729</v>
      </c>
      <c r="BP248" s="7">
        <v>9613.0781000000006</v>
      </c>
      <c r="BQ248" s="7">
        <v>8023.7467999999999</v>
      </c>
      <c r="BR248" s="7">
        <f>Table2[[#This Row],[Company Direct Through FY 11]]+Table2[[#This Row],[Company Direct FY 12 and After ]]</f>
        <v>17636.8249</v>
      </c>
      <c r="BS248" s="7">
        <v>0</v>
      </c>
      <c r="BT248" s="7">
        <v>0</v>
      </c>
      <c r="BU248" s="7">
        <v>0</v>
      </c>
      <c r="BV248" s="7">
        <f>Table2[[#This Row],[Sales Tax Exemption Through FY 11]]+Table2[[#This Row],[Sales Tax Exemption FY 12 and After ]]</f>
        <v>0</v>
      </c>
      <c r="BW248" s="7">
        <v>0</v>
      </c>
      <c r="BX248" s="7">
        <v>0</v>
      </c>
      <c r="BY248" s="7">
        <v>0</v>
      </c>
      <c r="BZ248" s="7">
        <f>Table2[[#This Row],[Energy Tax Savings Through FY 11]]+Table2[[#This Row],[Energy Tax Savings FY 12 and After ]]</f>
        <v>0</v>
      </c>
      <c r="CA248" s="7">
        <v>19.3019</v>
      </c>
      <c r="CB248" s="7">
        <v>139.52010000000001</v>
      </c>
      <c r="CC248" s="7">
        <v>72.255499999999998</v>
      </c>
      <c r="CD248" s="7">
        <f>Table2[[#This Row],[Tax Exempt Bond Savings Through FY 11]]+Table2[[#This Row],[Tax Exempt Bond Savings FY12 and After ]]</f>
        <v>211.7756</v>
      </c>
      <c r="CE248" s="7">
        <v>955.69690000000003</v>
      </c>
      <c r="CF248" s="7">
        <v>10418.526599999999</v>
      </c>
      <c r="CG248" s="7">
        <v>8548.1008000000002</v>
      </c>
      <c r="CH248" s="7">
        <f>Table2[[#This Row],[Indirect and Induced Through FY 11]]+Table2[[#This Row],[Indirect and Induced FY 12 and After  ]]</f>
        <v>18966.627399999998</v>
      </c>
      <c r="CI248" s="7">
        <v>1833.4679000000001</v>
      </c>
      <c r="CJ248" s="7">
        <v>19892.084599999998</v>
      </c>
      <c r="CK248" s="7">
        <v>16499.592100000002</v>
      </c>
      <c r="CL248" s="7">
        <f>Table2[[#This Row],[TOTAL Income Consumption Use Taxes Through FY 11]]+Table2[[#This Row],[TOTAL Income Consumption Use Taxes FY 12 and After  ]]</f>
        <v>36391.676699999996</v>
      </c>
      <c r="CM248" s="7">
        <v>19.3019</v>
      </c>
      <c r="CN248" s="7">
        <v>500.59620000000001</v>
      </c>
      <c r="CO248" s="7">
        <v>72.255499999999998</v>
      </c>
      <c r="CP248" s="7">
        <f>Table2[[#This Row],[Assistance Provided Through FY 11]]+Table2[[#This Row],[Assistance Provided FY 12 and After ]]</f>
        <v>572.85170000000005</v>
      </c>
      <c r="CQ248" s="7">
        <v>0</v>
      </c>
      <c r="CR248" s="7">
        <v>0</v>
      </c>
      <c r="CS248" s="7">
        <v>0</v>
      </c>
      <c r="CT248" s="7">
        <f>Table2[[#This Row],[Recapture Cancellation Reduction Amount Through FY 11]]+Table2[[#This Row],[Recapture Cancellation Reduction Amount FY 12 and After ]]</f>
        <v>0</v>
      </c>
      <c r="CU248" s="7">
        <v>0</v>
      </c>
      <c r="CV248" s="7">
        <v>0</v>
      </c>
      <c r="CW248" s="7">
        <v>0</v>
      </c>
      <c r="CX248" s="7">
        <f>Table2[[#This Row],[Penalty Paid Through FY 11]]+Table2[[#This Row],[Penalty Paid FY 12 and After]]</f>
        <v>0</v>
      </c>
      <c r="CY248" s="7">
        <v>19.3019</v>
      </c>
      <c r="CZ248" s="7">
        <v>500.59620000000001</v>
      </c>
      <c r="DA248" s="7">
        <v>72.255499999999998</v>
      </c>
      <c r="DB248" s="7">
        <f>Table2[[#This Row],[TOTAL Assistance Net of recapture penalties Through FY 11]]+Table2[[#This Row],[TOTAL Assistance Net of recapture penalties FY 12 and After ]]</f>
        <v>572.85170000000005</v>
      </c>
      <c r="DC248" s="7">
        <v>897.0729</v>
      </c>
      <c r="DD248" s="7">
        <v>9974.1542000000009</v>
      </c>
      <c r="DE248" s="7">
        <v>8023.7467999999999</v>
      </c>
      <c r="DF248" s="7">
        <f>Table2[[#This Row],[Company Direct Tax Revenue Before Assistance FY 12 and After]]+Table2[[#This Row],[Company Direct Tax Revenue Before Assistance Through FY 11]]</f>
        <v>17997.901000000002</v>
      </c>
      <c r="DG248" s="7">
        <v>1711.9009000000001</v>
      </c>
      <c r="DH248" s="7">
        <v>18420.004000000001</v>
      </c>
      <c r="DI248" s="7">
        <v>15311.865100000001</v>
      </c>
      <c r="DJ248" s="7">
        <f>Table2[[#This Row],[Indirect and Induced Tax Revenues FY 12 and After]]+Table2[[#This Row],[Indirect and Induced Tax Revenues Through FY 11]]</f>
        <v>33731.869100000004</v>
      </c>
      <c r="DK248" s="7">
        <v>2608.9738000000002</v>
      </c>
      <c r="DL248" s="7">
        <v>28394.158200000002</v>
      </c>
      <c r="DM248" s="7">
        <v>23335.6119</v>
      </c>
      <c r="DN248" s="7">
        <f>Table2[[#This Row],[TOTAL Tax Revenues Before Assistance Through FY 11]]+Table2[[#This Row],[TOTAL Tax Revenues Before Assistance FY 12 and After]]</f>
        <v>51729.770100000002</v>
      </c>
      <c r="DO248" s="7">
        <v>2589.6718999999998</v>
      </c>
      <c r="DP248" s="7">
        <v>27893.562000000002</v>
      </c>
      <c r="DQ248" s="7">
        <v>23263.356400000001</v>
      </c>
      <c r="DR248" s="7">
        <f>Table2[[#This Row],[TOTAL Tax Revenues Net of Assistance Recapture and Penalty FY 12 and After]]+Table2[[#This Row],[TOTAL Tax Revenues Net of Assistance Recapture and Penalty Through FY 11]]</f>
        <v>51156.918400000002</v>
      </c>
      <c r="DS248" s="7">
        <v>0</v>
      </c>
      <c r="DT248" s="7">
        <v>0</v>
      </c>
      <c r="DU248" s="7">
        <v>0</v>
      </c>
      <c r="DV248" s="7">
        <v>0</v>
      </c>
    </row>
    <row r="249" spans="1:126" x14ac:dyDescent="0.25">
      <c r="A249" s="5">
        <v>92755</v>
      </c>
      <c r="B249" s="5" t="s">
        <v>489</v>
      </c>
      <c r="C249" s="5" t="s">
        <v>490</v>
      </c>
      <c r="D249" s="5" t="s">
        <v>42</v>
      </c>
      <c r="E249" s="5">
        <v>33</v>
      </c>
      <c r="F249" s="5">
        <v>280</v>
      </c>
      <c r="G249" s="5">
        <v>15</v>
      </c>
      <c r="H249" s="23">
        <v>10596</v>
      </c>
      <c r="I249" s="23">
        <v>40730</v>
      </c>
      <c r="J249" s="5">
        <v>611110</v>
      </c>
      <c r="K249" s="6" t="s">
        <v>47</v>
      </c>
      <c r="L249" s="6">
        <v>37974</v>
      </c>
      <c r="M249" s="9">
        <v>44441</v>
      </c>
      <c r="N249" s="7">
        <v>6450</v>
      </c>
      <c r="O249" s="5" t="s">
        <v>79</v>
      </c>
      <c r="P249" s="23">
        <v>10</v>
      </c>
      <c r="Q249" s="23">
        <v>10</v>
      </c>
      <c r="R249" s="23">
        <v>50</v>
      </c>
      <c r="S249" s="23">
        <v>0</v>
      </c>
      <c r="T249" s="23">
        <v>4</v>
      </c>
      <c r="U249" s="23">
        <v>74</v>
      </c>
      <c r="V249" s="23">
        <v>64</v>
      </c>
      <c r="W249" s="23">
        <v>0</v>
      </c>
      <c r="X249" s="23">
        <v>0</v>
      </c>
      <c r="Y249" s="23">
        <v>0</v>
      </c>
      <c r="Z249" s="23">
        <v>0</v>
      </c>
      <c r="AA249" s="24">
        <v>0</v>
      </c>
      <c r="AB249" s="24">
        <v>0</v>
      </c>
      <c r="AC249" s="24">
        <v>0</v>
      </c>
      <c r="AD249" s="24">
        <v>0</v>
      </c>
      <c r="AE249" s="24">
        <v>0</v>
      </c>
      <c r="AF249" s="24">
        <v>100</v>
      </c>
      <c r="AG249" s="5" t="s">
        <v>39</v>
      </c>
      <c r="AH249" s="7" t="s">
        <v>33</v>
      </c>
      <c r="AI249" s="7">
        <v>0</v>
      </c>
      <c r="AJ249" s="7">
        <v>0</v>
      </c>
      <c r="AK249" s="7">
        <v>0</v>
      </c>
      <c r="AL249" s="7">
        <f>Table2[[#This Row],[Company Direct Land Through FY 11]]+Table2[[#This Row],[Company Direct Land FY 12 and After ]]</f>
        <v>0</v>
      </c>
      <c r="AM249" s="7">
        <v>0</v>
      </c>
      <c r="AN249" s="7">
        <v>0</v>
      </c>
      <c r="AO249" s="7">
        <v>0</v>
      </c>
      <c r="AP249" s="7">
        <f>Table2[[#This Row],[Company Direct Building Through FY 11]]+Table2[[#This Row],[Company Direct Building FY 12 and After  ]]</f>
        <v>0</v>
      </c>
      <c r="AQ249" s="7">
        <v>0</v>
      </c>
      <c r="AR249" s="7">
        <v>0.2084</v>
      </c>
      <c r="AS249" s="7">
        <v>0</v>
      </c>
      <c r="AT249" s="7">
        <f>Table2[[#This Row],[Mortgage Recording Tax Through FY 11]]+Table2[[#This Row],[Mortgage Recording Tax FY 12 and After ]]</f>
        <v>0.2084</v>
      </c>
      <c r="AU249" s="7">
        <v>0</v>
      </c>
      <c r="AV249" s="7">
        <v>0</v>
      </c>
      <c r="AW249" s="7">
        <v>0</v>
      </c>
      <c r="AX249" s="7">
        <f>Table2[[#This Row],[Pilot Savings  Through FY 11]]+Table2[[#This Row],[Pilot Savings FY 12 and After ]]</f>
        <v>0</v>
      </c>
      <c r="AY249" s="7">
        <v>0</v>
      </c>
      <c r="AZ249" s="7">
        <v>0.2084</v>
      </c>
      <c r="BA249" s="7">
        <v>0</v>
      </c>
      <c r="BB249" s="7">
        <f>Table2[[#This Row],[Mortgage Recording Tax Exemption Through FY 11]]+Table2[[#This Row],[Mortgage Recording Tax Exemption FY 12 and After ]]</f>
        <v>0.2084</v>
      </c>
      <c r="BC249" s="7">
        <v>44.156300000000002</v>
      </c>
      <c r="BD249" s="7">
        <v>251.559</v>
      </c>
      <c r="BE249" s="7">
        <v>228.0942</v>
      </c>
      <c r="BF249" s="7">
        <f>Table2[[#This Row],[Indirect and Induced Land Through FY 11]]+Table2[[#This Row],[Indirect and Induced Land FY 12 and After ]]</f>
        <v>479.65319999999997</v>
      </c>
      <c r="BG249" s="7">
        <v>82.004499999999993</v>
      </c>
      <c r="BH249" s="7">
        <v>467.18099999999998</v>
      </c>
      <c r="BI249" s="7">
        <v>423.60270000000003</v>
      </c>
      <c r="BJ249" s="7">
        <f>Table2[[#This Row],[Indirect and Induced Building Through FY 11]]+Table2[[#This Row],[Indirect and Induced Building FY 12 and After]]</f>
        <v>890.78369999999995</v>
      </c>
      <c r="BK249" s="7">
        <v>126.16079999999999</v>
      </c>
      <c r="BL249" s="7">
        <v>718.74</v>
      </c>
      <c r="BM249" s="7">
        <v>651.69690000000003</v>
      </c>
      <c r="BN249" s="7">
        <f>Table2[[#This Row],[TOTAL Real Property Related Taxes Through FY 11]]+Table2[[#This Row],[TOTAL Real Property Related Taxes FY 12 and After]]</f>
        <v>1370.4369000000002</v>
      </c>
      <c r="BO249" s="7">
        <v>157.15039999999999</v>
      </c>
      <c r="BP249" s="7">
        <v>930.02589999999998</v>
      </c>
      <c r="BQ249" s="7">
        <v>811.77639999999997</v>
      </c>
      <c r="BR249" s="7">
        <f>Table2[[#This Row],[Company Direct Through FY 11]]+Table2[[#This Row],[Company Direct FY 12 and After ]]</f>
        <v>1741.8022999999998</v>
      </c>
      <c r="BS249" s="7">
        <v>0</v>
      </c>
      <c r="BT249" s="7">
        <v>0</v>
      </c>
      <c r="BU249" s="7">
        <v>0</v>
      </c>
      <c r="BV249" s="7">
        <f>Table2[[#This Row],[Sales Tax Exemption Through FY 11]]+Table2[[#This Row],[Sales Tax Exemption FY 12 and After ]]</f>
        <v>0</v>
      </c>
      <c r="BW249" s="7">
        <v>0</v>
      </c>
      <c r="BX249" s="7">
        <v>0</v>
      </c>
      <c r="BY249" s="7">
        <v>0</v>
      </c>
      <c r="BZ249" s="7">
        <f>Table2[[#This Row],[Energy Tax Savings Through FY 11]]+Table2[[#This Row],[Energy Tax Savings FY 12 and After ]]</f>
        <v>0</v>
      </c>
      <c r="CA249" s="7">
        <v>0.19539999999999999</v>
      </c>
      <c r="CB249" s="7">
        <v>1.2132000000000001</v>
      </c>
      <c r="CC249" s="7">
        <v>0.73140000000000005</v>
      </c>
      <c r="CD249" s="7">
        <f>Table2[[#This Row],[Tax Exempt Bond Savings Through FY 11]]+Table2[[#This Row],[Tax Exempt Bond Savings FY12 and After ]]</f>
        <v>1.9446000000000001</v>
      </c>
      <c r="CE249" s="7">
        <v>173.79490000000001</v>
      </c>
      <c r="CF249" s="7">
        <v>1055.7529999999999</v>
      </c>
      <c r="CG249" s="7">
        <v>897.755</v>
      </c>
      <c r="CH249" s="7">
        <f>Table2[[#This Row],[Indirect and Induced Through FY 11]]+Table2[[#This Row],[Indirect and Induced FY 12 and After  ]]</f>
        <v>1953.5079999999998</v>
      </c>
      <c r="CI249" s="7">
        <v>330.74990000000003</v>
      </c>
      <c r="CJ249" s="7">
        <v>1984.5657000000001</v>
      </c>
      <c r="CK249" s="7">
        <v>1708.8</v>
      </c>
      <c r="CL249" s="7">
        <f>Table2[[#This Row],[TOTAL Income Consumption Use Taxes Through FY 11]]+Table2[[#This Row],[TOTAL Income Consumption Use Taxes FY 12 and After  ]]</f>
        <v>3693.3657000000003</v>
      </c>
      <c r="CM249" s="7">
        <v>0.19539999999999999</v>
      </c>
      <c r="CN249" s="7">
        <v>1.4216</v>
      </c>
      <c r="CO249" s="7">
        <v>0.73140000000000005</v>
      </c>
      <c r="CP249" s="7">
        <f>Table2[[#This Row],[Assistance Provided Through FY 11]]+Table2[[#This Row],[Assistance Provided FY 12 and After ]]</f>
        <v>2.153</v>
      </c>
      <c r="CQ249" s="7">
        <v>0</v>
      </c>
      <c r="CR249" s="7">
        <v>0</v>
      </c>
      <c r="CS249" s="7">
        <v>0</v>
      </c>
      <c r="CT249" s="7">
        <f>Table2[[#This Row],[Recapture Cancellation Reduction Amount Through FY 11]]+Table2[[#This Row],[Recapture Cancellation Reduction Amount FY 12 and After ]]</f>
        <v>0</v>
      </c>
      <c r="CU249" s="7">
        <v>0</v>
      </c>
      <c r="CV249" s="7">
        <v>0</v>
      </c>
      <c r="CW249" s="7">
        <v>0</v>
      </c>
      <c r="CX249" s="7">
        <f>Table2[[#This Row],[Penalty Paid Through FY 11]]+Table2[[#This Row],[Penalty Paid FY 12 and After]]</f>
        <v>0</v>
      </c>
      <c r="CY249" s="7">
        <v>0.19539999999999999</v>
      </c>
      <c r="CZ249" s="7">
        <v>1.4216</v>
      </c>
      <c r="DA249" s="7">
        <v>0.73140000000000005</v>
      </c>
      <c r="DB249" s="7">
        <f>Table2[[#This Row],[TOTAL Assistance Net of recapture penalties Through FY 11]]+Table2[[#This Row],[TOTAL Assistance Net of recapture penalties FY 12 and After ]]</f>
        <v>2.153</v>
      </c>
      <c r="DC249" s="7">
        <v>157.15039999999999</v>
      </c>
      <c r="DD249" s="7">
        <v>930.23429999999996</v>
      </c>
      <c r="DE249" s="7">
        <v>811.77639999999997</v>
      </c>
      <c r="DF249" s="7">
        <f>Table2[[#This Row],[Company Direct Tax Revenue Before Assistance FY 12 and After]]+Table2[[#This Row],[Company Direct Tax Revenue Before Assistance Through FY 11]]</f>
        <v>1742.0106999999998</v>
      </c>
      <c r="DG249" s="7">
        <v>299.95569999999998</v>
      </c>
      <c r="DH249" s="7">
        <v>1774.4929999999999</v>
      </c>
      <c r="DI249" s="7">
        <v>1549.4519</v>
      </c>
      <c r="DJ249" s="7">
        <f>Table2[[#This Row],[Indirect and Induced Tax Revenues FY 12 and After]]+Table2[[#This Row],[Indirect and Induced Tax Revenues Through FY 11]]</f>
        <v>3323.9449</v>
      </c>
      <c r="DK249" s="7">
        <v>457.10610000000003</v>
      </c>
      <c r="DL249" s="7">
        <v>2704.7273</v>
      </c>
      <c r="DM249" s="7">
        <v>2361.2283000000002</v>
      </c>
      <c r="DN249" s="7">
        <f>Table2[[#This Row],[TOTAL Tax Revenues Before Assistance Through FY 11]]+Table2[[#This Row],[TOTAL Tax Revenues Before Assistance FY 12 and After]]</f>
        <v>5065.9556000000002</v>
      </c>
      <c r="DO249" s="7">
        <v>456.91070000000002</v>
      </c>
      <c r="DP249" s="7">
        <v>2703.3056999999999</v>
      </c>
      <c r="DQ249" s="7">
        <v>2360.4969000000001</v>
      </c>
      <c r="DR249" s="7">
        <f>Table2[[#This Row],[TOTAL Tax Revenues Net of Assistance Recapture and Penalty FY 12 and After]]+Table2[[#This Row],[TOTAL Tax Revenues Net of Assistance Recapture and Penalty Through FY 11]]</f>
        <v>5063.8026</v>
      </c>
      <c r="DS249" s="7">
        <v>0</v>
      </c>
      <c r="DT249" s="7">
        <v>0</v>
      </c>
      <c r="DU249" s="7">
        <v>0</v>
      </c>
      <c r="DV249" s="7">
        <v>0</v>
      </c>
    </row>
    <row r="250" spans="1:126" x14ac:dyDescent="0.25">
      <c r="A250" s="5">
        <v>92756</v>
      </c>
      <c r="B250" s="5" t="s">
        <v>481</v>
      </c>
      <c r="C250" s="5" t="s">
        <v>482</v>
      </c>
      <c r="D250" s="5" t="s">
        <v>27</v>
      </c>
      <c r="E250" s="5">
        <v>6</v>
      </c>
      <c r="F250" s="5">
        <v>1244</v>
      </c>
      <c r="G250" s="5">
        <v>46</v>
      </c>
      <c r="H250" s="23">
        <v>15326</v>
      </c>
      <c r="I250" s="23">
        <v>95916</v>
      </c>
      <c r="J250" s="5">
        <v>611110</v>
      </c>
      <c r="K250" s="6" t="s">
        <v>47</v>
      </c>
      <c r="L250" s="6">
        <v>37832</v>
      </c>
      <c r="M250" s="9">
        <v>49279</v>
      </c>
      <c r="N250" s="7">
        <v>33995</v>
      </c>
      <c r="O250" s="5" t="s">
        <v>48</v>
      </c>
      <c r="P250" s="23">
        <v>16</v>
      </c>
      <c r="Q250" s="23">
        <v>65</v>
      </c>
      <c r="R250" s="23">
        <v>165</v>
      </c>
      <c r="S250" s="23">
        <v>0</v>
      </c>
      <c r="T250" s="23">
        <v>0</v>
      </c>
      <c r="U250" s="23">
        <v>246</v>
      </c>
      <c r="V250" s="23">
        <v>205</v>
      </c>
      <c r="W250" s="23">
        <v>0</v>
      </c>
      <c r="X250" s="23">
        <v>0</v>
      </c>
      <c r="Y250" s="23">
        <v>188</v>
      </c>
      <c r="Z250" s="23">
        <v>0</v>
      </c>
      <c r="AA250" s="24">
        <v>0</v>
      </c>
      <c r="AB250" s="24">
        <v>0</v>
      </c>
      <c r="AC250" s="24">
        <v>0</v>
      </c>
      <c r="AD250" s="24">
        <v>0</v>
      </c>
      <c r="AE250" s="24">
        <v>0</v>
      </c>
      <c r="AF250" s="24">
        <v>83.3333333333333</v>
      </c>
      <c r="AG250" s="5" t="s">
        <v>39</v>
      </c>
      <c r="AH250" s="7" t="s">
        <v>33</v>
      </c>
      <c r="AI250" s="7">
        <v>0</v>
      </c>
      <c r="AJ250" s="7">
        <v>0</v>
      </c>
      <c r="AK250" s="7">
        <v>0</v>
      </c>
      <c r="AL250" s="7">
        <f>Table2[[#This Row],[Company Direct Land Through FY 11]]+Table2[[#This Row],[Company Direct Land FY 12 and After ]]</f>
        <v>0</v>
      </c>
      <c r="AM250" s="7">
        <v>0</v>
      </c>
      <c r="AN250" s="7">
        <v>0</v>
      </c>
      <c r="AO250" s="7">
        <v>0</v>
      </c>
      <c r="AP250" s="7">
        <f>Table2[[#This Row],[Company Direct Building Through FY 11]]+Table2[[#This Row],[Company Direct Building FY 12 and After  ]]</f>
        <v>0</v>
      </c>
      <c r="AQ250" s="7">
        <v>0</v>
      </c>
      <c r="AR250" s="7">
        <v>464.36</v>
      </c>
      <c r="AS250" s="7">
        <v>0</v>
      </c>
      <c r="AT250" s="7">
        <f>Table2[[#This Row],[Mortgage Recording Tax Through FY 11]]+Table2[[#This Row],[Mortgage Recording Tax FY 12 and After ]]</f>
        <v>464.36</v>
      </c>
      <c r="AU250" s="7">
        <v>0</v>
      </c>
      <c r="AV250" s="7">
        <v>0</v>
      </c>
      <c r="AW250" s="7">
        <v>0</v>
      </c>
      <c r="AX250" s="7">
        <f>Table2[[#This Row],[Pilot Savings  Through FY 11]]+Table2[[#This Row],[Pilot Savings FY 12 and After ]]</f>
        <v>0</v>
      </c>
      <c r="AY250" s="7">
        <v>0</v>
      </c>
      <c r="AZ250" s="7">
        <v>0</v>
      </c>
      <c r="BA250" s="7">
        <v>0</v>
      </c>
      <c r="BB250" s="7">
        <f>Table2[[#This Row],[Mortgage Recording Tax Exemption Through FY 11]]+Table2[[#This Row],[Mortgage Recording Tax Exemption FY 12 and After ]]</f>
        <v>0</v>
      </c>
      <c r="BC250" s="7">
        <v>141.4367</v>
      </c>
      <c r="BD250" s="7">
        <v>644.12459999999999</v>
      </c>
      <c r="BE250" s="7">
        <v>1265.0617</v>
      </c>
      <c r="BF250" s="7">
        <f>Table2[[#This Row],[Indirect and Induced Land Through FY 11]]+Table2[[#This Row],[Indirect and Induced Land FY 12 and After ]]</f>
        <v>1909.1862999999998</v>
      </c>
      <c r="BG250" s="7">
        <v>262.66809999999998</v>
      </c>
      <c r="BH250" s="7">
        <v>1196.2309</v>
      </c>
      <c r="BI250" s="7">
        <v>2349.3998999999999</v>
      </c>
      <c r="BJ250" s="7">
        <f>Table2[[#This Row],[Indirect and Induced Building Through FY 11]]+Table2[[#This Row],[Indirect and Induced Building FY 12 and After]]</f>
        <v>3545.6307999999999</v>
      </c>
      <c r="BK250" s="7">
        <v>404.10480000000001</v>
      </c>
      <c r="BL250" s="7">
        <v>2304.7154999999998</v>
      </c>
      <c r="BM250" s="7">
        <v>3614.4616000000001</v>
      </c>
      <c r="BN250" s="7">
        <f>Table2[[#This Row],[TOTAL Real Property Related Taxes Through FY 11]]+Table2[[#This Row],[TOTAL Real Property Related Taxes FY 12 and After]]</f>
        <v>5919.1770999999999</v>
      </c>
      <c r="BO250" s="7">
        <v>419.09739999999999</v>
      </c>
      <c r="BP250" s="7">
        <v>1940.4498000000001</v>
      </c>
      <c r="BQ250" s="7">
        <v>3748.5592999999999</v>
      </c>
      <c r="BR250" s="7">
        <f>Table2[[#This Row],[Company Direct Through FY 11]]+Table2[[#This Row],[Company Direct FY 12 and After ]]</f>
        <v>5689.0091000000002</v>
      </c>
      <c r="BS250" s="7">
        <v>0</v>
      </c>
      <c r="BT250" s="7">
        <v>0</v>
      </c>
      <c r="BU250" s="7">
        <v>0</v>
      </c>
      <c r="BV250" s="7">
        <f>Table2[[#This Row],[Sales Tax Exemption Through FY 11]]+Table2[[#This Row],[Sales Tax Exemption FY 12 and After ]]</f>
        <v>0</v>
      </c>
      <c r="BW250" s="7">
        <v>0</v>
      </c>
      <c r="BX250" s="7">
        <v>0</v>
      </c>
      <c r="BY250" s="7">
        <v>0</v>
      </c>
      <c r="BZ250" s="7">
        <f>Table2[[#This Row],[Energy Tax Savings Through FY 11]]+Table2[[#This Row],[Energy Tax Savings FY 12 and After ]]</f>
        <v>0</v>
      </c>
      <c r="CA250" s="7">
        <v>34.477499999999999</v>
      </c>
      <c r="CB250" s="7">
        <v>178.7996</v>
      </c>
      <c r="CC250" s="7">
        <v>129.0643</v>
      </c>
      <c r="CD250" s="7">
        <f>Table2[[#This Row],[Tax Exempt Bond Savings Through FY 11]]+Table2[[#This Row],[Tax Exempt Bond Savings FY12 and After ]]</f>
        <v>307.8639</v>
      </c>
      <c r="CE250" s="7">
        <v>463.48129999999998</v>
      </c>
      <c r="CF250" s="7">
        <v>2205.8589999999999</v>
      </c>
      <c r="CG250" s="7">
        <v>4145.5443999999998</v>
      </c>
      <c r="CH250" s="7">
        <f>Table2[[#This Row],[Indirect and Induced Through FY 11]]+Table2[[#This Row],[Indirect and Induced FY 12 and After  ]]</f>
        <v>6351.4033999999992</v>
      </c>
      <c r="CI250" s="7">
        <v>848.10119999999995</v>
      </c>
      <c r="CJ250" s="7">
        <v>3967.5092</v>
      </c>
      <c r="CK250" s="7">
        <v>7765.0393999999997</v>
      </c>
      <c r="CL250" s="7">
        <f>Table2[[#This Row],[TOTAL Income Consumption Use Taxes Through FY 11]]+Table2[[#This Row],[TOTAL Income Consumption Use Taxes FY 12 and After  ]]</f>
        <v>11732.5486</v>
      </c>
      <c r="CM250" s="7">
        <v>34.477499999999999</v>
      </c>
      <c r="CN250" s="7">
        <v>178.7996</v>
      </c>
      <c r="CO250" s="7">
        <v>129.0643</v>
      </c>
      <c r="CP250" s="7">
        <f>Table2[[#This Row],[Assistance Provided Through FY 11]]+Table2[[#This Row],[Assistance Provided FY 12 and After ]]</f>
        <v>307.8639</v>
      </c>
      <c r="CQ250" s="7">
        <v>0</v>
      </c>
      <c r="CR250" s="7">
        <v>0</v>
      </c>
      <c r="CS250" s="7">
        <v>0</v>
      </c>
      <c r="CT250" s="7">
        <f>Table2[[#This Row],[Recapture Cancellation Reduction Amount Through FY 11]]+Table2[[#This Row],[Recapture Cancellation Reduction Amount FY 12 and After ]]</f>
        <v>0</v>
      </c>
      <c r="CU250" s="7">
        <v>0</v>
      </c>
      <c r="CV250" s="7">
        <v>0</v>
      </c>
      <c r="CW250" s="7">
        <v>0</v>
      </c>
      <c r="CX250" s="7">
        <f>Table2[[#This Row],[Penalty Paid Through FY 11]]+Table2[[#This Row],[Penalty Paid FY 12 and After]]</f>
        <v>0</v>
      </c>
      <c r="CY250" s="7">
        <v>34.477499999999999</v>
      </c>
      <c r="CZ250" s="7">
        <v>178.7996</v>
      </c>
      <c r="DA250" s="7">
        <v>129.0643</v>
      </c>
      <c r="DB250" s="7">
        <f>Table2[[#This Row],[TOTAL Assistance Net of recapture penalties Through FY 11]]+Table2[[#This Row],[TOTAL Assistance Net of recapture penalties FY 12 and After ]]</f>
        <v>307.8639</v>
      </c>
      <c r="DC250" s="7">
        <v>419.09739999999999</v>
      </c>
      <c r="DD250" s="7">
        <v>2404.8098</v>
      </c>
      <c r="DE250" s="7">
        <v>3748.5592999999999</v>
      </c>
      <c r="DF250" s="7">
        <f>Table2[[#This Row],[Company Direct Tax Revenue Before Assistance FY 12 and After]]+Table2[[#This Row],[Company Direct Tax Revenue Before Assistance Through FY 11]]</f>
        <v>6153.3690999999999</v>
      </c>
      <c r="DG250" s="7">
        <v>867.58609999999999</v>
      </c>
      <c r="DH250" s="7">
        <v>4046.2145</v>
      </c>
      <c r="DI250" s="7">
        <v>7760.0060000000003</v>
      </c>
      <c r="DJ250" s="7">
        <f>Table2[[#This Row],[Indirect and Induced Tax Revenues FY 12 and After]]+Table2[[#This Row],[Indirect and Induced Tax Revenues Through FY 11]]</f>
        <v>11806.220499999999</v>
      </c>
      <c r="DK250" s="7">
        <v>1286.6835000000001</v>
      </c>
      <c r="DL250" s="7">
        <v>6451.0243</v>
      </c>
      <c r="DM250" s="7">
        <v>11508.5653</v>
      </c>
      <c r="DN250" s="7">
        <f>Table2[[#This Row],[TOTAL Tax Revenues Before Assistance Through FY 11]]+Table2[[#This Row],[TOTAL Tax Revenues Before Assistance FY 12 and After]]</f>
        <v>17959.589599999999</v>
      </c>
      <c r="DO250" s="7">
        <v>1252.2059999999999</v>
      </c>
      <c r="DP250" s="7">
        <v>6272.2246999999998</v>
      </c>
      <c r="DQ250" s="7">
        <v>11379.501</v>
      </c>
      <c r="DR250" s="7">
        <f>Table2[[#This Row],[TOTAL Tax Revenues Net of Assistance Recapture and Penalty FY 12 and After]]+Table2[[#This Row],[TOTAL Tax Revenues Net of Assistance Recapture and Penalty Through FY 11]]</f>
        <v>17651.725699999999</v>
      </c>
      <c r="DS250" s="7">
        <v>0</v>
      </c>
      <c r="DT250" s="7">
        <v>0</v>
      </c>
      <c r="DU250" s="7">
        <v>0</v>
      </c>
      <c r="DV250" s="7">
        <v>0</v>
      </c>
    </row>
    <row r="251" spans="1:126" x14ac:dyDescent="0.25">
      <c r="A251" s="5">
        <v>92757</v>
      </c>
      <c r="B251" s="5" t="s">
        <v>500</v>
      </c>
      <c r="C251" s="5" t="s">
        <v>501</v>
      </c>
      <c r="D251" s="5" t="s">
        <v>36</v>
      </c>
      <c r="E251" s="5">
        <v>17</v>
      </c>
      <c r="F251" s="5">
        <v>2728</v>
      </c>
      <c r="G251" s="5">
        <v>113</v>
      </c>
      <c r="H251" s="23">
        <v>2000</v>
      </c>
      <c r="I251" s="23">
        <v>3000</v>
      </c>
      <c r="J251" s="5">
        <v>623210</v>
      </c>
      <c r="K251" s="6" t="s">
        <v>166</v>
      </c>
      <c r="L251" s="6">
        <v>38044</v>
      </c>
      <c r="M251" s="9">
        <v>45494</v>
      </c>
      <c r="N251" s="7">
        <v>850</v>
      </c>
      <c r="O251" s="5" t="s">
        <v>79</v>
      </c>
      <c r="P251" s="23">
        <v>4</v>
      </c>
      <c r="Q251" s="23">
        <v>0</v>
      </c>
      <c r="R251" s="23">
        <v>9</v>
      </c>
      <c r="S251" s="23">
        <v>0</v>
      </c>
      <c r="T251" s="23">
        <v>0</v>
      </c>
      <c r="U251" s="23">
        <v>13</v>
      </c>
      <c r="V251" s="23">
        <v>11</v>
      </c>
      <c r="W251" s="23">
        <v>0</v>
      </c>
      <c r="X251" s="23">
        <v>0</v>
      </c>
      <c r="Y251" s="23">
        <v>6</v>
      </c>
      <c r="Z251" s="23">
        <v>0</v>
      </c>
      <c r="AA251" s="24">
        <v>0</v>
      </c>
      <c r="AB251" s="24">
        <v>0</v>
      </c>
      <c r="AC251" s="24">
        <v>0</v>
      </c>
      <c r="AD251" s="24">
        <v>0</v>
      </c>
      <c r="AE251" s="24">
        <v>0</v>
      </c>
      <c r="AF251" s="24">
        <v>100</v>
      </c>
      <c r="AG251" s="5" t="s">
        <v>39</v>
      </c>
      <c r="AH251" s="7" t="s">
        <v>33</v>
      </c>
      <c r="AI251" s="7">
        <v>0</v>
      </c>
      <c r="AJ251" s="7">
        <v>0</v>
      </c>
      <c r="AK251" s="7">
        <v>0</v>
      </c>
      <c r="AL251" s="7">
        <f>Table2[[#This Row],[Company Direct Land Through FY 11]]+Table2[[#This Row],[Company Direct Land FY 12 and After ]]</f>
        <v>0</v>
      </c>
      <c r="AM251" s="7">
        <v>0</v>
      </c>
      <c r="AN251" s="7">
        <v>0</v>
      </c>
      <c r="AO251" s="7">
        <v>0</v>
      </c>
      <c r="AP251" s="7">
        <f>Table2[[#This Row],[Company Direct Building Through FY 11]]+Table2[[#This Row],[Company Direct Building FY 12 and After  ]]</f>
        <v>0</v>
      </c>
      <c r="AQ251" s="7">
        <v>0</v>
      </c>
      <c r="AR251" s="7">
        <v>15.7905</v>
      </c>
      <c r="AS251" s="7">
        <v>0</v>
      </c>
      <c r="AT251" s="7">
        <f>Table2[[#This Row],[Mortgage Recording Tax Through FY 11]]+Table2[[#This Row],[Mortgage Recording Tax FY 12 and After ]]</f>
        <v>15.7905</v>
      </c>
      <c r="AU251" s="7">
        <v>0</v>
      </c>
      <c r="AV251" s="7">
        <v>0</v>
      </c>
      <c r="AW251" s="7">
        <v>0</v>
      </c>
      <c r="AX251" s="7">
        <f>Table2[[#This Row],[Pilot Savings  Through FY 11]]+Table2[[#This Row],[Pilot Savings FY 12 and After ]]</f>
        <v>0</v>
      </c>
      <c r="AY251" s="7">
        <v>0</v>
      </c>
      <c r="AZ251" s="7">
        <v>15.7905</v>
      </c>
      <c r="BA251" s="7">
        <v>0</v>
      </c>
      <c r="BB251" s="7">
        <f>Table2[[#This Row],[Mortgage Recording Tax Exemption Through FY 11]]+Table2[[#This Row],[Mortgage Recording Tax Exemption FY 12 and After ]]</f>
        <v>15.7905</v>
      </c>
      <c r="BC251" s="7">
        <v>4.9181999999999997</v>
      </c>
      <c r="BD251" s="7">
        <v>28.427900000000001</v>
      </c>
      <c r="BE251" s="7">
        <v>30.594000000000001</v>
      </c>
      <c r="BF251" s="7">
        <f>Table2[[#This Row],[Indirect and Induced Land Through FY 11]]+Table2[[#This Row],[Indirect and Induced Land FY 12 and After ]]</f>
        <v>59.021900000000002</v>
      </c>
      <c r="BG251" s="7">
        <v>9.1338000000000008</v>
      </c>
      <c r="BH251" s="7">
        <v>52.794199999999996</v>
      </c>
      <c r="BI251" s="7">
        <v>56.817500000000003</v>
      </c>
      <c r="BJ251" s="7">
        <f>Table2[[#This Row],[Indirect and Induced Building Through FY 11]]+Table2[[#This Row],[Indirect and Induced Building FY 12 and After]]</f>
        <v>109.6117</v>
      </c>
      <c r="BK251" s="7">
        <v>14.052</v>
      </c>
      <c r="BL251" s="7">
        <v>81.222099999999998</v>
      </c>
      <c r="BM251" s="7">
        <v>87.411500000000004</v>
      </c>
      <c r="BN251" s="7">
        <f>Table2[[#This Row],[TOTAL Real Property Related Taxes Through FY 11]]+Table2[[#This Row],[TOTAL Real Property Related Taxes FY 12 and After]]</f>
        <v>168.6336</v>
      </c>
      <c r="BO251" s="7">
        <v>16.668600000000001</v>
      </c>
      <c r="BP251" s="7">
        <v>98.052400000000006</v>
      </c>
      <c r="BQ251" s="7">
        <v>103.68819999999999</v>
      </c>
      <c r="BR251" s="7">
        <f>Table2[[#This Row],[Company Direct Through FY 11]]+Table2[[#This Row],[Company Direct FY 12 and After ]]</f>
        <v>201.7406</v>
      </c>
      <c r="BS251" s="7">
        <v>0</v>
      </c>
      <c r="BT251" s="7">
        <v>0</v>
      </c>
      <c r="BU251" s="7">
        <v>0</v>
      </c>
      <c r="BV251" s="7">
        <f>Table2[[#This Row],[Sales Tax Exemption Through FY 11]]+Table2[[#This Row],[Sales Tax Exemption FY 12 and After ]]</f>
        <v>0</v>
      </c>
      <c r="BW251" s="7">
        <v>0</v>
      </c>
      <c r="BX251" s="7">
        <v>0</v>
      </c>
      <c r="BY251" s="7">
        <v>0</v>
      </c>
      <c r="BZ251" s="7">
        <f>Table2[[#This Row],[Energy Tax Savings Through FY 11]]+Table2[[#This Row],[Energy Tax Savings FY 12 and After ]]</f>
        <v>0</v>
      </c>
      <c r="CA251" s="7">
        <v>0.40129999999999999</v>
      </c>
      <c r="CB251" s="7">
        <v>2.7658</v>
      </c>
      <c r="CC251" s="7">
        <v>1.5024</v>
      </c>
      <c r="CD251" s="7">
        <f>Table2[[#This Row],[Tax Exempt Bond Savings Through FY 11]]+Table2[[#This Row],[Tax Exempt Bond Savings FY12 and After ]]</f>
        <v>4.2682000000000002</v>
      </c>
      <c r="CE251" s="7">
        <v>17.759</v>
      </c>
      <c r="CF251" s="7">
        <v>105.6849</v>
      </c>
      <c r="CG251" s="7">
        <v>110.4709</v>
      </c>
      <c r="CH251" s="7">
        <f>Table2[[#This Row],[Indirect and Induced Through FY 11]]+Table2[[#This Row],[Indirect and Induced FY 12 and After  ]]</f>
        <v>216.1558</v>
      </c>
      <c r="CI251" s="7">
        <v>34.026299999999999</v>
      </c>
      <c r="CJ251" s="7">
        <v>200.97149999999999</v>
      </c>
      <c r="CK251" s="7">
        <v>212.6567</v>
      </c>
      <c r="CL251" s="7">
        <f>Table2[[#This Row],[TOTAL Income Consumption Use Taxes Through FY 11]]+Table2[[#This Row],[TOTAL Income Consumption Use Taxes FY 12 and After  ]]</f>
        <v>413.62819999999999</v>
      </c>
      <c r="CM251" s="7">
        <v>0.40129999999999999</v>
      </c>
      <c r="CN251" s="7">
        <v>18.5563</v>
      </c>
      <c r="CO251" s="7">
        <v>1.5024</v>
      </c>
      <c r="CP251" s="7">
        <f>Table2[[#This Row],[Assistance Provided Through FY 11]]+Table2[[#This Row],[Assistance Provided FY 12 and After ]]</f>
        <v>20.058700000000002</v>
      </c>
      <c r="CQ251" s="7">
        <v>0</v>
      </c>
      <c r="CR251" s="7">
        <v>0</v>
      </c>
      <c r="CS251" s="7">
        <v>0</v>
      </c>
      <c r="CT251" s="7">
        <f>Table2[[#This Row],[Recapture Cancellation Reduction Amount Through FY 11]]+Table2[[#This Row],[Recapture Cancellation Reduction Amount FY 12 and After ]]</f>
        <v>0</v>
      </c>
      <c r="CU251" s="7">
        <v>0</v>
      </c>
      <c r="CV251" s="7">
        <v>0</v>
      </c>
      <c r="CW251" s="7">
        <v>0</v>
      </c>
      <c r="CX251" s="7">
        <f>Table2[[#This Row],[Penalty Paid Through FY 11]]+Table2[[#This Row],[Penalty Paid FY 12 and After]]</f>
        <v>0</v>
      </c>
      <c r="CY251" s="7">
        <v>0.40129999999999999</v>
      </c>
      <c r="CZ251" s="7">
        <v>18.5563</v>
      </c>
      <c r="DA251" s="7">
        <v>1.5024</v>
      </c>
      <c r="DB251" s="7">
        <f>Table2[[#This Row],[TOTAL Assistance Net of recapture penalties Through FY 11]]+Table2[[#This Row],[TOTAL Assistance Net of recapture penalties FY 12 and After ]]</f>
        <v>20.058700000000002</v>
      </c>
      <c r="DC251" s="7">
        <v>16.668600000000001</v>
      </c>
      <c r="DD251" s="7">
        <v>113.8429</v>
      </c>
      <c r="DE251" s="7">
        <v>103.68819999999999</v>
      </c>
      <c r="DF251" s="7">
        <f>Table2[[#This Row],[Company Direct Tax Revenue Before Assistance FY 12 and After]]+Table2[[#This Row],[Company Direct Tax Revenue Before Assistance Through FY 11]]</f>
        <v>217.53109999999998</v>
      </c>
      <c r="DG251" s="7">
        <v>31.811</v>
      </c>
      <c r="DH251" s="7">
        <v>186.90700000000001</v>
      </c>
      <c r="DI251" s="7">
        <v>197.88239999999999</v>
      </c>
      <c r="DJ251" s="7">
        <f>Table2[[#This Row],[Indirect and Induced Tax Revenues FY 12 and After]]+Table2[[#This Row],[Indirect and Induced Tax Revenues Through FY 11]]</f>
        <v>384.7894</v>
      </c>
      <c r="DK251" s="7">
        <v>48.479599999999998</v>
      </c>
      <c r="DL251" s="7">
        <v>300.74990000000003</v>
      </c>
      <c r="DM251" s="7">
        <v>301.57060000000001</v>
      </c>
      <c r="DN251" s="7">
        <f>Table2[[#This Row],[TOTAL Tax Revenues Before Assistance Through FY 11]]+Table2[[#This Row],[TOTAL Tax Revenues Before Assistance FY 12 and After]]</f>
        <v>602.32050000000004</v>
      </c>
      <c r="DO251" s="7">
        <v>48.078299999999999</v>
      </c>
      <c r="DP251" s="7">
        <v>282.1936</v>
      </c>
      <c r="DQ251" s="7">
        <v>300.06819999999999</v>
      </c>
      <c r="DR251" s="7">
        <f>Table2[[#This Row],[TOTAL Tax Revenues Net of Assistance Recapture and Penalty FY 12 and After]]+Table2[[#This Row],[TOTAL Tax Revenues Net of Assistance Recapture and Penalty Through FY 11]]</f>
        <v>582.26179999999999</v>
      </c>
      <c r="DS251" s="7">
        <v>0</v>
      </c>
      <c r="DT251" s="7">
        <v>0</v>
      </c>
      <c r="DU251" s="7">
        <v>0</v>
      </c>
      <c r="DV251" s="7">
        <v>0</v>
      </c>
    </row>
    <row r="252" spans="1:126" x14ac:dyDescent="0.25">
      <c r="A252" s="5">
        <v>92760</v>
      </c>
      <c r="B252" s="5" t="s">
        <v>492</v>
      </c>
      <c r="C252" s="5" t="s">
        <v>493</v>
      </c>
      <c r="D252" s="5" t="s">
        <v>27</v>
      </c>
      <c r="E252" s="5">
        <v>3</v>
      </c>
      <c r="F252" s="5">
        <v>608</v>
      </c>
      <c r="G252" s="5">
        <v>1601</v>
      </c>
      <c r="H252" s="23"/>
      <c r="I252" s="23">
        <v>6500</v>
      </c>
      <c r="J252" s="5">
        <v>611110</v>
      </c>
      <c r="K252" s="6" t="s">
        <v>47</v>
      </c>
      <c r="L252" s="6">
        <v>37977</v>
      </c>
      <c r="M252" s="9">
        <v>47088</v>
      </c>
      <c r="N252" s="7">
        <v>8790</v>
      </c>
      <c r="O252" s="5" t="s">
        <v>79</v>
      </c>
      <c r="P252" s="23">
        <v>3</v>
      </c>
      <c r="Q252" s="23">
        <v>3</v>
      </c>
      <c r="R252" s="23">
        <v>87</v>
      </c>
      <c r="S252" s="23">
        <v>2</v>
      </c>
      <c r="T252" s="23">
        <v>0</v>
      </c>
      <c r="U252" s="23">
        <v>95</v>
      </c>
      <c r="V252" s="23">
        <v>92</v>
      </c>
      <c r="W252" s="23">
        <v>0</v>
      </c>
      <c r="X252" s="23">
        <v>0</v>
      </c>
      <c r="Y252" s="23">
        <v>57</v>
      </c>
      <c r="Z252" s="23">
        <v>3</v>
      </c>
      <c r="AA252" s="24">
        <v>0</v>
      </c>
      <c r="AB252" s="24">
        <v>0</v>
      </c>
      <c r="AC252" s="24">
        <v>0</v>
      </c>
      <c r="AD252" s="24">
        <v>0</v>
      </c>
      <c r="AE252" s="24">
        <v>0</v>
      </c>
      <c r="AF252" s="24">
        <v>85.263157894736807</v>
      </c>
      <c r="AG252" s="5" t="s">
        <v>39</v>
      </c>
      <c r="AH252" s="7" t="s">
        <v>39</v>
      </c>
      <c r="AI252" s="7">
        <v>0</v>
      </c>
      <c r="AJ252" s="7">
        <v>0</v>
      </c>
      <c r="AK252" s="7">
        <v>0</v>
      </c>
      <c r="AL252" s="7">
        <f>Table2[[#This Row],[Company Direct Land Through FY 11]]+Table2[[#This Row],[Company Direct Land FY 12 and After ]]</f>
        <v>0</v>
      </c>
      <c r="AM252" s="7">
        <v>0</v>
      </c>
      <c r="AN252" s="7">
        <v>0</v>
      </c>
      <c r="AO252" s="7">
        <v>0</v>
      </c>
      <c r="AP252" s="7">
        <f>Table2[[#This Row],[Company Direct Building Through FY 11]]+Table2[[#This Row],[Company Direct Building FY 12 and After  ]]</f>
        <v>0</v>
      </c>
      <c r="AQ252" s="7">
        <v>0</v>
      </c>
      <c r="AR252" s="7">
        <v>39.577199999999998</v>
      </c>
      <c r="AS252" s="7">
        <v>0</v>
      </c>
      <c r="AT252" s="7">
        <f>Table2[[#This Row],[Mortgage Recording Tax Through FY 11]]+Table2[[#This Row],[Mortgage Recording Tax FY 12 and After ]]</f>
        <v>39.577199999999998</v>
      </c>
      <c r="AU252" s="7">
        <v>0</v>
      </c>
      <c r="AV252" s="7">
        <v>0</v>
      </c>
      <c r="AW252" s="7">
        <v>0</v>
      </c>
      <c r="AX252" s="7">
        <f>Table2[[#This Row],[Pilot Savings  Through FY 11]]+Table2[[#This Row],[Pilot Savings FY 12 and After ]]</f>
        <v>0</v>
      </c>
      <c r="AY252" s="7">
        <v>0</v>
      </c>
      <c r="AZ252" s="7">
        <v>39.577199999999998</v>
      </c>
      <c r="BA252" s="7">
        <v>0</v>
      </c>
      <c r="BB252" s="7">
        <f>Table2[[#This Row],[Mortgage Recording Tax Exemption Through FY 11]]+Table2[[#This Row],[Mortgage Recording Tax Exemption FY 12 and After ]]</f>
        <v>39.577199999999998</v>
      </c>
      <c r="BC252" s="7">
        <v>63.473799999999997</v>
      </c>
      <c r="BD252" s="7">
        <v>269.78489999999999</v>
      </c>
      <c r="BE252" s="7">
        <v>472.43200000000002</v>
      </c>
      <c r="BF252" s="7">
        <f>Table2[[#This Row],[Indirect and Induced Land Through FY 11]]+Table2[[#This Row],[Indirect and Induced Land FY 12 and After ]]</f>
        <v>742.21690000000001</v>
      </c>
      <c r="BG252" s="7">
        <v>117.8798</v>
      </c>
      <c r="BH252" s="7">
        <v>501.02910000000003</v>
      </c>
      <c r="BI252" s="7">
        <v>877.3732</v>
      </c>
      <c r="BJ252" s="7">
        <f>Table2[[#This Row],[Indirect and Induced Building Through FY 11]]+Table2[[#This Row],[Indirect and Induced Building FY 12 and After]]</f>
        <v>1378.4023</v>
      </c>
      <c r="BK252" s="7">
        <v>181.3536</v>
      </c>
      <c r="BL252" s="7">
        <v>770.81399999999996</v>
      </c>
      <c r="BM252" s="7">
        <v>1349.8052</v>
      </c>
      <c r="BN252" s="7">
        <f>Table2[[#This Row],[TOTAL Real Property Related Taxes Through FY 11]]+Table2[[#This Row],[TOTAL Real Property Related Taxes FY 12 and After]]</f>
        <v>2120.6192000000001</v>
      </c>
      <c r="BO252" s="7">
        <v>188.08269999999999</v>
      </c>
      <c r="BP252" s="7">
        <v>812.63170000000002</v>
      </c>
      <c r="BQ252" s="7">
        <v>1399.8897999999999</v>
      </c>
      <c r="BR252" s="7">
        <f>Table2[[#This Row],[Company Direct Through FY 11]]+Table2[[#This Row],[Company Direct FY 12 and After ]]</f>
        <v>2212.5214999999998</v>
      </c>
      <c r="BS252" s="7">
        <v>0</v>
      </c>
      <c r="BT252" s="7">
        <v>0</v>
      </c>
      <c r="BU252" s="7">
        <v>0</v>
      </c>
      <c r="BV252" s="7">
        <f>Table2[[#This Row],[Sales Tax Exemption Through FY 11]]+Table2[[#This Row],[Sales Tax Exemption FY 12 and After ]]</f>
        <v>0</v>
      </c>
      <c r="BW252" s="7">
        <v>0</v>
      </c>
      <c r="BX252" s="7">
        <v>0</v>
      </c>
      <c r="BY252" s="7">
        <v>0</v>
      </c>
      <c r="BZ252" s="7">
        <f>Table2[[#This Row],[Energy Tax Savings Through FY 11]]+Table2[[#This Row],[Energy Tax Savings FY 12 and After ]]</f>
        <v>0</v>
      </c>
      <c r="CA252" s="7">
        <v>3.4762</v>
      </c>
      <c r="CB252" s="7">
        <v>20.397200000000002</v>
      </c>
      <c r="CC252" s="7">
        <v>13.0129</v>
      </c>
      <c r="CD252" s="7">
        <f>Table2[[#This Row],[Tax Exempt Bond Savings Through FY 11]]+Table2[[#This Row],[Tax Exempt Bond Savings FY12 and After ]]</f>
        <v>33.4101</v>
      </c>
      <c r="CE252" s="7">
        <v>208.00049999999999</v>
      </c>
      <c r="CF252" s="7">
        <v>925.41229999999996</v>
      </c>
      <c r="CG252" s="7">
        <v>1548.1364000000001</v>
      </c>
      <c r="CH252" s="7">
        <f>Table2[[#This Row],[Indirect and Induced Through FY 11]]+Table2[[#This Row],[Indirect and Induced FY 12 and After  ]]</f>
        <v>2473.5487000000003</v>
      </c>
      <c r="CI252" s="7">
        <v>392.60700000000003</v>
      </c>
      <c r="CJ252" s="7">
        <v>1717.6468</v>
      </c>
      <c r="CK252" s="7">
        <v>2935.0133000000001</v>
      </c>
      <c r="CL252" s="7">
        <f>Table2[[#This Row],[TOTAL Income Consumption Use Taxes Through FY 11]]+Table2[[#This Row],[TOTAL Income Consumption Use Taxes FY 12 and After  ]]</f>
        <v>4652.6601000000001</v>
      </c>
      <c r="CM252" s="7">
        <v>3.4762</v>
      </c>
      <c r="CN252" s="7">
        <v>59.974400000000003</v>
      </c>
      <c r="CO252" s="7">
        <v>13.0129</v>
      </c>
      <c r="CP252" s="7">
        <f>Table2[[#This Row],[Assistance Provided Through FY 11]]+Table2[[#This Row],[Assistance Provided FY 12 and After ]]</f>
        <v>72.987300000000005</v>
      </c>
      <c r="CQ252" s="7">
        <v>0</v>
      </c>
      <c r="CR252" s="7">
        <v>0</v>
      </c>
      <c r="CS252" s="7">
        <v>0</v>
      </c>
      <c r="CT252" s="7">
        <f>Table2[[#This Row],[Recapture Cancellation Reduction Amount Through FY 11]]+Table2[[#This Row],[Recapture Cancellation Reduction Amount FY 12 and After ]]</f>
        <v>0</v>
      </c>
      <c r="CU252" s="7">
        <v>0</v>
      </c>
      <c r="CV252" s="7">
        <v>0</v>
      </c>
      <c r="CW252" s="7">
        <v>0</v>
      </c>
      <c r="CX252" s="7">
        <f>Table2[[#This Row],[Penalty Paid Through FY 11]]+Table2[[#This Row],[Penalty Paid FY 12 and After]]</f>
        <v>0</v>
      </c>
      <c r="CY252" s="7">
        <v>3.4762</v>
      </c>
      <c r="CZ252" s="7">
        <v>59.974400000000003</v>
      </c>
      <c r="DA252" s="7">
        <v>13.0129</v>
      </c>
      <c r="DB252" s="7">
        <f>Table2[[#This Row],[TOTAL Assistance Net of recapture penalties Through FY 11]]+Table2[[#This Row],[TOTAL Assistance Net of recapture penalties FY 12 and After ]]</f>
        <v>72.987300000000005</v>
      </c>
      <c r="DC252" s="7">
        <v>188.08269999999999</v>
      </c>
      <c r="DD252" s="7">
        <v>852.20889999999997</v>
      </c>
      <c r="DE252" s="7">
        <v>1399.8897999999999</v>
      </c>
      <c r="DF252" s="7">
        <f>Table2[[#This Row],[Company Direct Tax Revenue Before Assistance FY 12 and After]]+Table2[[#This Row],[Company Direct Tax Revenue Before Assistance Through FY 11]]</f>
        <v>2252.0987</v>
      </c>
      <c r="DG252" s="7">
        <v>389.35410000000002</v>
      </c>
      <c r="DH252" s="7">
        <v>1696.2263</v>
      </c>
      <c r="DI252" s="7">
        <v>2897.9416000000001</v>
      </c>
      <c r="DJ252" s="7">
        <f>Table2[[#This Row],[Indirect and Induced Tax Revenues FY 12 and After]]+Table2[[#This Row],[Indirect and Induced Tax Revenues Through FY 11]]</f>
        <v>4594.1679000000004</v>
      </c>
      <c r="DK252" s="7">
        <v>577.43679999999995</v>
      </c>
      <c r="DL252" s="7">
        <v>2548.4351999999999</v>
      </c>
      <c r="DM252" s="7">
        <v>4297.8314</v>
      </c>
      <c r="DN252" s="7">
        <f>Table2[[#This Row],[TOTAL Tax Revenues Before Assistance Through FY 11]]+Table2[[#This Row],[TOTAL Tax Revenues Before Assistance FY 12 and After]]</f>
        <v>6846.2665999999999</v>
      </c>
      <c r="DO252" s="7">
        <v>573.9606</v>
      </c>
      <c r="DP252" s="7">
        <v>2488.4607999999998</v>
      </c>
      <c r="DQ252" s="7">
        <v>4284.8185000000003</v>
      </c>
      <c r="DR252" s="7">
        <f>Table2[[#This Row],[TOTAL Tax Revenues Net of Assistance Recapture and Penalty FY 12 and After]]+Table2[[#This Row],[TOTAL Tax Revenues Net of Assistance Recapture and Penalty Through FY 11]]</f>
        <v>6773.2793000000001</v>
      </c>
      <c r="DS252" s="7">
        <v>0</v>
      </c>
      <c r="DT252" s="7">
        <v>0</v>
      </c>
      <c r="DU252" s="7">
        <v>0</v>
      </c>
      <c r="DV252" s="7">
        <v>0</v>
      </c>
    </row>
    <row r="253" spans="1:126" x14ac:dyDescent="0.25">
      <c r="A253" s="5">
        <v>92765</v>
      </c>
      <c r="B253" s="5" t="s">
        <v>536</v>
      </c>
      <c r="C253" s="5" t="s">
        <v>537</v>
      </c>
      <c r="D253" s="5" t="s">
        <v>42</v>
      </c>
      <c r="E253" s="5">
        <v>38</v>
      </c>
      <c r="F253" s="5">
        <v>772</v>
      </c>
      <c r="G253" s="5">
        <v>62</v>
      </c>
      <c r="H253" s="23"/>
      <c r="I253" s="23">
        <v>12500</v>
      </c>
      <c r="J253" s="5">
        <v>238220</v>
      </c>
      <c r="K253" s="6" t="s">
        <v>28</v>
      </c>
      <c r="L253" s="6">
        <v>38077</v>
      </c>
      <c r="M253" s="9">
        <v>47664</v>
      </c>
      <c r="N253" s="7">
        <v>2075</v>
      </c>
      <c r="O253" s="5" t="s">
        <v>51</v>
      </c>
      <c r="P253" s="23">
        <v>0</v>
      </c>
      <c r="Q253" s="23">
        <v>0</v>
      </c>
      <c r="R253" s="23">
        <v>18</v>
      </c>
      <c r="S253" s="23">
        <v>0</v>
      </c>
      <c r="T253" s="23">
        <v>0</v>
      </c>
      <c r="U253" s="23">
        <v>18</v>
      </c>
      <c r="V253" s="23">
        <v>18</v>
      </c>
      <c r="W253" s="23">
        <v>0</v>
      </c>
      <c r="X253" s="23">
        <v>0</v>
      </c>
      <c r="Y253" s="23">
        <v>0</v>
      </c>
      <c r="Z253" s="23">
        <v>4</v>
      </c>
      <c r="AA253" s="24">
        <v>0</v>
      </c>
      <c r="AB253" s="24">
        <v>0</v>
      </c>
      <c r="AC253" s="24">
        <v>0</v>
      </c>
      <c r="AD253" s="24">
        <v>0</v>
      </c>
      <c r="AE253" s="24">
        <v>0</v>
      </c>
      <c r="AF253" s="24">
        <v>88.8888888888889</v>
      </c>
      <c r="AG253" s="5" t="s">
        <v>39</v>
      </c>
      <c r="AH253" s="7" t="s">
        <v>33</v>
      </c>
      <c r="AI253" s="7">
        <v>13.93</v>
      </c>
      <c r="AJ253" s="7">
        <v>66.354299999999995</v>
      </c>
      <c r="AK253" s="7">
        <v>107.5264</v>
      </c>
      <c r="AL253" s="7">
        <f>Table2[[#This Row],[Company Direct Land Through FY 11]]+Table2[[#This Row],[Company Direct Land FY 12 and After ]]</f>
        <v>173.88069999999999</v>
      </c>
      <c r="AM253" s="7">
        <v>9.9860000000000007</v>
      </c>
      <c r="AN253" s="7">
        <v>87.267700000000005</v>
      </c>
      <c r="AO253" s="7">
        <v>77.081400000000002</v>
      </c>
      <c r="AP253" s="7">
        <f>Table2[[#This Row],[Company Direct Building Through FY 11]]+Table2[[#This Row],[Company Direct Building FY 12 and After  ]]</f>
        <v>164.34910000000002</v>
      </c>
      <c r="AQ253" s="7">
        <v>0</v>
      </c>
      <c r="AR253" s="7">
        <v>17.545000000000002</v>
      </c>
      <c r="AS253" s="7">
        <v>0</v>
      </c>
      <c r="AT253" s="7">
        <f>Table2[[#This Row],[Mortgage Recording Tax Through FY 11]]+Table2[[#This Row],[Mortgage Recording Tax FY 12 and After ]]</f>
        <v>17.545000000000002</v>
      </c>
      <c r="AU253" s="7">
        <v>19.077999999999999</v>
      </c>
      <c r="AV253" s="7">
        <v>40.793700000000001</v>
      </c>
      <c r="AW253" s="7">
        <v>147.2629</v>
      </c>
      <c r="AX253" s="7">
        <f>Table2[[#This Row],[Pilot Savings  Through FY 11]]+Table2[[#This Row],[Pilot Savings FY 12 and After ]]</f>
        <v>188.0566</v>
      </c>
      <c r="AY253" s="7">
        <v>0</v>
      </c>
      <c r="AZ253" s="7">
        <v>17.545000000000002</v>
      </c>
      <c r="BA253" s="7">
        <v>0</v>
      </c>
      <c r="BB253" s="7">
        <f>Table2[[#This Row],[Mortgage Recording Tax Exemption Through FY 11]]+Table2[[#This Row],[Mortgage Recording Tax Exemption FY 12 and After ]]</f>
        <v>17.545000000000002</v>
      </c>
      <c r="BC253" s="7">
        <v>15.0931</v>
      </c>
      <c r="BD253" s="7">
        <v>121.40260000000001</v>
      </c>
      <c r="BE253" s="7">
        <v>116.5043</v>
      </c>
      <c r="BF253" s="7">
        <f>Table2[[#This Row],[Indirect and Induced Land Through FY 11]]+Table2[[#This Row],[Indirect and Induced Land FY 12 and After ]]</f>
        <v>237.90690000000001</v>
      </c>
      <c r="BG253" s="7">
        <v>28.030100000000001</v>
      </c>
      <c r="BH253" s="7">
        <v>225.4622</v>
      </c>
      <c r="BI253" s="7">
        <v>216.3655</v>
      </c>
      <c r="BJ253" s="7">
        <f>Table2[[#This Row],[Indirect and Induced Building Through FY 11]]+Table2[[#This Row],[Indirect and Induced Building FY 12 and After]]</f>
        <v>441.82769999999999</v>
      </c>
      <c r="BK253" s="7">
        <v>47.961199999999998</v>
      </c>
      <c r="BL253" s="7">
        <v>459.69310000000002</v>
      </c>
      <c r="BM253" s="7">
        <v>370.21469999999999</v>
      </c>
      <c r="BN253" s="7">
        <f>Table2[[#This Row],[TOTAL Real Property Related Taxes Through FY 11]]+Table2[[#This Row],[TOTAL Real Property Related Taxes FY 12 and After]]</f>
        <v>829.90779999999995</v>
      </c>
      <c r="BO253" s="7">
        <v>118.5586</v>
      </c>
      <c r="BP253" s="7">
        <v>954.85429999999997</v>
      </c>
      <c r="BQ253" s="7">
        <v>915.15660000000003</v>
      </c>
      <c r="BR253" s="7">
        <f>Table2[[#This Row],[Company Direct Through FY 11]]+Table2[[#This Row],[Company Direct FY 12 and After ]]</f>
        <v>1870.0109</v>
      </c>
      <c r="BS253" s="7">
        <v>0</v>
      </c>
      <c r="BT253" s="7">
        <v>2.8811</v>
      </c>
      <c r="BU253" s="7">
        <v>0</v>
      </c>
      <c r="BV253" s="7">
        <f>Table2[[#This Row],[Sales Tax Exemption Through FY 11]]+Table2[[#This Row],[Sales Tax Exemption FY 12 and After ]]</f>
        <v>2.8811</v>
      </c>
      <c r="BW253" s="7">
        <v>0</v>
      </c>
      <c r="BX253" s="7">
        <v>0</v>
      </c>
      <c r="BY253" s="7">
        <v>0</v>
      </c>
      <c r="BZ253" s="7">
        <f>Table2[[#This Row],[Energy Tax Savings Through FY 11]]+Table2[[#This Row],[Energy Tax Savings FY 12 and After ]]</f>
        <v>0</v>
      </c>
      <c r="CA253" s="7">
        <v>0</v>
      </c>
      <c r="CB253" s="7">
        <v>0</v>
      </c>
      <c r="CC253" s="7">
        <v>0</v>
      </c>
      <c r="CD253" s="7">
        <f>Table2[[#This Row],[Tax Exempt Bond Savings Through FY 11]]+Table2[[#This Row],[Tax Exempt Bond Savings FY12 and After ]]</f>
        <v>0</v>
      </c>
      <c r="CE253" s="7">
        <v>59.405099999999997</v>
      </c>
      <c r="CF253" s="7">
        <v>506.1465</v>
      </c>
      <c r="CG253" s="7">
        <v>458.54930000000002</v>
      </c>
      <c r="CH253" s="7">
        <f>Table2[[#This Row],[Indirect and Induced Through FY 11]]+Table2[[#This Row],[Indirect and Induced FY 12 and After  ]]</f>
        <v>964.69579999999996</v>
      </c>
      <c r="CI253" s="7">
        <v>177.96369999999999</v>
      </c>
      <c r="CJ253" s="7">
        <v>1458.1197</v>
      </c>
      <c r="CK253" s="7">
        <v>1373.7058999999999</v>
      </c>
      <c r="CL253" s="7">
        <f>Table2[[#This Row],[TOTAL Income Consumption Use Taxes Through FY 11]]+Table2[[#This Row],[TOTAL Income Consumption Use Taxes FY 12 and After  ]]</f>
        <v>2831.8256000000001</v>
      </c>
      <c r="CM253" s="7">
        <v>19.077999999999999</v>
      </c>
      <c r="CN253" s="7">
        <v>61.219799999999999</v>
      </c>
      <c r="CO253" s="7">
        <v>147.2629</v>
      </c>
      <c r="CP253" s="7">
        <f>Table2[[#This Row],[Assistance Provided Through FY 11]]+Table2[[#This Row],[Assistance Provided FY 12 and After ]]</f>
        <v>208.48269999999999</v>
      </c>
      <c r="CQ253" s="7">
        <v>0</v>
      </c>
      <c r="CR253" s="7">
        <v>0</v>
      </c>
      <c r="CS253" s="7">
        <v>0</v>
      </c>
      <c r="CT253" s="7">
        <f>Table2[[#This Row],[Recapture Cancellation Reduction Amount Through FY 11]]+Table2[[#This Row],[Recapture Cancellation Reduction Amount FY 12 and After ]]</f>
        <v>0</v>
      </c>
      <c r="CU253" s="7">
        <v>0</v>
      </c>
      <c r="CV253" s="7">
        <v>0</v>
      </c>
      <c r="CW253" s="7">
        <v>0</v>
      </c>
      <c r="CX253" s="7">
        <f>Table2[[#This Row],[Penalty Paid Through FY 11]]+Table2[[#This Row],[Penalty Paid FY 12 and After]]</f>
        <v>0</v>
      </c>
      <c r="CY253" s="7">
        <v>19.077999999999999</v>
      </c>
      <c r="CZ253" s="7">
        <v>61.219799999999999</v>
      </c>
      <c r="DA253" s="7">
        <v>147.2629</v>
      </c>
      <c r="DB253" s="7">
        <f>Table2[[#This Row],[TOTAL Assistance Net of recapture penalties Through FY 11]]+Table2[[#This Row],[TOTAL Assistance Net of recapture penalties FY 12 and After ]]</f>
        <v>208.48269999999999</v>
      </c>
      <c r="DC253" s="7">
        <v>142.47460000000001</v>
      </c>
      <c r="DD253" s="7">
        <v>1126.0213000000001</v>
      </c>
      <c r="DE253" s="7">
        <v>1099.7644</v>
      </c>
      <c r="DF253" s="7">
        <f>Table2[[#This Row],[Company Direct Tax Revenue Before Assistance FY 12 and After]]+Table2[[#This Row],[Company Direct Tax Revenue Before Assistance Through FY 11]]</f>
        <v>2225.7857000000004</v>
      </c>
      <c r="DG253" s="7">
        <v>102.5283</v>
      </c>
      <c r="DH253" s="7">
        <v>853.01130000000001</v>
      </c>
      <c r="DI253" s="7">
        <v>791.41909999999996</v>
      </c>
      <c r="DJ253" s="7">
        <f>Table2[[#This Row],[Indirect and Induced Tax Revenues FY 12 and After]]+Table2[[#This Row],[Indirect and Induced Tax Revenues Through FY 11]]</f>
        <v>1644.4304</v>
      </c>
      <c r="DK253" s="7">
        <v>245.00290000000001</v>
      </c>
      <c r="DL253" s="7">
        <v>1979.0326</v>
      </c>
      <c r="DM253" s="7">
        <v>1891.1835000000001</v>
      </c>
      <c r="DN253" s="7">
        <f>Table2[[#This Row],[TOTAL Tax Revenues Before Assistance Through FY 11]]+Table2[[#This Row],[TOTAL Tax Revenues Before Assistance FY 12 and After]]</f>
        <v>3870.2161000000001</v>
      </c>
      <c r="DO253" s="7">
        <v>225.92490000000001</v>
      </c>
      <c r="DP253" s="7">
        <v>1917.8127999999999</v>
      </c>
      <c r="DQ253" s="7">
        <v>1743.9205999999999</v>
      </c>
      <c r="DR253" s="7">
        <f>Table2[[#This Row],[TOTAL Tax Revenues Net of Assistance Recapture and Penalty FY 12 and After]]+Table2[[#This Row],[TOTAL Tax Revenues Net of Assistance Recapture and Penalty Through FY 11]]</f>
        <v>3661.7334000000001</v>
      </c>
      <c r="DS253" s="7">
        <v>0</v>
      </c>
      <c r="DT253" s="7">
        <v>0</v>
      </c>
      <c r="DU253" s="7">
        <v>0</v>
      </c>
      <c r="DV253" s="7">
        <v>0</v>
      </c>
    </row>
    <row r="254" spans="1:126" x14ac:dyDescent="0.25">
      <c r="A254" s="5">
        <v>92766</v>
      </c>
      <c r="B254" s="5" t="s">
        <v>280</v>
      </c>
      <c r="C254" s="5" t="s">
        <v>281</v>
      </c>
      <c r="D254" s="5" t="s">
        <v>32</v>
      </c>
      <c r="E254" s="5">
        <v>31</v>
      </c>
      <c r="F254" s="5">
        <v>14260</v>
      </c>
      <c r="G254" s="5">
        <v>1</v>
      </c>
      <c r="H254" s="23"/>
      <c r="I254" s="23"/>
      <c r="J254" s="5">
        <v>481212</v>
      </c>
      <c r="K254" s="6" t="s">
        <v>106</v>
      </c>
      <c r="L254" s="6">
        <v>37930</v>
      </c>
      <c r="M254" s="9">
        <v>42675</v>
      </c>
      <c r="N254" s="7">
        <v>25535</v>
      </c>
      <c r="O254" s="5" t="s">
        <v>48</v>
      </c>
      <c r="P254" s="23">
        <v>7</v>
      </c>
      <c r="Q254" s="23">
        <v>0</v>
      </c>
      <c r="R254" s="23">
        <v>61</v>
      </c>
      <c r="S254" s="23">
        <v>0</v>
      </c>
      <c r="T254" s="23">
        <v>0</v>
      </c>
      <c r="U254" s="23">
        <v>68</v>
      </c>
      <c r="V254" s="23">
        <v>64</v>
      </c>
      <c r="W254" s="23">
        <v>0</v>
      </c>
      <c r="X254" s="23">
        <v>0</v>
      </c>
      <c r="Y254" s="23">
        <v>0</v>
      </c>
      <c r="Z254" s="23">
        <v>10</v>
      </c>
      <c r="AA254" s="24">
        <v>0</v>
      </c>
      <c r="AB254" s="24">
        <v>0</v>
      </c>
      <c r="AC254" s="24">
        <v>0</v>
      </c>
      <c r="AD254" s="24">
        <v>0</v>
      </c>
      <c r="AE254" s="24">
        <v>0</v>
      </c>
      <c r="AF254" s="24">
        <v>75.925925925925895</v>
      </c>
      <c r="AG254" s="5" t="s">
        <v>39</v>
      </c>
      <c r="AH254" s="7" t="s">
        <v>39</v>
      </c>
      <c r="AI254" s="7">
        <v>0</v>
      </c>
      <c r="AJ254" s="7">
        <v>0</v>
      </c>
      <c r="AK254" s="7">
        <v>0</v>
      </c>
      <c r="AL254" s="7">
        <f>Table2[[#This Row],[Company Direct Land Through FY 11]]+Table2[[#This Row],[Company Direct Land FY 12 and After ]]</f>
        <v>0</v>
      </c>
      <c r="AM254" s="7">
        <v>0</v>
      </c>
      <c r="AN254" s="7">
        <v>0</v>
      </c>
      <c r="AO254" s="7">
        <v>0</v>
      </c>
      <c r="AP254" s="7">
        <f>Table2[[#This Row],[Company Direct Building Through FY 11]]+Table2[[#This Row],[Company Direct Building FY 12 and After  ]]</f>
        <v>0</v>
      </c>
      <c r="AQ254" s="7">
        <v>0</v>
      </c>
      <c r="AR254" s="7">
        <v>390</v>
      </c>
      <c r="AS254" s="7">
        <v>0</v>
      </c>
      <c r="AT254" s="7">
        <f>Table2[[#This Row],[Mortgage Recording Tax Through FY 11]]+Table2[[#This Row],[Mortgage Recording Tax FY 12 and After ]]</f>
        <v>390</v>
      </c>
      <c r="AU254" s="7">
        <v>0</v>
      </c>
      <c r="AV254" s="7">
        <v>0</v>
      </c>
      <c r="AW254" s="7">
        <v>0</v>
      </c>
      <c r="AX254" s="7">
        <f>Table2[[#This Row],[Pilot Savings  Through FY 11]]+Table2[[#This Row],[Pilot Savings FY 12 and After ]]</f>
        <v>0</v>
      </c>
      <c r="AY254" s="7">
        <v>0</v>
      </c>
      <c r="AZ254" s="7">
        <v>0</v>
      </c>
      <c r="BA254" s="7">
        <v>0</v>
      </c>
      <c r="BB254" s="7">
        <f>Table2[[#This Row],[Mortgage Recording Tax Exemption Through FY 11]]+Table2[[#This Row],[Mortgage Recording Tax Exemption FY 12 and After ]]</f>
        <v>0</v>
      </c>
      <c r="BC254" s="7">
        <v>91.131600000000006</v>
      </c>
      <c r="BD254" s="7">
        <v>622.14070000000004</v>
      </c>
      <c r="BE254" s="7">
        <v>282.32870000000003</v>
      </c>
      <c r="BF254" s="7">
        <f>Table2[[#This Row],[Indirect and Induced Land Through FY 11]]+Table2[[#This Row],[Indirect and Induced Land FY 12 and After ]]</f>
        <v>904.46940000000006</v>
      </c>
      <c r="BG254" s="7">
        <v>169.24440000000001</v>
      </c>
      <c r="BH254" s="7">
        <v>1155.4041999999999</v>
      </c>
      <c r="BI254" s="7">
        <v>524.32529999999997</v>
      </c>
      <c r="BJ254" s="7">
        <f>Table2[[#This Row],[Indirect and Induced Building Through FY 11]]+Table2[[#This Row],[Indirect and Induced Building FY 12 and After]]</f>
        <v>1679.7294999999999</v>
      </c>
      <c r="BK254" s="7">
        <v>260.37599999999998</v>
      </c>
      <c r="BL254" s="7">
        <v>2167.5448999999999</v>
      </c>
      <c r="BM254" s="7">
        <v>806.654</v>
      </c>
      <c r="BN254" s="7">
        <f>Table2[[#This Row],[TOTAL Real Property Related Taxes Through FY 11]]+Table2[[#This Row],[TOTAL Real Property Related Taxes FY 12 and After]]</f>
        <v>2974.1988999999999</v>
      </c>
      <c r="BO254" s="7">
        <v>563.84569999999997</v>
      </c>
      <c r="BP254" s="7">
        <v>3544.9371999999998</v>
      </c>
      <c r="BQ254" s="7">
        <v>1746.8133</v>
      </c>
      <c r="BR254" s="7">
        <f>Table2[[#This Row],[Company Direct Through FY 11]]+Table2[[#This Row],[Company Direct FY 12 and After ]]</f>
        <v>5291.7505000000001</v>
      </c>
      <c r="BS254" s="7">
        <v>0</v>
      </c>
      <c r="BT254" s="7">
        <v>0</v>
      </c>
      <c r="BU254" s="7">
        <v>0</v>
      </c>
      <c r="BV254" s="7">
        <f>Table2[[#This Row],[Sales Tax Exemption Through FY 11]]+Table2[[#This Row],[Sales Tax Exemption FY 12 and After ]]</f>
        <v>0</v>
      </c>
      <c r="BW254" s="7">
        <v>0</v>
      </c>
      <c r="BX254" s="7">
        <v>0</v>
      </c>
      <c r="BY254" s="7">
        <v>0</v>
      </c>
      <c r="BZ254" s="7">
        <f>Table2[[#This Row],[Energy Tax Savings Through FY 11]]+Table2[[#This Row],[Energy Tax Savings FY 12 and After ]]</f>
        <v>0</v>
      </c>
      <c r="CA254" s="7">
        <v>21.986499999999999</v>
      </c>
      <c r="CB254" s="7">
        <v>173.51070000000001</v>
      </c>
      <c r="CC254" s="7">
        <v>60.736400000000003</v>
      </c>
      <c r="CD254" s="7">
        <f>Table2[[#This Row],[Tax Exempt Bond Savings Through FY 11]]+Table2[[#This Row],[Tax Exempt Bond Savings FY12 and After ]]</f>
        <v>234.24710000000002</v>
      </c>
      <c r="CE254" s="7">
        <v>322.97910000000002</v>
      </c>
      <c r="CF254" s="7">
        <v>2304.3168999999998</v>
      </c>
      <c r="CG254" s="7">
        <v>1000.6002</v>
      </c>
      <c r="CH254" s="7">
        <f>Table2[[#This Row],[Indirect and Induced Through FY 11]]+Table2[[#This Row],[Indirect and Induced FY 12 and After  ]]</f>
        <v>3304.9170999999997</v>
      </c>
      <c r="CI254" s="7">
        <v>864.8383</v>
      </c>
      <c r="CJ254" s="7">
        <v>5675.7434000000003</v>
      </c>
      <c r="CK254" s="7">
        <v>2686.6770999999999</v>
      </c>
      <c r="CL254" s="7">
        <f>Table2[[#This Row],[TOTAL Income Consumption Use Taxes Through FY 11]]+Table2[[#This Row],[TOTAL Income Consumption Use Taxes FY 12 and After  ]]</f>
        <v>8362.4205000000002</v>
      </c>
      <c r="CM254" s="7">
        <v>21.986499999999999</v>
      </c>
      <c r="CN254" s="7">
        <v>173.51070000000001</v>
      </c>
      <c r="CO254" s="7">
        <v>60.736400000000003</v>
      </c>
      <c r="CP254" s="7">
        <f>Table2[[#This Row],[Assistance Provided Through FY 11]]+Table2[[#This Row],[Assistance Provided FY 12 and After ]]</f>
        <v>234.24710000000002</v>
      </c>
      <c r="CQ254" s="7">
        <v>0</v>
      </c>
      <c r="CR254" s="7">
        <v>0</v>
      </c>
      <c r="CS254" s="7">
        <v>0</v>
      </c>
      <c r="CT254" s="7">
        <f>Table2[[#This Row],[Recapture Cancellation Reduction Amount Through FY 11]]+Table2[[#This Row],[Recapture Cancellation Reduction Amount FY 12 and After ]]</f>
        <v>0</v>
      </c>
      <c r="CU254" s="7">
        <v>0</v>
      </c>
      <c r="CV254" s="7">
        <v>0</v>
      </c>
      <c r="CW254" s="7">
        <v>0</v>
      </c>
      <c r="CX254" s="7">
        <f>Table2[[#This Row],[Penalty Paid Through FY 11]]+Table2[[#This Row],[Penalty Paid FY 12 and After]]</f>
        <v>0</v>
      </c>
      <c r="CY254" s="7">
        <v>21.986499999999999</v>
      </c>
      <c r="CZ254" s="7">
        <v>173.51070000000001</v>
      </c>
      <c r="DA254" s="7">
        <v>60.736400000000003</v>
      </c>
      <c r="DB254" s="7">
        <f>Table2[[#This Row],[TOTAL Assistance Net of recapture penalties Through FY 11]]+Table2[[#This Row],[TOTAL Assistance Net of recapture penalties FY 12 and After ]]</f>
        <v>234.24710000000002</v>
      </c>
      <c r="DC254" s="7">
        <v>563.84569999999997</v>
      </c>
      <c r="DD254" s="7">
        <v>3934.9371999999998</v>
      </c>
      <c r="DE254" s="7">
        <v>1746.8133</v>
      </c>
      <c r="DF254" s="7">
        <f>Table2[[#This Row],[Company Direct Tax Revenue Before Assistance FY 12 and After]]+Table2[[#This Row],[Company Direct Tax Revenue Before Assistance Through FY 11]]</f>
        <v>5681.7505000000001</v>
      </c>
      <c r="DG254" s="7">
        <v>583.35509999999999</v>
      </c>
      <c r="DH254" s="7">
        <v>4081.8618000000001</v>
      </c>
      <c r="DI254" s="7">
        <v>1807.2542000000001</v>
      </c>
      <c r="DJ254" s="7">
        <f>Table2[[#This Row],[Indirect and Induced Tax Revenues FY 12 and After]]+Table2[[#This Row],[Indirect and Induced Tax Revenues Through FY 11]]</f>
        <v>5889.116</v>
      </c>
      <c r="DK254" s="7">
        <v>1147.2008000000001</v>
      </c>
      <c r="DL254" s="7">
        <v>8016.799</v>
      </c>
      <c r="DM254" s="7">
        <v>3554.0675000000001</v>
      </c>
      <c r="DN254" s="7">
        <f>Table2[[#This Row],[TOTAL Tax Revenues Before Assistance Through FY 11]]+Table2[[#This Row],[TOTAL Tax Revenues Before Assistance FY 12 and After]]</f>
        <v>11570.8665</v>
      </c>
      <c r="DO254" s="7">
        <v>1125.2143000000001</v>
      </c>
      <c r="DP254" s="7">
        <v>7843.2883000000002</v>
      </c>
      <c r="DQ254" s="7">
        <v>3493.3310999999999</v>
      </c>
      <c r="DR254" s="7">
        <f>Table2[[#This Row],[TOTAL Tax Revenues Net of Assistance Recapture and Penalty FY 12 and After]]+Table2[[#This Row],[TOTAL Tax Revenues Net of Assistance Recapture and Penalty Through FY 11]]</f>
        <v>11336.6194</v>
      </c>
      <c r="DS254" s="7">
        <v>0</v>
      </c>
      <c r="DT254" s="7">
        <v>0</v>
      </c>
      <c r="DU254" s="7">
        <v>0</v>
      </c>
      <c r="DV254" s="7">
        <v>0</v>
      </c>
    </row>
    <row r="255" spans="1:126" x14ac:dyDescent="0.25">
      <c r="A255" s="5">
        <v>92767</v>
      </c>
      <c r="B255" s="5" t="s">
        <v>401</v>
      </c>
      <c r="C255" s="5" t="s">
        <v>402</v>
      </c>
      <c r="D255" s="5" t="s">
        <v>32</v>
      </c>
      <c r="E255" s="5">
        <v>20</v>
      </c>
      <c r="F255" s="5">
        <v>4406</v>
      </c>
      <c r="G255" s="5">
        <v>9</v>
      </c>
      <c r="H255" s="23"/>
      <c r="I255" s="23"/>
      <c r="J255" s="5">
        <v>311412</v>
      </c>
      <c r="K255" s="6" t="s">
        <v>43</v>
      </c>
      <c r="L255" s="6">
        <v>37985</v>
      </c>
      <c r="M255" s="9">
        <v>47299</v>
      </c>
      <c r="N255" s="7">
        <v>750</v>
      </c>
      <c r="O255" s="5" t="s">
        <v>56</v>
      </c>
      <c r="P255" s="23">
        <v>2</v>
      </c>
      <c r="Q255" s="23">
        <v>0</v>
      </c>
      <c r="R255" s="23">
        <v>46</v>
      </c>
      <c r="S255" s="23">
        <v>0</v>
      </c>
      <c r="T255" s="23">
        <v>0</v>
      </c>
      <c r="U255" s="23">
        <v>48</v>
      </c>
      <c r="V255" s="23">
        <v>47</v>
      </c>
      <c r="W255" s="23">
        <v>0</v>
      </c>
      <c r="X255" s="23">
        <v>0</v>
      </c>
      <c r="Y255" s="23">
        <v>84</v>
      </c>
      <c r="Z255" s="23">
        <v>3</v>
      </c>
      <c r="AA255" s="24">
        <v>0</v>
      </c>
      <c r="AB255" s="24">
        <v>0</v>
      </c>
      <c r="AC255" s="24">
        <v>0</v>
      </c>
      <c r="AD255" s="24">
        <v>0</v>
      </c>
      <c r="AE255" s="24">
        <v>0</v>
      </c>
      <c r="AF255" s="24">
        <v>87.5</v>
      </c>
      <c r="AG255" s="5" t="s">
        <v>39</v>
      </c>
      <c r="AH255" s="7" t="s">
        <v>33</v>
      </c>
      <c r="AI255" s="7">
        <v>37.122999999999998</v>
      </c>
      <c r="AJ255" s="7">
        <v>336.03410000000002</v>
      </c>
      <c r="AK255" s="7">
        <v>276.30459999999999</v>
      </c>
      <c r="AL255" s="7">
        <f>Table2[[#This Row],[Company Direct Land Through FY 11]]+Table2[[#This Row],[Company Direct Land FY 12 and After ]]</f>
        <v>612.33870000000002</v>
      </c>
      <c r="AM255" s="7">
        <v>34.802999999999997</v>
      </c>
      <c r="AN255" s="7">
        <v>243.79349999999999</v>
      </c>
      <c r="AO255" s="7">
        <v>259.0369</v>
      </c>
      <c r="AP255" s="7">
        <f>Table2[[#This Row],[Company Direct Building Through FY 11]]+Table2[[#This Row],[Company Direct Building FY 12 and After  ]]</f>
        <v>502.8304</v>
      </c>
      <c r="AQ255" s="7">
        <v>0</v>
      </c>
      <c r="AR255" s="7">
        <v>12.1938</v>
      </c>
      <c r="AS255" s="7">
        <v>0</v>
      </c>
      <c r="AT255" s="7">
        <f>Table2[[#This Row],[Mortgage Recording Tax Through FY 11]]+Table2[[#This Row],[Mortgage Recording Tax FY 12 and After ]]</f>
        <v>12.1938</v>
      </c>
      <c r="AU255" s="7">
        <v>61.005000000000003</v>
      </c>
      <c r="AV255" s="7">
        <v>271.77620000000002</v>
      </c>
      <c r="AW255" s="7">
        <v>454.05709999999999</v>
      </c>
      <c r="AX255" s="7">
        <f>Table2[[#This Row],[Pilot Savings  Through FY 11]]+Table2[[#This Row],[Pilot Savings FY 12 and After ]]</f>
        <v>725.83330000000001</v>
      </c>
      <c r="AY255" s="7">
        <v>0</v>
      </c>
      <c r="AZ255" s="7">
        <v>12.1938</v>
      </c>
      <c r="BA255" s="7">
        <v>0</v>
      </c>
      <c r="BB255" s="7">
        <f>Table2[[#This Row],[Mortgage Recording Tax Exemption Through FY 11]]+Table2[[#This Row],[Mortgage Recording Tax Exemption FY 12 and After ]]</f>
        <v>12.1938</v>
      </c>
      <c r="BC255" s="7">
        <v>54.110300000000002</v>
      </c>
      <c r="BD255" s="7">
        <v>523.33209999999997</v>
      </c>
      <c r="BE255" s="7">
        <v>402.7407</v>
      </c>
      <c r="BF255" s="7">
        <f>Table2[[#This Row],[Indirect and Induced Land Through FY 11]]+Table2[[#This Row],[Indirect and Induced Land FY 12 and After ]]</f>
        <v>926.07279999999992</v>
      </c>
      <c r="BG255" s="7">
        <v>100.4905</v>
      </c>
      <c r="BH255" s="7">
        <v>971.90219999999999</v>
      </c>
      <c r="BI255" s="7">
        <v>747.94550000000004</v>
      </c>
      <c r="BJ255" s="7">
        <f>Table2[[#This Row],[Indirect and Induced Building Through FY 11]]+Table2[[#This Row],[Indirect and Induced Building FY 12 and After]]</f>
        <v>1719.8477</v>
      </c>
      <c r="BK255" s="7">
        <v>165.52180000000001</v>
      </c>
      <c r="BL255" s="7">
        <v>1803.2856999999999</v>
      </c>
      <c r="BM255" s="7">
        <v>1231.9706000000001</v>
      </c>
      <c r="BN255" s="7">
        <f>Table2[[#This Row],[TOTAL Real Property Related Taxes Through FY 11]]+Table2[[#This Row],[TOTAL Real Property Related Taxes FY 12 and After]]</f>
        <v>3035.2563</v>
      </c>
      <c r="BO255" s="7">
        <v>593.03290000000004</v>
      </c>
      <c r="BP255" s="7">
        <v>4968.1831000000002</v>
      </c>
      <c r="BQ255" s="7">
        <v>4413.9125999999997</v>
      </c>
      <c r="BR255" s="7">
        <f>Table2[[#This Row],[Company Direct Through FY 11]]+Table2[[#This Row],[Company Direct FY 12 and After ]]</f>
        <v>9382.0956999999999</v>
      </c>
      <c r="BS255" s="7">
        <v>0</v>
      </c>
      <c r="BT255" s="7">
        <v>0</v>
      </c>
      <c r="BU255" s="7">
        <v>0</v>
      </c>
      <c r="BV255" s="7">
        <f>Table2[[#This Row],[Sales Tax Exemption Through FY 11]]+Table2[[#This Row],[Sales Tax Exemption FY 12 and After ]]</f>
        <v>0</v>
      </c>
      <c r="BW255" s="7">
        <v>0.6129</v>
      </c>
      <c r="BX255" s="7">
        <v>4.5091000000000001</v>
      </c>
      <c r="BY255" s="7">
        <v>4.5625999999999998</v>
      </c>
      <c r="BZ255" s="7">
        <f>Table2[[#This Row],[Energy Tax Savings Through FY 11]]+Table2[[#This Row],[Energy Tax Savings FY 12 and After ]]</f>
        <v>9.0716999999999999</v>
      </c>
      <c r="CA255" s="7">
        <v>0</v>
      </c>
      <c r="CB255" s="7">
        <v>0</v>
      </c>
      <c r="CC255" s="7">
        <v>0</v>
      </c>
      <c r="CD255" s="7">
        <f>Table2[[#This Row],[Tax Exempt Bond Savings Through FY 11]]+Table2[[#This Row],[Tax Exempt Bond Savings FY12 and After ]]</f>
        <v>0</v>
      </c>
      <c r="CE255" s="7">
        <v>191.77199999999999</v>
      </c>
      <c r="CF255" s="7">
        <v>1932.0388</v>
      </c>
      <c r="CG255" s="7">
        <v>1427.3485000000001</v>
      </c>
      <c r="CH255" s="7">
        <f>Table2[[#This Row],[Indirect and Induced Through FY 11]]+Table2[[#This Row],[Indirect and Induced FY 12 and After  ]]</f>
        <v>3359.3873000000003</v>
      </c>
      <c r="CI255" s="7">
        <v>784.19200000000001</v>
      </c>
      <c r="CJ255" s="7">
        <v>6895.7128000000002</v>
      </c>
      <c r="CK255" s="7">
        <v>5836.6985000000004</v>
      </c>
      <c r="CL255" s="7">
        <f>Table2[[#This Row],[TOTAL Income Consumption Use Taxes Through FY 11]]+Table2[[#This Row],[TOTAL Income Consumption Use Taxes FY 12 and After  ]]</f>
        <v>12732.4113</v>
      </c>
      <c r="CM255" s="7">
        <v>61.617899999999999</v>
      </c>
      <c r="CN255" s="7">
        <v>288.47910000000002</v>
      </c>
      <c r="CO255" s="7">
        <v>458.61970000000002</v>
      </c>
      <c r="CP255" s="7">
        <f>Table2[[#This Row],[Assistance Provided Through FY 11]]+Table2[[#This Row],[Assistance Provided FY 12 and After ]]</f>
        <v>747.09879999999998</v>
      </c>
      <c r="CQ255" s="7">
        <v>0</v>
      </c>
      <c r="CR255" s="7">
        <v>0</v>
      </c>
      <c r="CS255" s="7">
        <v>0</v>
      </c>
      <c r="CT255" s="7">
        <f>Table2[[#This Row],[Recapture Cancellation Reduction Amount Through FY 11]]+Table2[[#This Row],[Recapture Cancellation Reduction Amount FY 12 and After ]]</f>
        <v>0</v>
      </c>
      <c r="CU255" s="7">
        <v>0</v>
      </c>
      <c r="CV255" s="7">
        <v>0</v>
      </c>
      <c r="CW255" s="7">
        <v>0</v>
      </c>
      <c r="CX255" s="7">
        <f>Table2[[#This Row],[Penalty Paid Through FY 11]]+Table2[[#This Row],[Penalty Paid FY 12 and After]]</f>
        <v>0</v>
      </c>
      <c r="CY255" s="7">
        <v>61.617899999999999</v>
      </c>
      <c r="CZ255" s="7">
        <v>288.47910000000002</v>
      </c>
      <c r="DA255" s="7">
        <v>458.61970000000002</v>
      </c>
      <c r="DB255" s="7">
        <f>Table2[[#This Row],[TOTAL Assistance Net of recapture penalties Through FY 11]]+Table2[[#This Row],[TOTAL Assistance Net of recapture penalties FY 12 and After ]]</f>
        <v>747.09879999999998</v>
      </c>
      <c r="DC255" s="7">
        <v>664.95889999999997</v>
      </c>
      <c r="DD255" s="7">
        <v>5560.2044999999998</v>
      </c>
      <c r="DE255" s="7">
        <v>4949.2541000000001</v>
      </c>
      <c r="DF255" s="7">
        <f>Table2[[#This Row],[Company Direct Tax Revenue Before Assistance FY 12 and After]]+Table2[[#This Row],[Company Direct Tax Revenue Before Assistance Through FY 11]]</f>
        <v>10509.4586</v>
      </c>
      <c r="DG255" s="7">
        <v>346.37279999999998</v>
      </c>
      <c r="DH255" s="7">
        <v>3427.2730999999999</v>
      </c>
      <c r="DI255" s="7">
        <v>2578.0347000000002</v>
      </c>
      <c r="DJ255" s="7">
        <f>Table2[[#This Row],[Indirect and Induced Tax Revenues FY 12 and After]]+Table2[[#This Row],[Indirect and Induced Tax Revenues Through FY 11]]</f>
        <v>6005.3078000000005</v>
      </c>
      <c r="DK255" s="7">
        <v>1011.3317</v>
      </c>
      <c r="DL255" s="7">
        <v>8987.4776000000002</v>
      </c>
      <c r="DM255" s="7">
        <v>7527.2888000000003</v>
      </c>
      <c r="DN255" s="7">
        <f>Table2[[#This Row],[TOTAL Tax Revenues Before Assistance Through FY 11]]+Table2[[#This Row],[TOTAL Tax Revenues Before Assistance FY 12 and After]]</f>
        <v>16514.7664</v>
      </c>
      <c r="DO255" s="7">
        <v>949.71379999999999</v>
      </c>
      <c r="DP255" s="7">
        <v>8698.9984999999997</v>
      </c>
      <c r="DQ255" s="7">
        <v>7068.6691000000001</v>
      </c>
      <c r="DR255" s="7">
        <f>Table2[[#This Row],[TOTAL Tax Revenues Net of Assistance Recapture and Penalty FY 12 and After]]+Table2[[#This Row],[TOTAL Tax Revenues Net of Assistance Recapture and Penalty Through FY 11]]</f>
        <v>15767.667600000001</v>
      </c>
      <c r="DS255" s="7">
        <v>0</v>
      </c>
      <c r="DT255" s="7">
        <v>7.8086000000000002</v>
      </c>
      <c r="DU255" s="7">
        <v>0</v>
      </c>
      <c r="DV255" s="7">
        <v>0</v>
      </c>
    </row>
    <row r="256" spans="1:126" x14ac:dyDescent="0.25">
      <c r="A256" s="5">
        <v>92768</v>
      </c>
      <c r="B256" s="5" t="s">
        <v>820</v>
      </c>
      <c r="C256" s="5" t="s">
        <v>502</v>
      </c>
      <c r="D256" s="5" t="s">
        <v>36</v>
      </c>
      <c r="E256" s="5">
        <v>17</v>
      </c>
      <c r="F256" s="5">
        <v>2296</v>
      </c>
      <c r="G256" s="5">
        <v>43</v>
      </c>
      <c r="H256" s="23">
        <v>7026</v>
      </c>
      <c r="I256" s="23">
        <v>11000</v>
      </c>
      <c r="J256" s="5">
        <v>623210</v>
      </c>
      <c r="K256" s="6" t="s">
        <v>166</v>
      </c>
      <c r="L256" s="6">
        <v>38044</v>
      </c>
      <c r="M256" s="9">
        <v>45474</v>
      </c>
      <c r="N256" s="7">
        <v>780</v>
      </c>
      <c r="O256" s="5" t="s">
        <v>79</v>
      </c>
      <c r="P256" s="23">
        <v>31</v>
      </c>
      <c r="Q256" s="23">
        <v>15</v>
      </c>
      <c r="R256" s="23">
        <v>108</v>
      </c>
      <c r="S256" s="23">
        <v>10</v>
      </c>
      <c r="T256" s="23">
        <v>0</v>
      </c>
      <c r="U256" s="23">
        <v>164</v>
      </c>
      <c r="V256" s="23">
        <v>141</v>
      </c>
      <c r="W256" s="23">
        <v>0</v>
      </c>
      <c r="X256" s="23">
        <v>0</v>
      </c>
      <c r="Y256" s="23">
        <v>101</v>
      </c>
      <c r="Z256" s="23">
        <v>0</v>
      </c>
      <c r="AA256" s="24">
        <v>0</v>
      </c>
      <c r="AB256" s="24">
        <v>0</v>
      </c>
      <c r="AC256" s="24">
        <v>0</v>
      </c>
      <c r="AD256" s="24">
        <v>0</v>
      </c>
      <c r="AE256" s="24">
        <v>0</v>
      </c>
      <c r="AF256" s="24">
        <v>98.170731707317103</v>
      </c>
      <c r="AG256" s="5" t="s">
        <v>39</v>
      </c>
      <c r="AH256" s="7" t="s">
        <v>33</v>
      </c>
      <c r="AI256" s="7">
        <v>0</v>
      </c>
      <c r="AJ256" s="7">
        <v>0</v>
      </c>
      <c r="AK256" s="7">
        <v>0</v>
      </c>
      <c r="AL256" s="7">
        <f>Table2[[#This Row],[Company Direct Land Through FY 11]]+Table2[[#This Row],[Company Direct Land FY 12 and After ]]</f>
        <v>0</v>
      </c>
      <c r="AM256" s="7">
        <v>0</v>
      </c>
      <c r="AN256" s="7">
        <v>0</v>
      </c>
      <c r="AO256" s="7">
        <v>0</v>
      </c>
      <c r="AP256" s="7">
        <f>Table2[[#This Row],[Company Direct Building Through FY 11]]+Table2[[#This Row],[Company Direct Building FY 12 and After  ]]</f>
        <v>0</v>
      </c>
      <c r="AQ256" s="7">
        <v>0</v>
      </c>
      <c r="AR256" s="7">
        <v>20.7941</v>
      </c>
      <c r="AS256" s="7">
        <v>0</v>
      </c>
      <c r="AT256" s="7">
        <f>Table2[[#This Row],[Mortgage Recording Tax Through FY 11]]+Table2[[#This Row],[Mortgage Recording Tax FY 12 and After ]]</f>
        <v>20.7941</v>
      </c>
      <c r="AU256" s="7">
        <v>0</v>
      </c>
      <c r="AV256" s="7">
        <v>0</v>
      </c>
      <c r="AW256" s="7">
        <v>0</v>
      </c>
      <c r="AX256" s="7">
        <f>Table2[[#This Row],[Pilot Savings  Through FY 11]]+Table2[[#This Row],[Pilot Savings FY 12 and After ]]</f>
        <v>0</v>
      </c>
      <c r="AY256" s="7">
        <v>0</v>
      </c>
      <c r="AZ256" s="7">
        <v>20.7941</v>
      </c>
      <c r="BA256" s="7">
        <v>0</v>
      </c>
      <c r="BB256" s="7">
        <f>Table2[[#This Row],[Mortgage Recording Tax Exemption Through FY 11]]+Table2[[#This Row],[Mortgage Recording Tax Exemption FY 12 and After ]]</f>
        <v>20.7941</v>
      </c>
      <c r="BC256" s="7">
        <v>63.037799999999997</v>
      </c>
      <c r="BD256" s="7">
        <v>410.53660000000002</v>
      </c>
      <c r="BE256" s="7">
        <v>392.1302</v>
      </c>
      <c r="BF256" s="7">
        <f>Table2[[#This Row],[Indirect and Induced Land Through FY 11]]+Table2[[#This Row],[Indirect and Induced Land FY 12 and After ]]</f>
        <v>802.66679999999997</v>
      </c>
      <c r="BG256" s="7">
        <v>117.0702</v>
      </c>
      <c r="BH256" s="7">
        <v>762.42539999999997</v>
      </c>
      <c r="BI256" s="7">
        <v>728.2423</v>
      </c>
      <c r="BJ256" s="7">
        <f>Table2[[#This Row],[Indirect and Induced Building Through FY 11]]+Table2[[#This Row],[Indirect and Induced Building FY 12 and After]]</f>
        <v>1490.6677</v>
      </c>
      <c r="BK256" s="7">
        <v>180.108</v>
      </c>
      <c r="BL256" s="7">
        <v>1172.962</v>
      </c>
      <c r="BM256" s="7">
        <v>1120.3724999999999</v>
      </c>
      <c r="BN256" s="7">
        <f>Table2[[#This Row],[TOTAL Real Property Related Taxes Through FY 11]]+Table2[[#This Row],[TOTAL Real Property Related Taxes FY 12 and After]]</f>
        <v>2293.3344999999999</v>
      </c>
      <c r="BO256" s="7">
        <v>213.661</v>
      </c>
      <c r="BP256" s="7">
        <v>1414.0524</v>
      </c>
      <c r="BQ256" s="7">
        <v>1329.0907</v>
      </c>
      <c r="BR256" s="7">
        <f>Table2[[#This Row],[Company Direct Through FY 11]]+Table2[[#This Row],[Company Direct FY 12 and After ]]</f>
        <v>2743.1431000000002</v>
      </c>
      <c r="BS256" s="7">
        <v>0</v>
      </c>
      <c r="BT256" s="7">
        <v>0</v>
      </c>
      <c r="BU256" s="7">
        <v>0</v>
      </c>
      <c r="BV256" s="7">
        <f>Table2[[#This Row],[Sales Tax Exemption Through FY 11]]+Table2[[#This Row],[Sales Tax Exemption FY 12 and After ]]</f>
        <v>0</v>
      </c>
      <c r="BW256" s="7">
        <v>0</v>
      </c>
      <c r="BX256" s="7">
        <v>0</v>
      </c>
      <c r="BY256" s="7">
        <v>0</v>
      </c>
      <c r="BZ256" s="7">
        <f>Table2[[#This Row],[Energy Tax Savings Through FY 11]]+Table2[[#This Row],[Energy Tax Savings FY 12 and After ]]</f>
        <v>0</v>
      </c>
      <c r="CA256" s="7">
        <v>0.32919999999999999</v>
      </c>
      <c r="CB256" s="7">
        <v>2.7122000000000002</v>
      </c>
      <c r="CC256" s="7">
        <v>1.2323</v>
      </c>
      <c r="CD256" s="7">
        <f>Table2[[#This Row],[Tax Exempt Bond Savings Through FY 11]]+Table2[[#This Row],[Tax Exempt Bond Savings FY12 and After ]]</f>
        <v>3.9445000000000001</v>
      </c>
      <c r="CE256" s="7">
        <v>227.62200000000001</v>
      </c>
      <c r="CF256" s="7">
        <v>1523.1702</v>
      </c>
      <c r="CG256" s="7">
        <v>1415.9362000000001</v>
      </c>
      <c r="CH256" s="7">
        <f>Table2[[#This Row],[Indirect and Induced Through FY 11]]+Table2[[#This Row],[Indirect and Induced FY 12 and After  ]]</f>
        <v>2939.1064000000001</v>
      </c>
      <c r="CI256" s="7">
        <v>440.9538</v>
      </c>
      <c r="CJ256" s="7">
        <v>2934.5104000000001</v>
      </c>
      <c r="CK256" s="7">
        <v>2743.7946000000002</v>
      </c>
      <c r="CL256" s="7">
        <f>Table2[[#This Row],[TOTAL Income Consumption Use Taxes Through FY 11]]+Table2[[#This Row],[TOTAL Income Consumption Use Taxes FY 12 and After  ]]</f>
        <v>5678.3050000000003</v>
      </c>
      <c r="CM256" s="7">
        <v>0.32919999999999999</v>
      </c>
      <c r="CN256" s="7">
        <v>23.5063</v>
      </c>
      <c r="CO256" s="7">
        <v>1.2323</v>
      </c>
      <c r="CP256" s="7">
        <f>Table2[[#This Row],[Assistance Provided Through FY 11]]+Table2[[#This Row],[Assistance Provided FY 12 and After ]]</f>
        <v>24.738599999999998</v>
      </c>
      <c r="CQ256" s="7">
        <v>0</v>
      </c>
      <c r="CR256" s="7">
        <v>0</v>
      </c>
      <c r="CS256" s="7">
        <v>0</v>
      </c>
      <c r="CT256" s="7">
        <f>Table2[[#This Row],[Recapture Cancellation Reduction Amount Through FY 11]]+Table2[[#This Row],[Recapture Cancellation Reduction Amount FY 12 and After ]]</f>
        <v>0</v>
      </c>
      <c r="CU256" s="7">
        <v>0</v>
      </c>
      <c r="CV256" s="7">
        <v>0</v>
      </c>
      <c r="CW256" s="7">
        <v>0</v>
      </c>
      <c r="CX256" s="7">
        <f>Table2[[#This Row],[Penalty Paid Through FY 11]]+Table2[[#This Row],[Penalty Paid FY 12 and After]]</f>
        <v>0</v>
      </c>
      <c r="CY256" s="7">
        <v>0.32919999999999999</v>
      </c>
      <c r="CZ256" s="7">
        <v>23.5063</v>
      </c>
      <c r="DA256" s="7">
        <v>1.2323</v>
      </c>
      <c r="DB256" s="7">
        <f>Table2[[#This Row],[TOTAL Assistance Net of recapture penalties Through FY 11]]+Table2[[#This Row],[TOTAL Assistance Net of recapture penalties FY 12 and After ]]</f>
        <v>24.738599999999998</v>
      </c>
      <c r="DC256" s="7">
        <v>213.661</v>
      </c>
      <c r="DD256" s="7">
        <v>1434.8465000000001</v>
      </c>
      <c r="DE256" s="7">
        <v>1329.0907</v>
      </c>
      <c r="DF256" s="7">
        <f>Table2[[#This Row],[Company Direct Tax Revenue Before Assistance FY 12 and After]]+Table2[[#This Row],[Company Direct Tax Revenue Before Assistance Through FY 11]]</f>
        <v>2763.9372000000003</v>
      </c>
      <c r="DG256" s="7">
        <v>407.73</v>
      </c>
      <c r="DH256" s="7">
        <v>2696.1322</v>
      </c>
      <c r="DI256" s="7">
        <v>2536.3087</v>
      </c>
      <c r="DJ256" s="7">
        <f>Table2[[#This Row],[Indirect and Induced Tax Revenues FY 12 and After]]+Table2[[#This Row],[Indirect and Induced Tax Revenues Through FY 11]]</f>
        <v>5232.4408999999996</v>
      </c>
      <c r="DK256" s="7">
        <v>621.39099999999996</v>
      </c>
      <c r="DL256" s="7">
        <v>4130.9786999999997</v>
      </c>
      <c r="DM256" s="7">
        <v>3865.3993999999998</v>
      </c>
      <c r="DN256" s="7">
        <f>Table2[[#This Row],[TOTAL Tax Revenues Before Assistance Through FY 11]]+Table2[[#This Row],[TOTAL Tax Revenues Before Assistance FY 12 and After]]</f>
        <v>7996.3780999999999</v>
      </c>
      <c r="DO256" s="7">
        <v>621.06179999999995</v>
      </c>
      <c r="DP256" s="7">
        <v>4107.4723999999997</v>
      </c>
      <c r="DQ256" s="7">
        <v>3864.1671000000001</v>
      </c>
      <c r="DR256" s="7">
        <f>Table2[[#This Row],[TOTAL Tax Revenues Net of Assistance Recapture and Penalty FY 12 and After]]+Table2[[#This Row],[TOTAL Tax Revenues Net of Assistance Recapture and Penalty Through FY 11]]</f>
        <v>7971.6394999999993</v>
      </c>
      <c r="DS256" s="7">
        <v>0</v>
      </c>
      <c r="DT256" s="7">
        <v>0</v>
      </c>
      <c r="DU256" s="7">
        <v>0</v>
      </c>
      <c r="DV256" s="7">
        <v>0</v>
      </c>
    </row>
    <row r="257" spans="1:126" x14ac:dyDescent="0.25">
      <c r="A257" s="5">
        <v>92769</v>
      </c>
      <c r="B257" s="5" t="s">
        <v>1252</v>
      </c>
      <c r="C257" s="5" t="s">
        <v>478</v>
      </c>
      <c r="D257" s="5" t="s">
        <v>27</v>
      </c>
      <c r="E257" s="5">
        <v>3</v>
      </c>
      <c r="F257" s="5">
        <v>769</v>
      </c>
      <c r="G257" s="5">
        <v>1401</v>
      </c>
      <c r="H257" s="23">
        <v>0</v>
      </c>
      <c r="I257" s="23">
        <v>24000</v>
      </c>
      <c r="J257" s="5">
        <v>711120</v>
      </c>
      <c r="K257" s="6" t="s">
        <v>47</v>
      </c>
      <c r="L257" s="6">
        <v>38042</v>
      </c>
      <c r="M257" s="9">
        <v>48976</v>
      </c>
      <c r="N257" s="7">
        <v>4800</v>
      </c>
      <c r="O257" s="5" t="s">
        <v>79</v>
      </c>
      <c r="P257" s="23">
        <v>15</v>
      </c>
      <c r="Q257" s="23">
        <v>0</v>
      </c>
      <c r="R257" s="23">
        <v>29</v>
      </c>
      <c r="S257" s="23">
        <v>8</v>
      </c>
      <c r="T257" s="23">
        <v>0</v>
      </c>
      <c r="U257" s="23">
        <v>52</v>
      </c>
      <c r="V257" s="23">
        <v>44</v>
      </c>
      <c r="W257" s="23">
        <v>0</v>
      </c>
      <c r="X257" s="23">
        <v>0</v>
      </c>
      <c r="Y257" s="23">
        <v>30</v>
      </c>
      <c r="Z257" s="23">
        <v>3</v>
      </c>
      <c r="AA257" s="24">
        <v>0</v>
      </c>
      <c r="AB257" s="24">
        <v>0</v>
      </c>
      <c r="AC257" s="24">
        <v>0</v>
      </c>
      <c r="AD257" s="24">
        <v>0</v>
      </c>
      <c r="AE257" s="24">
        <v>0</v>
      </c>
      <c r="AF257" s="24">
        <v>32.692307692307701</v>
      </c>
      <c r="AG257" s="5" t="s">
        <v>39</v>
      </c>
      <c r="AH257" s="7" t="s">
        <v>33</v>
      </c>
      <c r="AI257" s="7">
        <v>0</v>
      </c>
      <c r="AJ257" s="7">
        <v>0</v>
      </c>
      <c r="AK257" s="7">
        <v>0</v>
      </c>
      <c r="AL257" s="7">
        <f>Table2[[#This Row],[Company Direct Land Through FY 11]]+Table2[[#This Row],[Company Direct Land FY 12 and After ]]</f>
        <v>0</v>
      </c>
      <c r="AM257" s="7">
        <v>0</v>
      </c>
      <c r="AN257" s="7">
        <v>0</v>
      </c>
      <c r="AO257" s="7">
        <v>0</v>
      </c>
      <c r="AP257" s="7">
        <f>Table2[[#This Row],[Company Direct Building Through FY 11]]+Table2[[#This Row],[Company Direct Building FY 12 and After  ]]</f>
        <v>0</v>
      </c>
      <c r="AQ257" s="7">
        <v>0</v>
      </c>
      <c r="AR257" s="7">
        <v>61.407499999999999</v>
      </c>
      <c r="AS257" s="7">
        <v>0</v>
      </c>
      <c r="AT257" s="7">
        <f>Table2[[#This Row],[Mortgage Recording Tax Through FY 11]]+Table2[[#This Row],[Mortgage Recording Tax FY 12 and After ]]</f>
        <v>61.407499999999999</v>
      </c>
      <c r="AU257" s="7">
        <v>0</v>
      </c>
      <c r="AV257" s="7">
        <v>0</v>
      </c>
      <c r="AW257" s="7">
        <v>0</v>
      </c>
      <c r="AX257" s="7">
        <f>Table2[[#This Row],[Pilot Savings  Through FY 11]]+Table2[[#This Row],[Pilot Savings FY 12 and After ]]</f>
        <v>0</v>
      </c>
      <c r="AY257" s="7">
        <v>0</v>
      </c>
      <c r="AZ257" s="7">
        <v>61.407499999999999</v>
      </c>
      <c r="BA257" s="7">
        <v>0</v>
      </c>
      <c r="BB257" s="7">
        <f>Table2[[#This Row],[Mortgage Recording Tax Exemption Through FY 11]]+Table2[[#This Row],[Mortgage Recording Tax Exemption FY 12 and After ]]</f>
        <v>61.407499999999999</v>
      </c>
      <c r="BC257" s="7">
        <v>39.385899999999999</v>
      </c>
      <c r="BD257" s="7">
        <v>141.69919999999999</v>
      </c>
      <c r="BE257" s="7">
        <v>343.3904</v>
      </c>
      <c r="BF257" s="7">
        <f>Table2[[#This Row],[Indirect and Induced Land Through FY 11]]+Table2[[#This Row],[Indirect and Induced Land FY 12 and After ]]</f>
        <v>485.08960000000002</v>
      </c>
      <c r="BG257" s="7">
        <v>73.145300000000006</v>
      </c>
      <c r="BH257" s="7">
        <v>263.15570000000002</v>
      </c>
      <c r="BI257" s="7">
        <v>637.72529999999995</v>
      </c>
      <c r="BJ257" s="7">
        <f>Table2[[#This Row],[Indirect and Induced Building Through FY 11]]+Table2[[#This Row],[Indirect and Induced Building FY 12 and After]]</f>
        <v>900.88099999999997</v>
      </c>
      <c r="BK257" s="7">
        <v>112.5312</v>
      </c>
      <c r="BL257" s="7">
        <v>404.85489999999999</v>
      </c>
      <c r="BM257" s="7">
        <v>981.11569999999995</v>
      </c>
      <c r="BN257" s="7">
        <f>Table2[[#This Row],[TOTAL Real Property Related Taxes Through FY 11]]+Table2[[#This Row],[TOTAL Real Property Related Taxes FY 12 and After]]</f>
        <v>1385.9705999999999</v>
      </c>
      <c r="BO257" s="7">
        <v>98.184799999999996</v>
      </c>
      <c r="BP257" s="7">
        <v>355.54129999999998</v>
      </c>
      <c r="BQ257" s="7">
        <v>856.03449999999998</v>
      </c>
      <c r="BR257" s="7">
        <f>Table2[[#This Row],[Company Direct Through FY 11]]+Table2[[#This Row],[Company Direct FY 12 and After ]]</f>
        <v>1211.5758000000001</v>
      </c>
      <c r="BS257" s="7">
        <v>0</v>
      </c>
      <c r="BT257" s="7">
        <v>0</v>
      </c>
      <c r="BU257" s="7">
        <v>0</v>
      </c>
      <c r="BV257" s="7">
        <f>Table2[[#This Row],[Sales Tax Exemption Through FY 11]]+Table2[[#This Row],[Sales Tax Exemption FY 12 and After ]]</f>
        <v>0</v>
      </c>
      <c r="BW257" s="7">
        <v>0</v>
      </c>
      <c r="BX257" s="7">
        <v>0</v>
      </c>
      <c r="BY257" s="7">
        <v>0</v>
      </c>
      <c r="BZ257" s="7">
        <f>Table2[[#This Row],[Energy Tax Savings Through FY 11]]+Table2[[#This Row],[Energy Tax Savings FY 12 and After ]]</f>
        <v>0</v>
      </c>
      <c r="CA257" s="7">
        <v>2.1871</v>
      </c>
      <c r="CB257" s="7">
        <v>24.519200000000001</v>
      </c>
      <c r="CC257" s="7">
        <v>8.1873000000000005</v>
      </c>
      <c r="CD257" s="7">
        <f>Table2[[#This Row],[Tax Exempt Bond Savings Through FY 11]]+Table2[[#This Row],[Tax Exempt Bond Savings FY12 and After ]]</f>
        <v>32.706500000000005</v>
      </c>
      <c r="CE257" s="7">
        <v>129.0658</v>
      </c>
      <c r="CF257" s="7">
        <v>484.01389999999998</v>
      </c>
      <c r="CG257" s="7">
        <v>1125.2736</v>
      </c>
      <c r="CH257" s="7">
        <f>Table2[[#This Row],[Indirect and Induced Through FY 11]]+Table2[[#This Row],[Indirect and Induced FY 12 and After  ]]</f>
        <v>1609.2874999999999</v>
      </c>
      <c r="CI257" s="7">
        <v>225.0635</v>
      </c>
      <c r="CJ257" s="7">
        <v>815.03599999999994</v>
      </c>
      <c r="CK257" s="7">
        <v>1973.1207999999999</v>
      </c>
      <c r="CL257" s="7">
        <f>Table2[[#This Row],[TOTAL Income Consumption Use Taxes Through FY 11]]+Table2[[#This Row],[TOTAL Income Consumption Use Taxes FY 12 and After  ]]</f>
        <v>2788.1567999999997</v>
      </c>
      <c r="CM257" s="7">
        <v>2.1871</v>
      </c>
      <c r="CN257" s="7">
        <v>85.926699999999997</v>
      </c>
      <c r="CO257" s="7">
        <v>8.1873000000000005</v>
      </c>
      <c r="CP257" s="7">
        <f>Table2[[#This Row],[Assistance Provided Through FY 11]]+Table2[[#This Row],[Assistance Provided FY 12 and After ]]</f>
        <v>94.114000000000004</v>
      </c>
      <c r="CQ257" s="7">
        <v>0</v>
      </c>
      <c r="CR257" s="7">
        <v>0</v>
      </c>
      <c r="CS257" s="7">
        <v>0</v>
      </c>
      <c r="CT257" s="7">
        <f>Table2[[#This Row],[Recapture Cancellation Reduction Amount Through FY 11]]+Table2[[#This Row],[Recapture Cancellation Reduction Amount FY 12 and After ]]</f>
        <v>0</v>
      </c>
      <c r="CU257" s="7">
        <v>0</v>
      </c>
      <c r="CV257" s="7">
        <v>0</v>
      </c>
      <c r="CW257" s="7">
        <v>0</v>
      </c>
      <c r="CX257" s="7">
        <f>Table2[[#This Row],[Penalty Paid Through FY 11]]+Table2[[#This Row],[Penalty Paid FY 12 and After]]</f>
        <v>0</v>
      </c>
      <c r="CY257" s="7">
        <v>2.1871</v>
      </c>
      <c r="CZ257" s="7">
        <v>85.926699999999997</v>
      </c>
      <c r="DA257" s="7">
        <v>8.1873000000000005</v>
      </c>
      <c r="DB257" s="7">
        <f>Table2[[#This Row],[TOTAL Assistance Net of recapture penalties Through FY 11]]+Table2[[#This Row],[TOTAL Assistance Net of recapture penalties FY 12 and After ]]</f>
        <v>94.114000000000004</v>
      </c>
      <c r="DC257" s="7">
        <v>98.184799999999996</v>
      </c>
      <c r="DD257" s="7">
        <v>416.94880000000001</v>
      </c>
      <c r="DE257" s="7">
        <v>856.03449999999998</v>
      </c>
      <c r="DF257" s="7">
        <f>Table2[[#This Row],[Company Direct Tax Revenue Before Assistance FY 12 and After]]+Table2[[#This Row],[Company Direct Tax Revenue Before Assistance Through FY 11]]</f>
        <v>1272.9832999999999</v>
      </c>
      <c r="DG257" s="7">
        <v>241.59700000000001</v>
      </c>
      <c r="DH257" s="7">
        <v>888.86879999999996</v>
      </c>
      <c r="DI257" s="7">
        <v>2106.3892999999998</v>
      </c>
      <c r="DJ257" s="7">
        <f>Table2[[#This Row],[Indirect and Induced Tax Revenues FY 12 and After]]+Table2[[#This Row],[Indirect and Induced Tax Revenues Through FY 11]]</f>
        <v>2995.2581</v>
      </c>
      <c r="DK257" s="7">
        <v>339.78179999999998</v>
      </c>
      <c r="DL257" s="7">
        <v>1305.8176000000001</v>
      </c>
      <c r="DM257" s="7">
        <v>2962.4238</v>
      </c>
      <c r="DN257" s="7">
        <f>Table2[[#This Row],[TOTAL Tax Revenues Before Assistance Through FY 11]]+Table2[[#This Row],[TOTAL Tax Revenues Before Assistance FY 12 and After]]</f>
        <v>4268.2413999999999</v>
      </c>
      <c r="DO257" s="7">
        <v>337.59469999999999</v>
      </c>
      <c r="DP257" s="7">
        <v>1219.8909000000001</v>
      </c>
      <c r="DQ257" s="7">
        <v>2954.2365</v>
      </c>
      <c r="DR257" s="7">
        <f>Table2[[#This Row],[TOTAL Tax Revenues Net of Assistance Recapture and Penalty FY 12 and After]]+Table2[[#This Row],[TOTAL Tax Revenues Net of Assistance Recapture and Penalty Through FY 11]]</f>
        <v>4174.1274000000003</v>
      </c>
      <c r="DS257" s="7">
        <v>0</v>
      </c>
      <c r="DT257" s="7">
        <v>0</v>
      </c>
      <c r="DU257" s="7">
        <v>0</v>
      </c>
      <c r="DV257" s="7">
        <v>0</v>
      </c>
    </row>
    <row r="258" spans="1:126" x14ac:dyDescent="0.25">
      <c r="A258" s="5">
        <v>92771</v>
      </c>
      <c r="B258" s="5" t="s">
        <v>479</v>
      </c>
      <c r="C258" s="5" t="s">
        <v>480</v>
      </c>
      <c r="D258" s="5" t="s">
        <v>32</v>
      </c>
      <c r="E258" s="5">
        <v>26</v>
      </c>
      <c r="F258" s="5">
        <v>635</v>
      </c>
      <c r="G258" s="5">
        <v>58</v>
      </c>
      <c r="H258" s="23"/>
      <c r="I258" s="23"/>
      <c r="J258" s="5">
        <v>333911</v>
      </c>
      <c r="K258" s="6" t="s">
        <v>43</v>
      </c>
      <c r="L258" s="6">
        <v>37840</v>
      </c>
      <c r="M258" s="9">
        <v>47299</v>
      </c>
      <c r="N258" s="7">
        <v>840</v>
      </c>
      <c r="O258" s="5" t="s">
        <v>51</v>
      </c>
      <c r="P258" s="23">
        <v>0</v>
      </c>
      <c r="Q258" s="23">
        <v>0</v>
      </c>
      <c r="R258" s="23">
        <v>8</v>
      </c>
      <c r="S258" s="23">
        <v>0</v>
      </c>
      <c r="T258" s="23">
        <v>0</v>
      </c>
      <c r="U258" s="23">
        <v>8</v>
      </c>
      <c r="V258" s="23">
        <v>8</v>
      </c>
      <c r="W258" s="23">
        <v>0</v>
      </c>
      <c r="X258" s="23">
        <v>0</v>
      </c>
      <c r="Y258" s="23">
        <v>0</v>
      </c>
      <c r="Z258" s="23">
        <v>4</v>
      </c>
      <c r="AA258" s="24">
        <v>0</v>
      </c>
      <c r="AB258" s="24">
        <v>0</v>
      </c>
      <c r="AC258" s="24">
        <v>0</v>
      </c>
      <c r="AD258" s="24">
        <v>0</v>
      </c>
      <c r="AE258" s="24">
        <v>0</v>
      </c>
      <c r="AF258" s="24">
        <v>87.5</v>
      </c>
      <c r="AG258" s="5" t="s">
        <v>39</v>
      </c>
      <c r="AH258" s="7" t="s">
        <v>33</v>
      </c>
      <c r="AI258" s="7">
        <v>7.2850000000000001</v>
      </c>
      <c r="AJ258" s="7">
        <v>46.902299999999997</v>
      </c>
      <c r="AK258" s="7">
        <v>54.221899999999998</v>
      </c>
      <c r="AL258" s="7">
        <f>Table2[[#This Row],[Company Direct Land Through FY 11]]+Table2[[#This Row],[Company Direct Land FY 12 and After ]]</f>
        <v>101.1242</v>
      </c>
      <c r="AM258" s="7">
        <v>0.70499999999999996</v>
      </c>
      <c r="AN258" s="7">
        <v>58.9816</v>
      </c>
      <c r="AO258" s="7">
        <v>5.2469999999999999</v>
      </c>
      <c r="AP258" s="7">
        <f>Table2[[#This Row],[Company Direct Building Through FY 11]]+Table2[[#This Row],[Company Direct Building FY 12 and After  ]]</f>
        <v>64.2286</v>
      </c>
      <c r="AQ258" s="7">
        <v>0</v>
      </c>
      <c r="AR258" s="7">
        <v>5.8951000000000002</v>
      </c>
      <c r="AS258" s="7">
        <v>0</v>
      </c>
      <c r="AT258" s="7">
        <f>Table2[[#This Row],[Mortgage Recording Tax Through FY 11]]+Table2[[#This Row],[Mortgage Recording Tax FY 12 and After ]]</f>
        <v>5.8951000000000002</v>
      </c>
      <c r="AU258" s="7">
        <v>4.6429999999999998</v>
      </c>
      <c r="AV258" s="7">
        <v>44.303199999999997</v>
      </c>
      <c r="AW258" s="7">
        <v>34.558100000000003</v>
      </c>
      <c r="AX258" s="7">
        <f>Table2[[#This Row],[Pilot Savings  Through FY 11]]+Table2[[#This Row],[Pilot Savings FY 12 and After ]]</f>
        <v>78.8613</v>
      </c>
      <c r="AY258" s="7">
        <v>0</v>
      </c>
      <c r="AZ258" s="7">
        <v>5.8951000000000002</v>
      </c>
      <c r="BA258" s="7">
        <v>0</v>
      </c>
      <c r="BB258" s="7">
        <f>Table2[[#This Row],[Mortgage Recording Tax Exemption Through FY 11]]+Table2[[#This Row],[Mortgage Recording Tax Exemption FY 12 and After ]]</f>
        <v>5.8951000000000002</v>
      </c>
      <c r="BC258" s="7">
        <v>12.3589</v>
      </c>
      <c r="BD258" s="7">
        <v>82.4512</v>
      </c>
      <c r="BE258" s="7">
        <v>91.987399999999994</v>
      </c>
      <c r="BF258" s="7">
        <f>Table2[[#This Row],[Indirect and Induced Land Through FY 11]]+Table2[[#This Row],[Indirect and Induced Land FY 12 and After ]]</f>
        <v>174.43860000000001</v>
      </c>
      <c r="BG258" s="7">
        <v>22.952300000000001</v>
      </c>
      <c r="BH258" s="7">
        <v>153.12379999999999</v>
      </c>
      <c r="BI258" s="7">
        <v>170.83260000000001</v>
      </c>
      <c r="BJ258" s="7">
        <f>Table2[[#This Row],[Indirect and Induced Building Through FY 11]]+Table2[[#This Row],[Indirect and Induced Building FY 12 and After]]</f>
        <v>323.95640000000003</v>
      </c>
      <c r="BK258" s="7">
        <v>38.658200000000001</v>
      </c>
      <c r="BL258" s="7">
        <v>297.15570000000002</v>
      </c>
      <c r="BM258" s="7">
        <v>287.73079999999999</v>
      </c>
      <c r="BN258" s="7">
        <f>Table2[[#This Row],[TOTAL Real Property Related Taxes Through FY 11]]+Table2[[#This Row],[TOTAL Real Property Related Taxes FY 12 and After]]</f>
        <v>584.88650000000007</v>
      </c>
      <c r="BO258" s="7">
        <v>95.582400000000007</v>
      </c>
      <c r="BP258" s="7">
        <v>671.18309999999997</v>
      </c>
      <c r="BQ258" s="7">
        <v>711.4153</v>
      </c>
      <c r="BR258" s="7">
        <f>Table2[[#This Row],[Company Direct Through FY 11]]+Table2[[#This Row],[Company Direct FY 12 and After ]]</f>
        <v>1382.5983999999999</v>
      </c>
      <c r="BS258" s="7">
        <v>0</v>
      </c>
      <c r="BT258" s="7">
        <v>0</v>
      </c>
      <c r="BU258" s="7">
        <v>0</v>
      </c>
      <c r="BV258" s="7">
        <f>Table2[[#This Row],[Sales Tax Exemption Through FY 11]]+Table2[[#This Row],[Sales Tax Exemption FY 12 and After ]]</f>
        <v>0</v>
      </c>
      <c r="BW258" s="7">
        <v>0</v>
      </c>
      <c r="BX258" s="7">
        <v>0</v>
      </c>
      <c r="BY258" s="7">
        <v>0</v>
      </c>
      <c r="BZ258" s="7">
        <f>Table2[[#This Row],[Energy Tax Savings Through FY 11]]+Table2[[#This Row],[Energy Tax Savings FY 12 and After ]]</f>
        <v>0</v>
      </c>
      <c r="CA258" s="7">
        <v>0</v>
      </c>
      <c r="CB258" s="7">
        <v>0</v>
      </c>
      <c r="CC258" s="7">
        <v>0</v>
      </c>
      <c r="CD258" s="7">
        <f>Table2[[#This Row],[Tax Exempt Bond Savings Through FY 11]]+Table2[[#This Row],[Tax Exempt Bond Savings FY12 and After ]]</f>
        <v>0</v>
      </c>
      <c r="CE258" s="7">
        <v>43.801200000000001</v>
      </c>
      <c r="CF258" s="7">
        <v>305.49110000000002</v>
      </c>
      <c r="CG258" s="7">
        <v>326.00970000000001</v>
      </c>
      <c r="CH258" s="7">
        <f>Table2[[#This Row],[Indirect and Induced Through FY 11]]+Table2[[#This Row],[Indirect and Induced FY 12 and After  ]]</f>
        <v>631.50080000000003</v>
      </c>
      <c r="CI258" s="7">
        <v>139.3836</v>
      </c>
      <c r="CJ258" s="7">
        <v>976.67420000000004</v>
      </c>
      <c r="CK258" s="7">
        <v>1037.425</v>
      </c>
      <c r="CL258" s="7">
        <f>Table2[[#This Row],[TOTAL Income Consumption Use Taxes Through FY 11]]+Table2[[#This Row],[TOTAL Income Consumption Use Taxes FY 12 and After  ]]</f>
        <v>2014.0992000000001</v>
      </c>
      <c r="CM258" s="7">
        <v>4.6429999999999998</v>
      </c>
      <c r="CN258" s="7">
        <v>50.198300000000003</v>
      </c>
      <c r="CO258" s="7">
        <v>34.558100000000003</v>
      </c>
      <c r="CP258" s="7">
        <f>Table2[[#This Row],[Assistance Provided Through FY 11]]+Table2[[#This Row],[Assistance Provided FY 12 and After ]]</f>
        <v>84.756400000000014</v>
      </c>
      <c r="CQ258" s="7">
        <v>0</v>
      </c>
      <c r="CR258" s="7">
        <v>0</v>
      </c>
      <c r="CS258" s="7">
        <v>0</v>
      </c>
      <c r="CT258" s="7">
        <f>Table2[[#This Row],[Recapture Cancellation Reduction Amount Through FY 11]]+Table2[[#This Row],[Recapture Cancellation Reduction Amount FY 12 and After ]]</f>
        <v>0</v>
      </c>
      <c r="CU258" s="7">
        <v>0</v>
      </c>
      <c r="CV258" s="7">
        <v>0</v>
      </c>
      <c r="CW258" s="7">
        <v>0</v>
      </c>
      <c r="CX258" s="7">
        <f>Table2[[#This Row],[Penalty Paid Through FY 11]]+Table2[[#This Row],[Penalty Paid FY 12 and After]]</f>
        <v>0</v>
      </c>
      <c r="CY258" s="7">
        <v>4.6429999999999998</v>
      </c>
      <c r="CZ258" s="7">
        <v>50.198300000000003</v>
      </c>
      <c r="DA258" s="7">
        <v>34.558100000000003</v>
      </c>
      <c r="DB258" s="7">
        <f>Table2[[#This Row],[TOTAL Assistance Net of recapture penalties Through FY 11]]+Table2[[#This Row],[TOTAL Assistance Net of recapture penalties FY 12 and After ]]</f>
        <v>84.756400000000014</v>
      </c>
      <c r="DC258" s="7">
        <v>103.5724</v>
      </c>
      <c r="DD258" s="7">
        <v>782.96209999999996</v>
      </c>
      <c r="DE258" s="7">
        <v>770.88419999999996</v>
      </c>
      <c r="DF258" s="7">
        <f>Table2[[#This Row],[Company Direct Tax Revenue Before Assistance FY 12 and After]]+Table2[[#This Row],[Company Direct Tax Revenue Before Assistance Through FY 11]]</f>
        <v>1553.8462999999999</v>
      </c>
      <c r="DG258" s="7">
        <v>79.112399999999994</v>
      </c>
      <c r="DH258" s="7">
        <v>541.06610000000001</v>
      </c>
      <c r="DI258" s="7">
        <v>588.8297</v>
      </c>
      <c r="DJ258" s="7">
        <f>Table2[[#This Row],[Indirect and Induced Tax Revenues FY 12 and After]]+Table2[[#This Row],[Indirect and Induced Tax Revenues Through FY 11]]</f>
        <v>1129.8958</v>
      </c>
      <c r="DK258" s="7">
        <v>182.6848</v>
      </c>
      <c r="DL258" s="7">
        <v>1324.0282</v>
      </c>
      <c r="DM258" s="7">
        <v>1359.7139</v>
      </c>
      <c r="DN258" s="7">
        <f>Table2[[#This Row],[TOTAL Tax Revenues Before Assistance Through FY 11]]+Table2[[#This Row],[TOTAL Tax Revenues Before Assistance FY 12 and After]]</f>
        <v>2683.7420999999999</v>
      </c>
      <c r="DO258" s="7">
        <v>178.04179999999999</v>
      </c>
      <c r="DP258" s="7">
        <v>1273.8299</v>
      </c>
      <c r="DQ258" s="7">
        <v>1325.1558</v>
      </c>
      <c r="DR258" s="7">
        <f>Table2[[#This Row],[TOTAL Tax Revenues Net of Assistance Recapture and Penalty FY 12 and After]]+Table2[[#This Row],[TOTAL Tax Revenues Net of Assistance Recapture and Penalty Through FY 11]]</f>
        <v>2598.9857000000002</v>
      </c>
      <c r="DS258" s="7">
        <v>0</v>
      </c>
      <c r="DT258" s="7">
        <v>0</v>
      </c>
      <c r="DU258" s="7">
        <v>0</v>
      </c>
      <c r="DV258" s="7">
        <v>0</v>
      </c>
    </row>
    <row r="259" spans="1:126" x14ac:dyDescent="0.25">
      <c r="A259" s="5">
        <v>92778</v>
      </c>
      <c r="B259" s="5" t="s">
        <v>510</v>
      </c>
      <c r="C259" s="5" t="s">
        <v>511</v>
      </c>
      <c r="D259" s="5" t="s">
        <v>32</v>
      </c>
      <c r="E259" s="5">
        <v>19</v>
      </c>
      <c r="F259" s="5">
        <v>4125</v>
      </c>
      <c r="G259" s="5">
        <v>1</v>
      </c>
      <c r="H259" s="23">
        <v>0</v>
      </c>
      <c r="I259" s="23">
        <v>90000</v>
      </c>
      <c r="J259" s="5">
        <v>813910</v>
      </c>
      <c r="K259" s="6" t="s">
        <v>43</v>
      </c>
      <c r="L259" s="6">
        <v>37978</v>
      </c>
      <c r="M259" s="9">
        <v>47299</v>
      </c>
      <c r="N259" s="7">
        <v>24696</v>
      </c>
      <c r="O259" s="5" t="s">
        <v>75</v>
      </c>
      <c r="P259" s="23">
        <v>0</v>
      </c>
      <c r="Q259" s="23">
        <v>3</v>
      </c>
      <c r="R259" s="23">
        <v>73</v>
      </c>
      <c r="S259" s="23">
        <v>0</v>
      </c>
      <c r="T259" s="23">
        <v>0</v>
      </c>
      <c r="U259" s="23">
        <v>76</v>
      </c>
      <c r="V259" s="23">
        <v>74</v>
      </c>
      <c r="W259" s="23">
        <v>0</v>
      </c>
      <c r="X259" s="23">
        <v>0</v>
      </c>
      <c r="Y259" s="23">
        <v>0</v>
      </c>
      <c r="Z259" s="23">
        <v>64</v>
      </c>
      <c r="AA259" s="24">
        <v>0</v>
      </c>
      <c r="AB259" s="24">
        <v>0</v>
      </c>
      <c r="AC259" s="24">
        <v>0</v>
      </c>
      <c r="AD259" s="24">
        <v>0</v>
      </c>
      <c r="AE259" s="24">
        <v>0</v>
      </c>
      <c r="AF259" s="24">
        <v>70</v>
      </c>
      <c r="AG259" s="5" t="s">
        <v>39</v>
      </c>
      <c r="AH259" s="7" t="s">
        <v>33</v>
      </c>
      <c r="AI259" s="7">
        <v>253.50899999999999</v>
      </c>
      <c r="AJ259" s="7">
        <v>376.15609999999998</v>
      </c>
      <c r="AK259" s="7">
        <v>1886.8547000000001</v>
      </c>
      <c r="AL259" s="7">
        <f>Table2[[#This Row],[Company Direct Land Through FY 11]]+Table2[[#This Row],[Company Direct Land FY 12 and After ]]</f>
        <v>2263.0108</v>
      </c>
      <c r="AM259" s="7">
        <v>470.80250000000001</v>
      </c>
      <c r="AN259" s="7">
        <v>698.57569999999998</v>
      </c>
      <c r="AO259" s="7">
        <v>3504.1577000000002</v>
      </c>
      <c r="AP259" s="7">
        <f>Table2[[#This Row],[Company Direct Building Through FY 11]]+Table2[[#This Row],[Company Direct Building FY 12 and After  ]]</f>
        <v>4202.7334000000001</v>
      </c>
      <c r="AQ259" s="7">
        <v>0</v>
      </c>
      <c r="AR259" s="7">
        <v>210.54</v>
      </c>
      <c r="AS259" s="7">
        <v>0</v>
      </c>
      <c r="AT259" s="7">
        <f>Table2[[#This Row],[Mortgage Recording Tax Through FY 11]]+Table2[[#This Row],[Mortgage Recording Tax FY 12 and After ]]</f>
        <v>210.54</v>
      </c>
      <c r="AU259" s="7">
        <v>0</v>
      </c>
      <c r="AV259" s="7">
        <v>0</v>
      </c>
      <c r="AW259" s="7">
        <v>0</v>
      </c>
      <c r="AX259" s="7">
        <f>Table2[[#This Row],[Pilot Savings  Through FY 11]]+Table2[[#This Row],[Pilot Savings FY 12 and After ]]</f>
        <v>0</v>
      </c>
      <c r="AY259" s="7">
        <v>0</v>
      </c>
      <c r="AZ259" s="7">
        <v>210.54</v>
      </c>
      <c r="BA259" s="7">
        <v>0</v>
      </c>
      <c r="BB259" s="7">
        <f>Table2[[#This Row],[Mortgage Recording Tax Exemption Through FY 11]]+Table2[[#This Row],[Mortgage Recording Tax Exemption FY 12 and After ]]</f>
        <v>210.54</v>
      </c>
      <c r="BC259" s="7">
        <v>92.264799999999994</v>
      </c>
      <c r="BD259" s="7">
        <v>264.70240000000001</v>
      </c>
      <c r="BE259" s="7">
        <v>686.72230000000002</v>
      </c>
      <c r="BF259" s="7">
        <f>Table2[[#This Row],[Indirect and Induced Land Through FY 11]]+Table2[[#This Row],[Indirect and Induced Land FY 12 and After ]]</f>
        <v>951.42470000000003</v>
      </c>
      <c r="BG259" s="7">
        <v>171.34880000000001</v>
      </c>
      <c r="BH259" s="7">
        <v>491.59</v>
      </c>
      <c r="BI259" s="7">
        <v>1275.3398999999999</v>
      </c>
      <c r="BJ259" s="7">
        <f>Table2[[#This Row],[Indirect and Induced Building Through FY 11]]+Table2[[#This Row],[Indirect and Induced Building FY 12 and After]]</f>
        <v>1766.9298999999999</v>
      </c>
      <c r="BK259" s="7">
        <v>987.92510000000004</v>
      </c>
      <c r="BL259" s="7">
        <v>1831.0242000000001</v>
      </c>
      <c r="BM259" s="7">
        <v>7353.0745999999999</v>
      </c>
      <c r="BN259" s="7">
        <f>Table2[[#This Row],[TOTAL Real Property Related Taxes Through FY 11]]+Table2[[#This Row],[TOTAL Real Property Related Taxes FY 12 and After]]</f>
        <v>9184.0987999999998</v>
      </c>
      <c r="BO259" s="7">
        <v>407.45569999999998</v>
      </c>
      <c r="BP259" s="7">
        <v>1246.5844</v>
      </c>
      <c r="BQ259" s="7">
        <v>3032.6709999999998</v>
      </c>
      <c r="BR259" s="7">
        <f>Table2[[#This Row],[Company Direct Through FY 11]]+Table2[[#This Row],[Company Direct FY 12 and After ]]</f>
        <v>4279.2554</v>
      </c>
      <c r="BS259" s="7">
        <v>0</v>
      </c>
      <c r="BT259" s="7">
        <v>341.81389999999999</v>
      </c>
      <c r="BU259" s="7">
        <v>0</v>
      </c>
      <c r="BV259" s="7">
        <f>Table2[[#This Row],[Sales Tax Exemption Through FY 11]]+Table2[[#This Row],[Sales Tax Exemption FY 12 and After ]]</f>
        <v>341.81389999999999</v>
      </c>
      <c r="BW259" s="7">
        <v>0</v>
      </c>
      <c r="BX259" s="7">
        <v>0</v>
      </c>
      <c r="BY259" s="7">
        <v>0</v>
      </c>
      <c r="BZ259" s="7">
        <f>Table2[[#This Row],[Energy Tax Savings Through FY 11]]+Table2[[#This Row],[Energy Tax Savings FY 12 and After ]]</f>
        <v>0</v>
      </c>
      <c r="CA259" s="7">
        <v>0</v>
      </c>
      <c r="CB259" s="7">
        <v>0</v>
      </c>
      <c r="CC259" s="7">
        <v>0</v>
      </c>
      <c r="CD259" s="7">
        <f>Table2[[#This Row],[Tax Exempt Bond Savings Through FY 11]]+Table2[[#This Row],[Tax Exempt Bond Savings FY12 and After ]]</f>
        <v>0</v>
      </c>
      <c r="CE259" s="7">
        <v>326.99509999999998</v>
      </c>
      <c r="CF259" s="7">
        <v>1008.5968</v>
      </c>
      <c r="CG259" s="7">
        <v>2433.8069999999998</v>
      </c>
      <c r="CH259" s="7">
        <f>Table2[[#This Row],[Indirect and Induced Through FY 11]]+Table2[[#This Row],[Indirect and Induced FY 12 and After  ]]</f>
        <v>3442.4038</v>
      </c>
      <c r="CI259" s="7">
        <v>734.45079999999996</v>
      </c>
      <c r="CJ259" s="7">
        <v>1913.3672999999999</v>
      </c>
      <c r="CK259" s="7">
        <v>5466.4780000000001</v>
      </c>
      <c r="CL259" s="7">
        <f>Table2[[#This Row],[TOTAL Income Consumption Use Taxes Through FY 11]]+Table2[[#This Row],[TOTAL Income Consumption Use Taxes FY 12 and After  ]]</f>
        <v>7379.8453</v>
      </c>
      <c r="CM259" s="7">
        <v>0</v>
      </c>
      <c r="CN259" s="7">
        <v>552.35389999999995</v>
      </c>
      <c r="CO259" s="7">
        <v>0</v>
      </c>
      <c r="CP259" s="7">
        <f>Table2[[#This Row],[Assistance Provided Through FY 11]]+Table2[[#This Row],[Assistance Provided FY 12 and After ]]</f>
        <v>552.35389999999995</v>
      </c>
      <c r="CQ259" s="7">
        <v>0</v>
      </c>
      <c r="CR259" s="7">
        <v>0</v>
      </c>
      <c r="CS259" s="7">
        <v>0</v>
      </c>
      <c r="CT259" s="7">
        <f>Table2[[#This Row],[Recapture Cancellation Reduction Amount Through FY 11]]+Table2[[#This Row],[Recapture Cancellation Reduction Amount FY 12 and After ]]</f>
        <v>0</v>
      </c>
      <c r="CU259" s="7">
        <v>0</v>
      </c>
      <c r="CV259" s="7">
        <v>0</v>
      </c>
      <c r="CW259" s="7">
        <v>0</v>
      </c>
      <c r="CX259" s="7">
        <f>Table2[[#This Row],[Penalty Paid Through FY 11]]+Table2[[#This Row],[Penalty Paid FY 12 and After]]</f>
        <v>0</v>
      </c>
      <c r="CY259" s="7">
        <v>0</v>
      </c>
      <c r="CZ259" s="7">
        <v>552.35389999999995</v>
      </c>
      <c r="DA259" s="7">
        <v>0</v>
      </c>
      <c r="DB259" s="7">
        <f>Table2[[#This Row],[TOTAL Assistance Net of recapture penalties Through FY 11]]+Table2[[#This Row],[TOTAL Assistance Net of recapture penalties FY 12 and After ]]</f>
        <v>552.35389999999995</v>
      </c>
      <c r="DC259" s="7">
        <v>1131.7672</v>
      </c>
      <c r="DD259" s="7">
        <v>2531.8562000000002</v>
      </c>
      <c r="DE259" s="7">
        <v>8423.6833999999999</v>
      </c>
      <c r="DF259" s="7">
        <f>Table2[[#This Row],[Company Direct Tax Revenue Before Assistance FY 12 and After]]+Table2[[#This Row],[Company Direct Tax Revenue Before Assistance Through FY 11]]</f>
        <v>10955.5396</v>
      </c>
      <c r="DG259" s="7">
        <v>590.6087</v>
      </c>
      <c r="DH259" s="7">
        <v>1764.8892000000001</v>
      </c>
      <c r="DI259" s="7">
        <v>4395.8692000000001</v>
      </c>
      <c r="DJ259" s="7">
        <f>Table2[[#This Row],[Indirect and Induced Tax Revenues FY 12 and After]]+Table2[[#This Row],[Indirect and Induced Tax Revenues Through FY 11]]</f>
        <v>6160.7584000000006</v>
      </c>
      <c r="DK259" s="7">
        <v>1722.3759</v>
      </c>
      <c r="DL259" s="7">
        <v>4296.7453999999998</v>
      </c>
      <c r="DM259" s="7">
        <v>12819.552600000001</v>
      </c>
      <c r="DN259" s="7">
        <f>Table2[[#This Row],[TOTAL Tax Revenues Before Assistance Through FY 11]]+Table2[[#This Row],[TOTAL Tax Revenues Before Assistance FY 12 and After]]</f>
        <v>17116.298000000003</v>
      </c>
      <c r="DO259" s="7">
        <v>1722.3759</v>
      </c>
      <c r="DP259" s="7">
        <v>3744.3915000000002</v>
      </c>
      <c r="DQ259" s="7">
        <v>12819.552600000001</v>
      </c>
      <c r="DR259" s="7">
        <f>Table2[[#This Row],[TOTAL Tax Revenues Net of Assistance Recapture and Penalty FY 12 and After]]+Table2[[#This Row],[TOTAL Tax Revenues Net of Assistance Recapture and Penalty Through FY 11]]</f>
        <v>16563.944100000001</v>
      </c>
      <c r="DS259" s="7">
        <v>0</v>
      </c>
      <c r="DT259" s="7">
        <v>0</v>
      </c>
      <c r="DU259" s="7">
        <v>0</v>
      </c>
      <c r="DV259" s="7">
        <v>0</v>
      </c>
    </row>
    <row r="260" spans="1:126" x14ac:dyDescent="0.25">
      <c r="A260" s="5">
        <v>92779</v>
      </c>
      <c r="B260" s="5" t="s">
        <v>503</v>
      </c>
      <c r="C260" s="5" t="s">
        <v>504</v>
      </c>
      <c r="D260" s="5" t="s">
        <v>42</v>
      </c>
      <c r="E260" s="5">
        <v>48</v>
      </c>
      <c r="F260" s="5">
        <v>6817</v>
      </c>
      <c r="G260" s="5">
        <v>67</v>
      </c>
      <c r="H260" s="23">
        <v>2483</v>
      </c>
      <c r="I260" s="23">
        <v>2077</v>
      </c>
      <c r="J260" s="5">
        <v>624120</v>
      </c>
      <c r="K260" s="6" t="s">
        <v>166</v>
      </c>
      <c r="L260" s="6">
        <v>38044</v>
      </c>
      <c r="M260" s="9">
        <v>44013</v>
      </c>
      <c r="N260" s="7">
        <v>1440</v>
      </c>
      <c r="O260" s="5" t="s">
        <v>48</v>
      </c>
      <c r="P260" s="23">
        <v>16</v>
      </c>
      <c r="Q260" s="23">
        <v>0</v>
      </c>
      <c r="R260" s="23">
        <v>12</v>
      </c>
      <c r="S260" s="23">
        <v>0</v>
      </c>
      <c r="T260" s="23">
        <v>0</v>
      </c>
      <c r="U260" s="23">
        <v>28</v>
      </c>
      <c r="V260" s="23">
        <v>20</v>
      </c>
      <c r="W260" s="23">
        <v>0</v>
      </c>
      <c r="X260" s="23">
        <v>0</v>
      </c>
      <c r="Y260" s="23">
        <v>0</v>
      </c>
      <c r="Z260" s="23">
        <v>0</v>
      </c>
      <c r="AA260" s="24">
        <v>0</v>
      </c>
      <c r="AB260" s="24">
        <v>0</v>
      </c>
      <c r="AC260" s="24">
        <v>0</v>
      </c>
      <c r="AD260" s="24">
        <v>0</v>
      </c>
      <c r="AE260" s="24">
        <v>0</v>
      </c>
      <c r="AF260" s="24">
        <v>89.285714285714306</v>
      </c>
      <c r="AG260" s="5" t="s">
        <v>39</v>
      </c>
      <c r="AH260" s="7" t="s">
        <v>33</v>
      </c>
      <c r="AI260" s="7">
        <v>0</v>
      </c>
      <c r="AJ260" s="7">
        <v>0</v>
      </c>
      <c r="AK260" s="7">
        <v>0</v>
      </c>
      <c r="AL260" s="7">
        <f>Table2[[#This Row],[Company Direct Land Through FY 11]]+Table2[[#This Row],[Company Direct Land FY 12 and After ]]</f>
        <v>0</v>
      </c>
      <c r="AM260" s="7">
        <v>0</v>
      </c>
      <c r="AN260" s="7">
        <v>0</v>
      </c>
      <c r="AO260" s="7">
        <v>0</v>
      </c>
      <c r="AP260" s="7">
        <f>Table2[[#This Row],[Company Direct Building Through FY 11]]+Table2[[#This Row],[Company Direct Building FY 12 and After  ]]</f>
        <v>0</v>
      </c>
      <c r="AQ260" s="7">
        <v>0</v>
      </c>
      <c r="AR260" s="7">
        <v>23.4</v>
      </c>
      <c r="AS260" s="7">
        <v>0</v>
      </c>
      <c r="AT260" s="7">
        <f>Table2[[#This Row],[Mortgage Recording Tax Through FY 11]]+Table2[[#This Row],[Mortgage Recording Tax FY 12 and After ]]</f>
        <v>23.4</v>
      </c>
      <c r="AU260" s="7">
        <v>0</v>
      </c>
      <c r="AV260" s="7">
        <v>0</v>
      </c>
      <c r="AW260" s="7">
        <v>0</v>
      </c>
      <c r="AX260" s="7">
        <f>Table2[[#This Row],[Pilot Savings  Through FY 11]]+Table2[[#This Row],[Pilot Savings FY 12 and After ]]</f>
        <v>0</v>
      </c>
      <c r="AY260" s="7">
        <v>0</v>
      </c>
      <c r="AZ260" s="7">
        <v>0</v>
      </c>
      <c r="BA260" s="7">
        <v>0</v>
      </c>
      <c r="BB260" s="7">
        <f>Table2[[#This Row],[Mortgage Recording Tax Exemption Through FY 11]]+Table2[[#This Row],[Mortgage Recording Tax Exemption FY 12 and After ]]</f>
        <v>0</v>
      </c>
      <c r="BC260" s="7">
        <v>8.3832000000000004</v>
      </c>
      <c r="BD260" s="7">
        <v>51.444000000000003</v>
      </c>
      <c r="BE260" s="7">
        <v>40.110999999999997</v>
      </c>
      <c r="BF260" s="7">
        <f>Table2[[#This Row],[Indirect and Induced Land Through FY 11]]+Table2[[#This Row],[Indirect and Induced Land FY 12 and After ]]</f>
        <v>91.555000000000007</v>
      </c>
      <c r="BG260" s="7">
        <v>15.5688</v>
      </c>
      <c r="BH260" s="7">
        <v>95.538700000000006</v>
      </c>
      <c r="BI260" s="7">
        <v>74.491500000000002</v>
      </c>
      <c r="BJ260" s="7">
        <f>Table2[[#This Row],[Indirect and Induced Building Through FY 11]]+Table2[[#This Row],[Indirect and Induced Building FY 12 and After]]</f>
        <v>170.03020000000001</v>
      </c>
      <c r="BK260" s="7">
        <v>23.952000000000002</v>
      </c>
      <c r="BL260" s="7">
        <v>170.3827</v>
      </c>
      <c r="BM260" s="7">
        <v>114.60250000000001</v>
      </c>
      <c r="BN260" s="7">
        <f>Table2[[#This Row],[TOTAL Real Property Related Taxes Through FY 11]]+Table2[[#This Row],[TOTAL Real Property Related Taxes FY 12 and After]]</f>
        <v>284.98520000000002</v>
      </c>
      <c r="BO260" s="7">
        <v>27.314699999999998</v>
      </c>
      <c r="BP260" s="7">
        <v>179.2116</v>
      </c>
      <c r="BQ260" s="7">
        <v>130.69229999999999</v>
      </c>
      <c r="BR260" s="7">
        <f>Table2[[#This Row],[Company Direct Through FY 11]]+Table2[[#This Row],[Company Direct FY 12 and After ]]</f>
        <v>309.90390000000002</v>
      </c>
      <c r="BS260" s="7">
        <v>0</v>
      </c>
      <c r="BT260" s="7">
        <v>0</v>
      </c>
      <c r="BU260" s="7">
        <v>0</v>
      </c>
      <c r="BV260" s="7">
        <f>Table2[[#This Row],[Sales Tax Exemption Through FY 11]]+Table2[[#This Row],[Sales Tax Exemption FY 12 and After ]]</f>
        <v>0</v>
      </c>
      <c r="BW260" s="7">
        <v>0</v>
      </c>
      <c r="BX260" s="7">
        <v>0</v>
      </c>
      <c r="BY260" s="7">
        <v>0</v>
      </c>
      <c r="BZ260" s="7">
        <f>Table2[[#This Row],[Energy Tax Savings Through FY 11]]+Table2[[#This Row],[Energy Tax Savings FY 12 and After ]]</f>
        <v>0</v>
      </c>
      <c r="CA260" s="7">
        <v>0.53690000000000004</v>
      </c>
      <c r="CB260" s="7">
        <v>4.1561000000000003</v>
      </c>
      <c r="CC260" s="7">
        <v>2.0097</v>
      </c>
      <c r="CD260" s="7">
        <f>Table2[[#This Row],[Tax Exempt Bond Savings Through FY 11]]+Table2[[#This Row],[Tax Exempt Bond Savings FY12 and After ]]</f>
        <v>6.1658000000000008</v>
      </c>
      <c r="CE260" s="7">
        <v>32.9955</v>
      </c>
      <c r="CF260" s="7">
        <v>212.8809</v>
      </c>
      <c r="CG260" s="7">
        <v>157.87299999999999</v>
      </c>
      <c r="CH260" s="7">
        <f>Table2[[#This Row],[Indirect and Induced Through FY 11]]+Table2[[#This Row],[Indirect and Induced FY 12 and After  ]]</f>
        <v>370.75389999999999</v>
      </c>
      <c r="CI260" s="7">
        <v>59.773299999999999</v>
      </c>
      <c r="CJ260" s="7">
        <v>387.93639999999999</v>
      </c>
      <c r="CK260" s="7">
        <v>286.55560000000003</v>
      </c>
      <c r="CL260" s="7">
        <f>Table2[[#This Row],[TOTAL Income Consumption Use Taxes Through FY 11]]+Table2[[#This Row],[TOTAL Income Consumption Use Taxes FY 12 and After  ]]</f>
        <v>674.49199999999996</v>
      </c>
      <c r="CM260" s="7">
        <v>0.53690000000000004</v>
      </c>
      <c r="CN260" s="7">
        <v>4.1561000000000003</v>
      </c>
      <c r="CO260" s="7">
        <v>2.0097</v>
      </c>
      <c r="CP260" s="7">
        <f>Table2[[#This Row],[Assistance Provided Through FY 11]]+Table2[[#This Row],[Assistance Provided FY 12 and After ]]</f>
        <v>6.1658000000000008</v>
      </c>
      <c r="CQ260" s="7">
        <v>0</v>
      </c>
      <c r="CR260" s="7">
        <v>0</v>
      </c>
      <c r="CS260" s="7">
        <v>0</v>
      </c>
      <c r="CT260" s="7">
        <f>Table2[[#This Row],[Recapture Cancellation Reduction Amount Through FY 11]]+Table2[[#This Row],[Recapture Cancellation Reduction Amount FY 12 and After ]]</f>
        <v>0</v>
      </c>
      <c r="CU260" s="7">
        <v>0</v>
      </c>
      <c r="CV260" s="7">
        <v>0</v>
      </c>
      <c r="CW260" s="7">
        <v>0</v>
      </c>
      <c r="CX260" s="7">
        <f>Table2[[#This Row],[Penalty Paid Through FY 11]]+Table2[[#This Row],[Penalty Paid FY 12 and After]]</f>
        <v>0</v>
      </c>
      <c r="CY260" s="7">
        <v>0.53690000000000004</v>
      </c>
      <c r="CZ260" s="7">
        <v>4.1561000000000003</v>
      </c>
      <c r="DA260" s="7">
        <v>2.0097</v>
      </c>
      <c r="DB260" s="7">
        <f>Table2[[#This Row],[TOTAL Assistance Net of recapture penalties Through FY 11]]+Table2[[#This Row],[TOTAL Assistance Net of recapture penalties FY 12 and After ]]</f>
        <v>6.1658000000000008</v>
      </c>
      <c r="DC260" s="7">
        <v>27.314699999999998</v>
      </c>
      <c r="DD260" s="7">
        <v>202.61160000000001</v>
      </c>
      <c r="DE260" s="7">
        <v>130.69229999999999</v>
      </c>
      <c r="DF260" s="7">
        <f>Table2[[#This Row],[Company Direct Tax Revenue Before Assistance FY 12 and After]]+Table2[[#This Row],[Company Direct Tax Revenue Before Assistance Through FY 11]]</f>
        <v>333.3039</v>
      </c>
      <c r="DG260" s="7">
        <v>56.947499999999998</v>
      </c>
      <c r="DH260" s="7">
        <v>359.86360000000002</v>
      </c>
      <c r="DI260" s="7">
        <v>272.47550000000001</v>
      </c>
      <c r="DJ260" s="7">
        <f>Table2[[#This Row],[Indirect and Induced Tax Revenues FY 12 and After]]+Table2[[#This Row],[Indirect and Induced Tax Revenues Through FY 11]]</f>
        <v>632.33910000000003</v>
      </c>
      <c r="DK260" s="7">
        <v>84.262200000000007</v>
      </c>
      <c r="DL260" s="7">
        <v>562.47519999999997</v>
      </c>
      <c r="DM260" s="7">
        <v>403.1678</v>
      </c>
      <c r="DN260" s="7">
        <f>Table2[[#This Row],[TOTAL Tax Revenues Before Assistance Through FY 11]]+Table2[[#This Row],[TOTAL Tax Revenues Before Assistance FY 12 and After]]</f>
        <v>965.64300000000003</v>
      </c>
      <c r="DO260" s="7">
        <v>83.725300000000004</v>
      </c>
      <c r="DP260" s="7">
        <v>558.31910000000005</v>
      </c>
      <c r="DQ260" s="7">
        <v>401.15809999999999</v>
      </c>
      <c r="DR260" s="7">
        <f>Table2[[#This Row],[TOTAL Tax Revenues Net of Assistance Recapture and Penalty FY 12 and After]]+Table2[[#This Row],[TOTAL Tax Revenues Net of Assistance Recapture and Penalty Through FY 11]]</f>
        <v>959.47720000000004</v>
      </c>
      <c r="DS260" s="7">
        <v>0</v>
      </c>
      <c r="DT260" s="7">
        <v>0</v>
      </c>
      <c r="DU260" s="7">
        <v>0</v>
      </c>
      <c r="DV260" s="7">
        <v>0</v>
      </c>
    </row>
    <row r="261" spans="1:126" x14ac:dyDescent="0.25">
      <c r="A261" s="5">
        <v>92780</v>
      </c>
      <c r="B261" s="5" t="s">
        <v>532</v>
      </c>
      <c r="C261" s="5" t="s">
        <v>533</v>
      </c>
      <c r="D261" s="5" t="s">
        <v>42</v>
      </c>
      <c r="E261" s="5">
        <v>38</v>
      </c>
      <c r="F261" s="5">
        <v>522</v>
      </c>
      <c r="G261" s="5">
        <v>22</v>
      </c>
      <c r="H261" s="23"/>
      <c r="I261" s="23"/>
      <c r="J261" s="5">
        <v>424330</v>
      </c>
      <c r="K261" s="6" t="s">
        <v>43</v>
      </c>
      <c r="L261" s="6">
        <v>37985</v>
      </c>
      <c r="M261" s="9">
        <v>47299</v>
      </c>
      <c r="N261" s="7">
        <v>9200</v>
      </c>
      <c r="O261" s="5" t="s">
        <v>51</v>
      </c>
      <c r="P261" s="23">
        <v>0</v>
      </c>
      <c r="Q261" s="23">
        <v>0</v>
      </c>
      <c r="R261" s="23">
        <v>63</v>
      </c>
      <c r="S261" s="23">
        <v>0</v>
      </c>
      <c r="T261" s="23">
        <v>0</v>
      </c>
      <c r="U261" s="23">
        <v>63</v>
      </c>
      <c r="V261" s="23">
        <v>63</v>
      </c>
      <c r="W261" s="23">
        <v>0</v>
      </c>
      <c r="X261" s="23">
        <v>0</v>
      </c>
      <c r="Y261" s="23">
        <v>0</v>
      </c>
      <c r="Z261" s="23">
        <v>19</v>
      </c>
      <c r="AA261" s="24">
        <v>0</v>
      </c>
      <c r="AB261" s="24">
        <v>0</v>
      </c>
      <c r="AC261" s="24">
        <v>0</v>
      </c>
      <c r="AD261" s="24">
        <v>0</v>
      </c>
      <c r="AE261" s="24">
        <v>0</v>
      </c>
      <c r="AF261" s="24">
        <v>95.238095238095198</v>
      </c>
      <c r="AG261" s="5" t="s">
        <v>39</v>
      </c>
      <c r="AH261" s="7" t="s">
        <v>33</v>
      </c>
      <c r="AI261" s="7">
        <v>49.517000000000003</v>
      </c>
      <c r="AJ261" s="7">
        <v>279.88900000000001</v>
      </c>
      <c r="AK261" s="7">
        <v>368.55270000000002</v>
      </c>
      <c r="AL261" s="7">
        <f>Table2[[#This Row],[Company Direct Land Through FY 11]]+Table2[[#This Row],[Company Direct Land FY 12 and After ]]</f>
        <v>648.44170000000008</v>
      </c>
      <c r="AM261" s="7">
        <v>297.86700000000002</v>
      </c>
      <c r="AN261" s="7">
        <v>1023.044</v>
      </c>
      <c r="AO261" s="7">
        <v>2217.0077000000001</v>
      </c>
      <c r="AP261" s="7">
        <f>Table2[[#This Row],[Company Direct Building Through FY 11]]+Table2[[#This Row],[Company Direct Building FY 12 and After  ]]</f>
        <v>3240.0517</v>
      </c>
      <c r="AQ261" s="7">
        <v>0</v>
      </c>
      <c r="AR261" s="7">
        <v>94.742999999999995</v>
      </c>
      <c r="AS261" s="7">
        <v>0</v>
      </c>
      <c r="AT261" s="7">
        <f>Table2[[#This Row],[Mortgage Recording Tax Through FY 11]]+Table2[[#This Row],[Mortgage Recording Tax FY 12 and After ]]</f>
        <v>94.742999999999995</v>
      </c>
      <c r="AU261" s="7">
        <v>206.339</v>
      </c>
      <c r="AV261" s="7">
        <v>587.62030000000004</v>
      </c>
      <c r="AW261" s="7">
        <v>1535.7701</v>
      </c>
      <c r="AX261" s="7">
        <f>Table2[[#This Row],[Pilot Savings  Through FY 11]]+Table2[[#This Row],[Pilot Savings FY 12 and After ]]</f>
        <v>2123.3904000000002</v>
      </c>
      <c r="AY261" s="7">
        <v>0</v>
      </c>
      <c r="AZ261" s="7">
        <v>94.742999999999995</v>
      </c>
      <c r="BA261" s="7">
        <v>0</v>
      </c>
      <c r="BB261" s="7">
        <f>Table2[[#This Row],[Mortgage Recording Tax Exemption Through FY 11]]+Table2[[#This Row],[Mortgage Recording Tax Exemption FY 12 and After ]]</f>
        <v>94.742999999999995</v>
      </c>
      <c r="BC261" s="7">
        <v>98.512699999999995</v>
      </c>
      <c r="BD261" s="7">
        <v>437.90699999999998</v>
      </c>
      <c r="BE261" s="7">
        <v>733.22429999999997</v>
      </c>
      <c r="BF261" s="7">
        <f>Table2[[#This Row],[Indirect and Induced Land Through FY 11]]+Table2[[#This Row],[Indirect and Induced Land FY 12 and After ]]</f>
        <v>1171.1313</v>
      </c>
      <c r="BG261" s="7">
        <v>182.9521</v>
      </c>
      <c r="BH261" s="7">
        <v>813.25639999999999</v>
      </c>
      <c r="BI261" s="7">
        <v>1361.7027</v>
      </c>
      <c r="BJ261" s="7">
        <f>Table2[[#This Row],[Indirect and Induced Building Through FY 11]]+Table2[[#This Row],[Indirect and Induced Building FY 12 and After]]</f>
        <v>2174.9591</v>
      </c>
      <c r="BK261" s="7">
        <v>422.50979999999998</v>
      </c>
      <c r="BL261" s="7">
        <v>1966.4761000000001</v>
      </c>
      <c r="BM261" s="7">
        <v>3144.7172999999998</v>
      </c>
      <c r="BN261" s="7">
        <f>Table2[[#This Row],[TOTAL Real Property Related Taxes Through FY 11]]+Table2[[#This Row],[TOTAL Real Property Related Taxes FY 12 and After]]</f>
        <v>5111.1934000000001</v>
      </c>
      <c r="BO261" s="7">
        <v>733.53689999999995</v>
      </c>
      <c r="BP261" s="7">
        <v>3318.0122000000001</v>
      </c>
      <c r="BQ261" s="7">
        <v>5459.6764000000003</v>
      </c>
      <c r="BR261" s="7">
        <f>Table2[[#This Row],[Company Direct Through FY 11]]+Table2[[#This Row],[Company Direct FY 12 and After ]]</f>
        <v>8777.6886000000013</v>
      </c>
      <c r="BS261" s="7">
        <v>0</v>
      </c>
      <c r="BT261" s="7">
        <v>0</v>
      </c>
      <c r="BU261" s="7">
        <v>0</v>
      </c>
      <c r="BV261" s="7">
        <f>Table2[[#This Row],[Sales Tax Exemption Through FY 11]]+Table2[[#This Row],[Sales Tax Exemption FY 12 and After ]]</f>
        <v>0</v>
      </c>
      <c r="BW261" s="7">
        <v>0</v>
      </c>
      <c r="BX261" s="7">
        <v>0</v>
      </c>
      <c r="BY261" s="7">
        <v>0</v>
      </c>
      <c r="BZ261" s="7">
        <f>Table2[[#This Row],[Energy Tax Savings Through FY 11]]+Table2[[#This Row],[Energy Tax Savings FY 12 and After ]]</f>
        <v>0</v>
      </c>
      <c r="CA261" s="7">
        <v>0</v>
      </c>
      <c r="CB261" s="7">
        <v>0</v>
      </c>
      <c r="CC261" s="7">
        <v>0</v>
      </c>
      <c r="CD261" s="7">
        <f>Table2[[#This Row],[Tax Exempt Bond Savings Through FY 11]]+Table2[[#This Row],[Tax Exempt Bond Savings FY12 and After ]]</f>
        <v>0</v>
      </c>
      <c r="CE261" s="7">
        <v>387.73649999999998</v>
      </c>
      <c r="CF261" s="7">
        <v>1834.2442000000001</v>
      </c>
      <c r="CG261" s="7">
        <v>2885.9029</v>
      </c>
      <c r="CH261" s="7">
        <f>Table2[[#This Row],[Indirect and Induced Through FY 11]]+Table2[[#This Row],[Indirect and Induced FY 12 and After  ]]</f>
        <v>4720.1471000000001</v>
      </c>
      <c r="CI261" s="7">
        <v>1121.2734</v>
      </c>
      <c r="CJ261" s="7">
        <v>5152.2564000000002</v>
      </c>
      <c r="CK261" s="7">
        <v>8345.5792999999994</v>
      </c>
      <c r="CL261" s="7">
        <f>Table2[[#This Row],[TOTAL Income Consumption Use Taxes Through FY 11]]+Table2[[#This Row],[TOTAL Income Consumption Use Taxes FY 12 and After  ]]</f>
        <v>13497.8357</v>
      </c>
      <c r="CM261" s="7">
        <v>206.339</v>
      </c>
      <c r="CN261" s="7">
        <v>682.36329999999998</v>
      </c>
      <c r="CO261" s="7">
        <v>1535.7701</v>
      </c>
      <c r="CP261" s="7">
        <f>Table2[[#This Row],[Assistance Provided Through FY 11]]+Table2[[#This Row],[Assistance Provided FY 12 and After ]]</f>
        <v>2218.1333999999997</v>
      </c>
      <c r="CQ261" s="7">
        <v>0</v>
      </c>
      <c r="CR261" s="7">
        <v>0</v>
      </c>
      <c r="CS261" s="7">
        <v>0</v>
      </c>
      <c r="CT261" s="7">
        <f>Table2[[#This Row],[Recapture Cancellation Reduction Amount Through FY 11]]+Table2[[#This Row],[Recapture Cancellation Reduction Amount FY 12 and After ]]</f>
        <v>0</v>
      </c>
      <c r="CU261" s="7">
        <v>0</v>
      </c>
      <c r="CV261" s="7">
        <v>0</v>
      </c>
      <c r="CW261" s="7">
        <v>0</v>
      </c>
      <c r="CX261" s="7">
        <f>Table2[[#This Row],[Penalty Paid Through FY 11]]+Table2[[#This Row],[Penalty Paid FY 12 and After]]</f>
        <v>0</v>
      </c>
      <c r="CY261" s="7">
        <v>206.339</v>
      </c>
      <c r="CZ261" s="7">
        <v>682.36329999999998</v>
      </c>
      <c r="DA261" s="7">
        <v>1535.7701</v>
      </c>
      <c r="DB261" s="7">
        <f>Table2[[#This Row],[TOTAL Assistance Net of recapture penalties Through FY 11]]+Table2[[#This Row],[TOTAL Assistance Net of recapture penalties FY 12 and After ]]</f>
        <v>2218.1333999999997</v>
      </c>
      <c r="DC261" s="7">
        <v>1080.9209000000001</v>
      </c>
      <c r="DD261" s="7">
        <v>4715.6881999999996</v>
      </c>
      <c r="DE261" s="7">
        <v>8045.2367999999997</v>
      </c>
      <c r="DF261" s="7">
        <f>Table2[[#This Row],[Company Direct Tax Revenue Before Assistance FY 12 and After]]+Table2[[#This Row],[Company Direct Tax Revenue Before Assistance Through FY 11]]</f>
        <v>12760.924999999999</v>
      </c>
      <c r="DG261" s="7">
        <v>669.20129999999995</v>
      </c>
      <c r="DH261" s="7">
        <v>3085.4076</v>
      </c>
      <c r="DI261" s="7">
        <v>4980.8298999999997</v>
      </c>
      <c r="DJ261" s="7">
        <f>Table2[[#This Row],[Indirect and Induced Tax Revenues FY 12 and After]]+Table2[[#This Row],[Indirect and Induced Tax Revenues Through FY 11]]</f>
        <v>8066.2374999999993</v>
      </c>
      <c r="DK261" s="7">
        <v>1750.1222</v>
      </c>
      <c r="DL261" s="7">
        <v>7801.0958000000001</v>
      </c>
      <c r="DM261" s="7">
        <v>13026.066699999999</v>
      </c>
      <c r="DN261" s="7">
        <f>Table2[[#This Row],[TOTAL Tax Revenues Before Assistance Through FY 11]]+Table2[[#This Row],[TOTAL Tax Revenues Before Assistance FY 12 and After]]</f>
        <v>20827.162499999999</v>
      </c>
      <c r="DO261" s="7">
        <v>1543.7832000000001</v>
      </c>
      <c r="DP261" s="7">
        <v>7118.7325000000001</v>
      </c>
      <c r="DQ261" s="7">
        <v>11490.2966</v>
      </c>
      <c r="DR261" s="7">
        <f>Table2[[#This Row],[TOTAL Tax Revenues Net of Assistance Recapture and Penalty FY 12 and After]]+Table2[[#This Row],[TOTAL Tax Revenues Net of Assistance Recapture and Penalty Through FY 11]]</f>
        <v>18609.0291</v>
      </c>
      <c r="DS261" s="7">
        <v>0</v>
      </c>
      <c r="DT261" s="7">
        <v>0</v>
      </c>
      <c r="DU261" s="7">
        <v>0</v>
      </c>
      <c r="DV261" s="7">
        <v>0</v>
      </c>
    </row>
    <row r="262" spans="1:126" x14ac:dyDescent="0.25">
      <c r="A262" s="5">
        <v>92783</v>
      </c>
      <c r="B262" s="5" t="s">
        <v>512</v>
      </c>
      <c r="C262" s="5" t="s">
        <v>513</v>
      </c>
      <c r="D262" s="5" t="s">
        <v>32</v>
      </c>
      <c r="E262" s="5">
        <v>24</v>
      </c>
      <c r="F262" s="5">
        <v>9761</v>
      </c>
      <c r="G262" s="5">
        <v>18</v>
      </c>
      <c r="H262" s="23">
        <v>117248</v>
      </c>
      <c r="I262" s="23">
        <v>329933</v>
      </c>
      <c r="J262" s="5">
        <v>812930</v>
      </c>
      <c r="K262" s="6" t="s">
        <v>47</v>
      </c>
      <c r="L262" s="6">
        <v>38069</v>
      </c>
      <c r="M262" s="9">
        <v>49004</v>
      </c>
      <c r="N262" s="7">
        <v>9525</v>
      </c>
      <c r="O262" s="5" t="s">
        <v>79</v>
      </c>
      <c r="P262" s="23">
        <v>0</v>
      </c>
      <c r="Q262" s="23">
        <v>0</v>
      </c>
      <c r="R262" s="23">
        <v>16</v>
      </c>
      <c r="S262" s="23">
        <v>0</v>
      </c>
      <c r="T262" s="23">
        <v>12</v>
      </c>
      <c r="U262" s="23">
        <v>28</v>
      </c>
      <c r="V262" s="23">
        <v>28</v>
      </c>
      <c r="W262" s="23">
        <v>0</v>
      </c>
      <c r="X262" s="23">
        <v>0</v>
      </c>
      <c r="Y262" s="23">
        <v>0</v>
      </c>
      <c r="Z262" s="23">
        <v>7</v>
      </c>
      <c r="AA262" s="24">
        <v>0</v>
      </c>
      <c r="AB262" s="24">
        <v>0</v>
      </c>
      <c r="AC262" s="24">
        <v>0</v>
      </c>
      <c r="AD262" s="24">
        <v>0</v>
      </c>
      <c r="AE262" s="24">
        <v>0</v>
      </c>
      <c r="AF262" s="24">
        <v>100</v>
      </c>
      <c r="AG262" s="5" t="s">
        <v>39</v>
      </c>
      <c r="AH262" s="7" t="s">
        <v>33</v>
      </c>
      <c r="AI262" s="7">
        <v>0</v>
      </c>
      <c r="AJ262" s="7">
        <v>0</v>
      </c>
      <c r="AK262" s="7">
        <v>0</v>
      </c>
      <c r="AL262" s="7">
        <f>Table2[[#This Row],[Company Direct Land Through FY 11]]+Table2[[#This Row],[Company Direct Land FY 12 and After ]]</f>
        <v>0</v>
      </c>
      <c r="AM262" s="7">
        <v>0</v>
      </c>
      <c r="AN262" s="7">
        <v>0</v>
      </c>
      <c r="AO262" s="7">
        <v>0</v>
      </c>
      <c r="AP262" s="7">
        <f>Table2[[#This Row],[Company Direct Building Through FY 11]]+Table2[[#This Row],[Company Direct Building FY 12 and After  ]]</f>
        <v>0</v>
      </c>
      <c r="AQ262" s="7">
        <v>0</v>
      </c>
      <c r="AR262" s="7">
        <v>167.99340000000001</v>
      </c>
      <c r="AS262" s="7">
        <v>0</v>
      </c>
      <c r="AT262" s="7">
        <f>Table2[[#This Row],[Mortgage Recording Tax Through FY 11]]+Table2[[#This Row],[Mortgage Recording Tax FY 12 and After ]]</f>
        <v>167.99340000000001</v>
      </c>
      <c r="AU262" s="7">
        <v>0</v>
      </c>
      <c r="AV262" s="7">
        <v>0</v>
      </c>
      <c r="AW262" s="7">
        <v>0</v>
      </c>
      <c r="AX262" s="7">
        <f>Table2[[#This Row],[Pilot Savings  Through FY 11]]+Table2[[#This Row],[Pilot Savings FY 12 and After ]]</f>
        <v>0</v>
      </c>
      <c r="AY262" s="7">
        <v>0</v>
      </c>
      <c r="AZ262" s="7">
        <v>167.99340000000001</v>
      </c>
      <c r="BA262" s="7">
        <v>0</v>
      </c>
      <c r="BB262" s="7">
        <f>Table2[[#This Row],[Mortgage Recording Tax Exemption Through FY 11]]+Table2[[#This Row],[Mortgage Recording Tax Exemption FY 12 and After ]]</f>
        <v>167.99340000000001</v>
      </c>
      <c r="BC262" s="7">
        <v>34.911200000000001</v>
      </c>
      <c r="BD262" s="7">
        <v>111.6786</v>
      </c>
      <c r="BE262" s="7">
        <v>304.37689999999998</v>
      </c>
      <c r="BF262" s="7">
        <f>Table2[[#This Row],[Indirect and Induced Land Through FY 11]]+Table2[[#This Row],[Indirect and Induced Land FY 12 and After ]]</f>
        <v>416.05549999999999</v>
      </c>
      <c r="BG262" s="7">
        <v>64.8352</v>
      </c>
      <c r="BH262" s="7">
        <v>207.40309999999999</v>
      </c>
      <c r="BI262" s="7">
        <v>565.27290000000005</v>
      </c>
      <c r="BJ262" s="7">
        <f>Table2[[#This Row],[Indirect and Induced Building Through FY 11]]+Table2[[#This Row],[Indirect and Induced Building FY 12 and After]]</f>
        <v>772.67600000000004</v>
      </c>
      <c r="BK262" s="7">
        <v>99.746399999999994</v>
      </c>
      <c r="BL262" s="7">
        <v>319.08170000000001</v>
      </c>
      <c r="BM262" s="7">
        <v>869.64980000000003</v>
      </c>
      <c r="BN262" s="7">
        <f>Table2[[#This Row],[TOTAL Real Property Related Taxes Through FY 11]]+Table2[[#This Row],[TOTAL Real Property Related Taxes FY 12 and After]]</f>
        <v>1188.7315000000001</v>
      </c>
      <c r="BO262" s="7">
        <v>105.9097</v>
      </c>
      <c r="BP262" s="7">
        <v>372.70819999999998</v>
      </c>
      <c r="BQ262" s="7">
        <v>923.38570000000004</v>
      </c>
      <c r="BR262" s="7">
        <f>Table2[[#This Row],[Company Direct Through FY 11]]+Table2[[#This Row],[Company Direct FY 12 and After ]]</f>
        <v>1296.0939000000001</v>
      </c>
      <c r="BS262" s="7">
        <v>0</v>
      </c>
      <c r="BT262" s="7">
        <v>0</v>
      </c>
      <c r="BU262" s="7">
        <v>0</v>
      </c>
      <c r="BV262" s="7">
        <f>Table2[[#This Row],[Sales Tax Exemption Through FY 11]]+Table2[[#This Row],[Sales Tax Exemption FY 12 and After ]]</f>
        <v>0</v>
      </c>
      <c r="BW262" s="7">
        <v>0</v>
      </c>
      <c r="BX262" s="7">
        <v>0</v>
      </c>
      <c r="BY262" s="7">
        <v>0</v>
      </c>
      <c r="BZ262" s="7">
        <f>Table2[[#This Row],[Energy Tax Savings Through FY 11]]+Table2[[#This Row],[Energy Tax Savings FY 12 and After ]]</f>
        <v>0</v>
      </c>
      <c r="CA262" s="7">
        <v>0.35920000000000002</v>
      </c>
      <c r="CB262" s="7">
        <v>1.9869000000000001</v>
      </c>
      <c r="CC262" s="7">
        <v>1.3446</v>
      </c>
      <c r="CD262" s="7">
        <f>Table2[[#This Row],[Tax Exempt Bond Savings Through FY 11]]+Table2[[#This Row],[Tax Exempt Bond Savings FY12 and After ]]</f>
        <v>3.3315000000000001</v>
      </c>
      <c r="CE262" s="7">
        <v>123.72880000000001</v>
      </c>
      <c r="CF262" s="7">
        <v>426.16489999999999</v>
      </c>
      <c r="CG262" s="7">
        <v>1078.7434000000001</v>
      </c>
      <c r="CH262" s="7">
        <f>Table2[[#This Row],[Indirect and Induced Through FY 11]]+Table2[[#This Row],[Indirect and Induced FY 12 and After  ]]</f>
        <v>1504.9083000000001</v>
      </c>
      <c r="CI262" s="7">
        <v>229.27930000000001</v>
      </c>
      <c r="CJ262" s="7">
        <v>796.88620000000003</v>
      </c>
      <c r="CK262" s="7">
        <v>2000.7845</v>
      </c>
      <c r="CL262" s="7">
        <f>Table2[[#This Row],[TOTAL Income Consumption Use Taxes Through FY 11]]+Table2[[#This Row],[TOTAL Income Consumption Use Taxes FY 12 and After  ]]</f>
        <v>2797.6707000000001</v>
      </c>
      <c r="CM262" s="7">
        <v>0.35920000000000002</v>
      </c>
      <c r="CN262" s="7">
        <v>169.9803</v>
      </c>
      <c r="CO262" s="7">
        <v>1.3446</v>
      </c>
      <c r="CP262" s="7">
        <f>Table2[[#This Row],[Assistance Provided Through FY 11]]+Table2[[#This Row],[Assistance Provided FY 12 and After ]]</f>
        <v>171.32490000000001</v>
      </c>
      <c r="CQ262" s="7">
        <v>0</v>
      </c>
      <c r="CR262" s="7">
        <v>0</v>
      </c>
      <c r="CS262" s="7">
        <v>0</v>
      </c>
      <c r="CT262" s="7">
        <f>Table2[[#This Row],[Recapture Cancellation Reduction Amount Through FY 11]]+Table2[[#This Row],[Recapture Cancellation Reduction Amount FY 12 and After ]]</f>
        <v>0</v>
      </c>
      <c r="CU262" s="7">
        <v>0</v>
      </c>
      <c r="CV262" s="7">
        <v>0</v>
      </c>
      <c r="CW262" s="7">
        <v>0</v>
      </c>
      <c r="CX262" s="7">
        <f>Table2[[#This Row],[Penalty Paid Through FY 11]]+Table2[[#This Row],[Penalty Paid FY 12 and After]]</f>
        <v>0</v>
      </c>
      <c r="CY262" s="7">
        <v>0.35920000000000002</v>
      </c>
      <c r="CZ262" s="7">
        <v>169.9803</v>
      </c>
      <c r="DA262" s="7">
        <v>1.3446</v>
      </c>
      <c r="DB262" s="7">
        <f>Table2[[#This Row],[TOTAL Assistance Net of recapture penalties Through FY 11]]+Table2[[#This Row],[TOTAL Assistance Net of recapture penalties FY 12 and After ]]</f>
        <v>171.32490000000001</v>
      </c>
      <c r="DC262" s="7">
        <v>105.9097</v>
      </c>
      <c r="DD262" s="7">
        <v>540.70159999999998</v>
      </c>
      <c r="DE262" s="7">
        <v>923.38570000000004</v>
      </c>
      <c r="DF262" s="7">
        <f>Table2[[#This Row],[Company Direct Tax Revenue Before Assistance FY 12 and After]]+Table2[[#This Row],[Company Direct Tax Revenue Before Assistance Through FY 11]]</f>
        <v>1464.0873000000001</v>
      </c>
      <c r="DG262" s="7">
        <v>223.4752</v>
      </c>
      <c r="DH262" s="7">
        <v>745.24659999999994</v>
      </c>
      <c r="DI262" s="7">
        <v>1948.3932</v>
      </c>
      <c r="DJ262" s="7">
        <f>Table2[[#This Row],[Indirect and Induced Tax Revenues FY 12 and After]]+Table2[[#This Row],[Indirect and Induced Tax Revenues Through FY 11]]</f>
        <v>2693.6397999999999</v>
      </c>
      <c r="DK262" s="7">
        <v>329.38490000000002</v>
      </c>
      <c r="DL262" s="7">
        <v>1285.9482</v>
      </c>
      <c r="DM262" s="7">
        <v>2871.7788999999998</v>
      </c>
      <c r="DN262" s="7">
        <f>Table2[[#This Row],[TOTAL Tax Revenues Before Assistance Through FY 11]]+Table2[[#This Row],[TOTAL Tax Revenues Before Assistance FY 12 and After]]</f>
        <v>4157.7271000000001</v>
      </c>
      <c r="DO262" s="7">
        <v>329.02569999999997</v>
      </c>
      <c r="DP262" s="7">
        <v>1115.9679000000001</v>
      </c>
      <c r="DQ262" s="7">
        <v>2870.4342999999999</v>
      </c>
      <c r="DR262" s="7">
        <f>Table2[[#This Row],[TOTAL Tax Revenues Net of Assistance Recapture and Penalty FY 12 and After]]+Table2[[#This Row],[TOTAL Tax Revenues Net of Assistance Recapture and Penalty Through FY 11]]</f>
        <v>3986.4022</v>
      </c>
      <c r="DS262" s="7">
        <v>0</v>
      </c>
      <c r="DT262" s="7">
        <v>0</v>
      </c>
      <c r="DU262" s="7">
        <v>0</v>
      </c>
      <c r="DV262" s="7">
        <v>0</v>
      </c>
    </row>
    <row r="263" spans="1:126" x14ac:dyDescent="0.25">
      <c r="A263" s="5">
        <v>92784</v>
      </c>
      <c r="B263" s="5" t="s">
        <v>514</v>
      </c>
      <c r="C263" s="5" t="s">
        <v>515</v>
      </c>
      <c r="D263" s="5" t="s">
        <v>27</v>
      </c>
      <c r="E263" s="5">
        <v>1</v>
      </c>
      <c r="F263" s="5">
        <v>214</v>
      </c>
      <c r="G263" s="5">
        <v>1115</v>
      </c>
      <c r="H263" s="23"/>
      <c r="I263" s="23"/>
      <c r="J263" s="5">
        <v>337212</v>
      </c>
      <c r="K263" s="6" t="s">
        <v>28</v>
      </c>
      <c r="L263" s="6">
        <v>37991</v>
      </c>
      <c r="M263" s="9">
        <v>47299</v>
      </c>
      <c r="N263" s="7">
        <v>1700</v>
      </c>
      <c r="O263" s="5" t="s">
        <v>51</v>
      </c>
      <c r="P263" s="23">
        <v>0</v>
      </c>
      <c r="Q263" s="23">
        <v>0</v>
      </c>
      <c r="R263" s="23">
        <v>11</v>
      </c>
      <c r="S263" s="23">
        <v>0</v>
      </c>
      <c r="T263" s="23">
        <v>0</v>
      </c>
      <c r="U263" s="23">
        <v>11</v>
      </c>
      <c r="V263" s="23">
        <v>11</v>
      </c>
      <c r="W263" s="23">
        <v>0</v>
      </c>
      <c r="X263" s="23">
        <v>0</v>
      </c>
      <c r="Y263" s="23">
        <v>0</v>
      </c>
      <c r="Z263" s="23">
        <v>4</v>
      </c>
      <c r="AA263" s="24">
        <v>0</v>
      </c>
      <c r="AB263" s="24">
        <v>0</v>
      </c>
      <c r="AC263" s="24">
        <v>0</v>
      </c>
      <c r="AD263" s="24">
        <v>0</v>
      </c>
      <c r="AE263" s="24">
        <v>0</v>
      </c>
      <c r="AF263" s="24">
        <v>100</v>
      </c>
      <c r="AG263" s="5" t="s">
        <v>39</v>
      </c>
      <c r="AH263" s="7" t="s">
        <v>33</v>
      </c>
      <c r="AI263" s="7">
        <v>4.3330000000000002</v>
      </c>
      <c r="AJ263" s="7">
        <v>26.281600000000001</v>
      </c>
      <c r="AK263" s="7">
        <v>32.250300000000003</v>
      </c>
      <c r="AL263" s="7">
        <f>Table2[[#This Row],[Company Direct Land Through FY 11]]+Table2[[#This Row],[Company Direct Land FY 12 and After ]]</f>
        <v>58.531900000000007</v>
      </c>
      <c r="AM263" s="7">
        <v>28.132000000000001</v>
      </c>
      <c r="AN263" s="7">
        <v>112.7954</v>
      </c>
      <c r="AO263" s="7">
        <v>209.38579999999999</v>
      </c>
      <c r="AP263" s="7">
        <f>Table2[[#This Row],[Company Direct Building Through FY 11]]+Table2[[#This Row],[Company Direct Building FY 12 and After  ]]</f>
        <v>322.18119999999999</v>
      </c>
      <c r="AQ263" s="7">
        <v>0</v>
      </c>
      <c r="AR263" s="7">
        <v>12.281499999999999</v>
      </c>
      <c r="AS263" s="7">
        <v>0</v>
      </c>
      <c r="AT263" s="7">
        <f>Table2[[#This Row],[Mortgage Recording Tax Through FY 11]]+Table2[[#This Row],[Mortgage Recording Tax FY 12 and After ]]</f>
        <v>12.281499999999999</v>
      </c>
      <c r="AU263" s="7">
        <v>16.036999999999999</v>
      </c>
      <c r="AV263" s="7">
        <v>52.363799999999998</v>
      </c>
      <c r="AW263" s="7">
        <v>119.3623</v>
      </c>
      <c r="AX263" s="7">
        <f>Table2[[#This Row],[Pilot Savings  Through FY 11]]+Table2[[#This Row],[Pilot Savings FY 12 and After ]]</f>
        <v>171.7261</v>
      </c>
      <c r="AY263" s="7">
        <v>0</v>
      </c>
      <c r="AZ263" s="7">
        <v>12.281499999999999</v>
      </c>
      <c r="BA263" s="7">
        <v>0</v>
      </c>
      <c r="BB263" s="7">
        <f>Table2[[#This Row],[Mortgage Recording Tax Exemption Through FY 11]]+Table2[[#This Row],[Mortgage Recording Tax Exemption FY 12 and After ]]</f>
        <v>12.281499999999999</v>
      </c>
      <c r="BC263" s="7">
        <v>8.6478000000000002</v>
      </c>
      <c r="BD263" s="7">
        <v>54.482599999999998</v>
      </c>
      <c r="BE263" s="7">
        <v>64.365700000000004</v>
      </c>
      <c r="BF263" s="7">
        <f>Table2[[#This Row],[Indirect and Induced Land Through FY 11]]+Table2[[#This Row],[Indirect and Induced Land FY 12 and After ]]</f>
        <v>118.84829999999999</v>
      </c>
      <c r="BG263" s="7">
        <v>16.060199999999998</v>
      </c>
      <c r="BH263" s="7">
        <v>101.1819</v>
      </c>
      <c r="BI263" s="7">
        <v>119.53489999999999</v>
      </c>
      <c r="BJ263" s="7">
        <f>Table2[[#This Row],[Indirect and Induced Building Through FY 11]]+Table2[[#This Row],[Indirect and Induced Building FY 12 and After]]</f>
        <v>220.71679999999998</v>
      </c>
      <c r="BK263" s="7">
        <v>41.136000000000003</v>
      </c>
      <c r="BL263" s="7">
        <v>242.3777</v>
      </c>
      <c r="BM263" s="7">
        <v>306.17439999999999</v>
      </c>
      <c r="BN263" s="7">
        <f>Table2[[#This Row],[TOTAL Real Property Related Taxes Through FY 11]]+Table2[[#This Row],[TOTAL Real Property Related Taxes FY 12 and After]]</f>
        <v>548.5521</v>
      </c>
      <c r="BO263" s="7">
        <v>57.554499999999997</v>
      </c>
      <c r="BP263" s="7">
        <v>371.67419999999998</v>
      </c>
      <c r="BQ263" s="7">
        <v>428.37509999999997</v>
      </c>
      <c r="BR263" s="7">
        <f>Table2[[#This Row],[Company Direct Through FY 11]]+Table2[[#This Row],[Company Direct FY 12 and After ]]</f>
        <v>800.0492999999999</v>
      </c>
      <c r="BS263" s="7">
        <v>0</v>
      </c>
      <c r="BT263" s="7">
        <v>0.89090000000000003</v>
      </c>
      <c r="BU263" s="7">
        <v>0</v>
      </c>
      <c r="BV263" s="7">
        <f>Table2[[#This Row],[Sales Tax Exemption Through FY 11]]+Table2[[#This Row],[Sales Tax Exemption FY 12 and After ]]</f>
        <v>0.89090000000000003</v>
      </c>
      <c r="BW263" s="7">
        <v>0</v>
      </c>
      <c r="BX263" s="7">
        <v>0</v>
      </c>
      <c r="BY263" s="7">
        <v>0</v>
      </c>
      <c r="BZ263" s="7">
        <f>Table2[[#This Row],[Energy Tax Savings Through FY 11]]+Table2[[#This Row],[Energy Tax Savings FY 12 and After ]]</f>
        <v>0</v>
      </c>
      <c r="CA263" s="7">
        <v>0</v>
      </c>
      <c r="CB263" s="7">
        <v>0</v>
      </c>
      <c r="CC263" s="7">
        <v>0</v>
      </c>
      <c r="CD263" s="7">
        <f>Table2[[#This Row],[Tax Exempt Bond Savings Through FY 11]]+Table2[[#This Row],[Tax Exempt Bond Savings FY12 and After ]]</f>
        <v>0</v>
      </c>
      <c r="CE263" s="7">
        <v>28.3384</v>
      </c>
      <c r="CF263" s="7">
        <v>186.6576</v>
      </c>
      <c r="CG263" s="7">
        <v>210.92150000000001</v>
      </c>
      <c r="CH263" s="7">
        <f>Table2[[#This Row],[Indirect and Induced Through FY 11]]+Table2[[#This Row],[Indirect and Induced FY 12 and After  ]]</f>
        <v>397.57910000000004</v>
      </c>
      <c r="CI263" s="7">
        <v>85.892899999999997</v>
      </c>
      <c r="CJ263" s="7">
        <v>557.44090000000006</v>
      </c>
      <c r="CK263" s="7">
        <v>639.29660000000001</v>
      </c>
      <c r="CL263" s="7">
        <f>Table2[[#This Row],[TOTAL Income Consumption Use Taxes Through FY 11]]+Table2[[#This Row],[TOTAL Income Consumption Use Taxes FY 12 and After  ]]</f>
        <v>1196.7375000000002</v>
      </c>
      <c r="CM263" s="7">
        <v>16.036999999999999</v>
      </c>
      <c r="CN263" s="7">
        <v>65.536199999999994</v>
      </c>
      <c r="CO263" s="7">
        <v>119.3623</v>
      </c>
      <c r="CP263" s="7">
        <f>Table2[[#This Row],[Assistance Provided Through FY 11]]+Table2[[#This Row],[Assistance Provided FY 12 and After ]]</f>
        <v>184.89850000000001</v>
      </c>
      <c r="CQ263" s="7">
        <v>0</v>
      </c>
      <c r="CR263" s="7">
        <v>0</v>
      </c>
      <c r="CS263" s="7">
        <v>0</v>
      </c>
      <c r="CT263" s="7">
        <f>Table2[[#This Row],[Recapture Cancellation Reduction Amount Through FY 11]]+Table2[[#This Row],[Recapture Cancellation Reduction Amount FY 12 and After ]]</f>
        <v>0</v>
      </c>
      <c r="CU263" s="7">
        <v>0</v>
      </c>
      <c r="CV263" s="7">
        <v>0</v>
      </c>
      <c r="CW263" s="7">
        <v>0</v>
      </c>
      <c r="CX263" s="7">
        <f>Table2[[#This Row],[Penalty Paid Through FY 11]]+Table2[[#This Row],[Penalty Paid FY 12 and After]]</f>
        <v>0</v>
      </c>
      <c r="CY263" s="7">
        <v>16.036999999999999</v>
      </c>
      <c r="CZ263" s="7">
        <v>65.536199999999994</v>
      </c>
      <c r="DA263" s="7">
        <v>119.3623</v>
      </c>
      <c r="DB263" s="7">
        <f>Table2[[#This Row],[TOTAL Assistance Net of recapture penalties Through FY 11]]+Table2[[#This Row],[TOTAL Assistance Net of recapture penalties FY 12 and After ]]</f>
        <v>184.89850000000001</v>
      </c>
      <c r="DC263" s="7">
        <v>90.019499999999994</v>
      </c>
      <c r="DD263" s="7">
        <v>523.03269999999998</v>
      </c>
      <c r="DE263" s="7">
        <v>670.01120000000003</v>
      </c>
      <c r="DF263" s="7">
        <f>Table2[[#This Row],[Company Direct Tax Revenue Before Assistance FY 12 and After]]+Table2[[#This Row],[Company Direct Tax Revenue Before Assistance Through FY 11]]</f>
        <v>1193.0439000000001</v>
      </c>
      <c r="DG263" s="7">
        <v>53.046399999999998</v>
      </c>
      <c r="DH263" s="7">
        <v>342.32209999999998</v>
      </c>
      <c r="DI263" s="7">
        <v>394.82209999999998</v>
      </c>
      <c r="DJ263" s="7">
        <f>Table2[[#This Row],[Indirect and Induced Tax Revenues FY 12 and After]]+Table2[[#This Row],[Indirect and Induced Tax Revenues Through FY 11]]</f>
        <v>737.14419999999996</v>
      </c>
      <c r="DK263" s="7">
        <v>143.0659</v>
      </c>
      <c r="DL263" s="7">
        <v>865.35479999999995</v>
      </c>
      <c r="DM263" s="7">
        <v>1064.8333</v>
      </c>
      <c r="DN263" s="7">
        <f>Table2[[#This Row],[TOTAL Tax Revenues Before Assistance Through FY 11]]+Table2[[#This Row],[TOTAL Tax Revenues Before Assistance FY 12 and After]]</f>
        <v>1930.1880999999998</v>
      </c>
      <c r="DO263" s="7">
        <v>127.02889999999999</v>
      </c>
      <c r="DP263" s="7">
        <v>799.81859999999995</v>
      </c>
      <c r="DQ263" s="7">
        <v>945.471</v>
      </c>
      <c r="DR263" s="7">
        <f>Table2[[#This Row],[TOTAL Tax Revenues Net of Assistance Recapture and Penalty FY 12 and After]]+Table2[[#This Row],[TOTAL Tax Revenues Net of Assistance Recapture and Penalty Through FY 11]]</f>
        <v>1745.2896000000001</v>
      </c>
      <c r="DS263" s="7">
        <v>0</v>
      </c>
      <c r="DT263" s="7">
        <v>0</v>
      </c>
      <c r="DU263" s="7">
        <v>0</v>
      </c>
      <c r="DV263" s="7">
        <v>0</v>
      </c>
    </row>
    <row r="264" spans="1:126" x14ac:dyDescent="0.25">
      <c r="A264" s="5">
        <v>92786</v>
      </c>
      <c r="B264" s="5" t="s">
        <v>505</v>
      </c>
      <c r="C264" s="5" t="s">
        <v>506</v>
      </c>
      <c r="D264" s="5" t="s">
        <v>27</v>
      </c>
      <c r="E264" s="5">
        <v>8</v>
      </c>
      <c r="F264" s="5">
        <v>1774</v>
      </c>
      <c r="G264" s="5">
        <v>30</v>
      </c>
      <c r="H264" s="23">
        <v>92235</v>
      </c>
      <c r="I264" s="23">
        <v>71851</v>
      </c>
      <c r="J264" s="5">
        <v>624120</v>
      </c>
      <c r="K264" s="6" t="s">
        <v>166</v>
      </c>
      <c r="L264" s="6">
        <v>38044</v>
      </c>
      <c r="M264" s="9">
        <v>45474</v>
      </c>
      <c r="N264" s="7">
        <v>5785</v>
      </c>
      <c r="O264" s="5" t="s">
        <v>79</v>
      </c>
      <c r="P264" s="23">
        <v>24</v>
      </c>
      <c r="Q264" s="23">
        <v>0</v>
      </c>
      <c r="R264" s="23">
        <v>114</v>
      </c>
      <c r="S264" s="23">
        <v>0</v>
      </c>
      <c r="T264" s="23">
        <v>0</v>
      </c>
      <c r="U264" s="23">
        <v>138</v>
      </c>
      <c r="V264" s="23">
        <v>126</v>
      </c>
      <c r="W264" s="23">
        <v>0</v>
      </c>
      <c r="X264" s="23">
        <v>0</v>
      </c>
      <c r="Y264" s="23">
        <v>68</v>
      </c>
      <c r="Z264" s="23">
        <v>0</v>
      </c>
      <c r="AA264" s="24">
        <v>0</v>
      </c>
      <c r="AB264" s="24">
        <v>0</v>
      </c>
      <c r="AC264" s="24">
        <v>0</v>
      </c>
      <c r="AD264" s="24">
        <v>0</v>
      </c>
      <c r="AE264" s="24">
        <v>0</v>
      </c>
      <c r="AF264" s="24">
        <v>92.028985507246404</v>
      </c>
      <c r="AG264" s="5" t="s">
        <v>39</v>
      </c>
      <c r="AH264" s="7" t="s">
        <v>39</v>
      </c>
      <c r="AI264" s="7">
        <v>0</v>
      </c>
      <c r="AJ264" s="7">
        <v>0</v>
      </c>
      <c r="AK264" s="7">
        <v>0</v>
      </c>
      <c r="AL264" s="7">
        <f>Table2[[#This Row],[Company Direct Land Through FY 11]]+Table2[[#This Row],[Company Direct Land FY 12 and After ]]</f>
        <v>0</v>
      </c>
      <c r="AM264" s="7">
        <v>0</v>
      </c>
      <c r="AN264" s="7">
        <v>0</v>
      </c>
      <c r="AO264" s="7">
        <v>0</v>
      </c>
      <c r="AP264" s="7">
        <f>Table2[[#This Row],[Company Direct Building Through FY 11]]+Table2[[#This Row],[Company Direct Building FY 12 and After  ]]</f>
        <v>0</v>
      </c>
      <c r="AQ264" s="7">
        <v>0</v>
      </c>
      <c r="AR264" s="7">
        <v>24.2121</v>
      </c>
      <c r="AS264" s="7">
        <v>0</v>
      </c>
      <c r="AT264" s="7">
        <f>Table2[[#This Row],[Mortgage Recording Tax Through FY 11]]+Table2[[#This Row],[Mortgage Recording Tax FY 12 and After ]]</f>
        <v>24.2121</v>
      </c>
      <c r="AU264" s="7">
        <v>0</v>
      </c>
      <c r="AV264" s="7">
        <v>0</v>
      </c>
      <c r="AW264" s="7">
        <v>0</v>
      </c>
      <c r="AX264" s="7">
        <f>Table2[[#This Row],[Pilot Savings  Through FY 11]]+Table2[[#This Row],[Pilot Savings FY 12 and After ]]</f>
        <v>0</v>
      </c>
      <c r="AY264" s="7">
        <v>0</v>
      </c>
      <c r="AZ264" s="7">
        <v>24.2121</v>
      </c>
      <c r="BA264" s="7">
        <v>0</v>
      </c>
      <c r="BB264" s="7">
        <f>Table2[[#This Row],[Mortgage Recording Tax Exemption Through FY 11]]+Table2[[#This Row],[Mortgage Recording Tax Exemption FY 12 and After ]]</f>
        <v>24.2121</v>
      </c>
      <c r="BC264" s="7">
        <v>52.815800000000003</v>
      </c>
      <c r="BD264" s="7">
        <v>233.81700000000001</v>
      </c>
      <c r="BE264" s="7">
        <v>328.54410000000001</v>
      </c>
      <c r="BF264" s="7">
        <f>Table2[[#This Row],[Indirect and Induced Land Through FY 11]]+Table2[[#This Row],[Indirect and Induced Land FY 12 and After ]]</f>
        <v>562.36110000000008</v>
      </c>
      <c r="BG264" s="7">
        <v>98.086600000000004</v>
      </c>
      <c r="BH264" s="7">
        <v>434.23140000000001</v>
      </c>
      <c r="BI264" s="7">
        <v>610.15340000000003</v>
      </c>
      <c r="BJ264" s="7">
        <f>Table2[[#This Row],[Indirect and Induced Building Through FY 11]]+Table2[[#This Row],[Indirect and Induced Building FY 12 and After]]</f>
        <v>1044.3848</v>
      </c>
      <c r="BK264" s="7">
        <v>150.9024</v>
      </c>
      <c r="BL264" s="7">
        <v>668.04840000000002</v>
      </c>
      <c r="BM264" s="7">
        <v>938.69749999999999</v>
      </c>
      <c r="BN264" s="7">
        <f>Table2[[#This Row],[TOTAL Real Property Related Taxes Through FY 11]]+Table2[[#This Row],[TOTAL Real Property Related Taxes FY 12 and After]]</f>
        <v>1606.7458999999999</v>
      </c>
      <c r="BO264" s="7">
        <v>143.2722</v>
      </c>
      <c r="BP264" s="7">
        <v>670.98320000000001</v>
      </c>
      <c r="BQ264" s="7">
        <v>891.2328</v>
      </c>
      <c r="BR264" s="7">
        <f>Table2[[#This Row],[Company Direct Through FY 11]]+Table2[[#This Row],[Company Direct FY 12 and After ]]</f>
        <v>1562.2159999999999</v>
      </c>
      <c r="BS264" s="7">
        <v>0</v>
      </c>
      <c r="BT264" s="7">
        <v>0</v>
      </c>
      <c r="BU264" s="7">
        <v>0</v>
      </c>
      <c r="BV264" s="7">
        <f>Table2[[#This Row],[Sales Tax Exemption Through FY 11]]+Table2[[#This Row],[Sales Tax Exemption FY 12 and After ]]</f>
        <v>0</v>
      </c>
      <c r="BW264" s="7">
        <v>0</v>
      </c>
      <c r="BX264" s="7">
        <v>0</v>
      </c>
      <c r="BY264" s="7">
        <v>0</v>
      </c>
      <c r="BZ264" s="7">
        <f>Table2[[#This Row],[Energy Tax Savings Through FY 11]]+Table2[[#This Row],[Energy Tax Savings FY 12 and After ]]</f>
        <v>0</v>
      </c>
      <c r="CA264" s="7">
        <v>1.6666000000000001</v>
      </c>
      <c r="CB264" s="7">
        <v>14.422000000000001</v>
      </c>
      <c r="CC264" s="7">
        <v>6.2388000000000003</v>
      </c>
      <c r="CD264" s="7">
        <f>Table2[[#This Row],[Tax Exempt Bond Savings Through FY 11]]+Table2[[#This Row],[Tax Exempt Bond Savings FY12 and After ]]</f>
        <v>20.660800000000002</v>
      </c>
      <c r="CE264" s="7">
        <v>173.07499999999999</v>
      </c>
      <c r="CF264" s="7">
        <v>801.96109999999999</v>
      </c>
      <c r="CG264" s="7">
        <v>1076.6232</v>
      </c>
      <c r="CH264" s="7">
        <f>Table2[[#This Row],[Indirect and Induced Through FY 11]]+Table2[[#This Row],[Indirect and Induced FY 12 and After  ]]</f>
        <v>1878.5843</v>
      </c>
      <c r="CI264" s="7">
        <v>314.68060000000003</v>
      </c>
      <c r="CJ264" s="7">
        <v>1458.5223000000001</v>
      </c>
      <c r="CK264" s="7">
        <v>1961.6171999999999</v>
      </c>
      <c r="CL264" s="7">
        <f>Table2[[#This Row],[TOTAL Income Consumption Use Taxes Through FY 11]]+Table2[[#This Row],[TOTAL Income Consumption Use Taxes FY 12 and After  ]]</f>
        <v>3420.1395000000002</v>
      </c>
      <c r="CM264" s="7">
        <v>1.6666000000000001</v>
      </c>
      <c r="CN264" s="7">
        <v>38.634099999999997</v>
      </c>
      <c r="CO264" s="7">
        <v>6.2388000000000003</v>
      </c>
      <c r="CP264" s="7">
        <f>Table2[[#This Row],[Assistance Provided Through FY 11]]+Table2[[#This Row],[Assistance Provided FY 12 and After ]]</f>
        <v>44.872899999999994</v>
      </c>
      <c r="CQ264" s="7">
        <v>0</v>
      </c>
      <c r="CR264" s="7">
        <v>0</v>
      </c>
      <c r="CS264" s="7">
        <v>0</v>
      </c>
      <c r="CT264" s="7">
        <f>Table2[[#This Row],[Recapture Cancellation Reduction Amount Through FY 11]]+Table2[[#This Row],[Recapture Cancellation Reduction Amount FY 12 and After ]]</f>
        <v>0</v>
      </c>
      <c r="CU264" s="7">
        <v>0</v>
      </c>
      <c r="CV264" s="7">
        <v>0</v>
      </c>
      <c r="CW264" s="7">
        <v>0</v>
      </c>
      <c r="CX264" s="7">
        <f>Table2[[#This Row],[Penalty Paid Through FY 11]]+Table2[[#This Row],[Penalty Paid FY 12 and After]]</f>
        <v>0</v>
      </c>
      <c r="CY264" s="7">
        <v>1.6666000000000001</v>
      </c>
      <c r="CZ264" s="7">
        <v>38.634099999999997</v>
      </c>
      <c r="DA264" s="7">
        <v>6.2388000000000003</v>
      </c>
      <c r="DB264" s="7">
        <f>Table2[[#This Row],[TOTAL Assistance Net of recapture penalties Through FY 11]]+Table2[[#This Row],[TOTAL Assistance Net of recapture penalties FY 12 and After ]]</f>
        <v>44.872899999999994</v>
      </c>
      <c r="DC264" s="7">
        <v>143.2722</v>
      </c>
      <c r="DD264" s="7">
        <v>695.19529999999997</v>
      </c>
      <c r="DE264" s="7">
        <v>891.2328</v>
      </c>
      <c r="DF264" s="7">
        <f>Table2[[#This Row],[Company Direct Tax Revenue Before Assistance FY 12 and After]]+Table2[[#This Row],[Company Direct Tax Revenue Before Assistance Through FY 11]]</f>
        <v>1586.4281000000001</v>
      </c>
      <c r="DG264" s="7">
        <v>323.97739999999999</v>
      </c>
      <c r="DH264" s="7">
        <v>1470.0094999999999</v>
      </c>
      <c r="DI264" s="7">
        <v>2015.3207</v>
      </c>
      <c r="DJ264" s="7">
        <f>Table2[[#This Row],[Indirect and Induced Tax Revenues FY 12 and After]]+Table2[[#This Row],[Indirect and Induced Tax Revenues Through FY 11]]</f>
        <v>3485.3301999999999</v>
      </c>
      <c r="DK264" s="7">
        <v>467.24959999999999</v>
      </c>
      <c r="DL264" s="7">
        <v>2165.2048</v>
      </c>
      <c r="DM264" s="7">
        <v>2906.5535</v>
      </c>
      <c r="DN264" s="7">
        <f>Table2[[#This Row],[TOTAL Tax Revenues Before Assistance Through FY 11]]+Table2[[#This Row],[TOTAL Tax Revenues Before Assistance FY 12 and After]]</f>
        <v>5071.7582999999995</v>
      </c>
      <c r="DO264" s="7">
        <v>465.58300000000003</v>
      </c>
      <c r="DP264" s="7">
        <v>2126.5707000000002</v>
      </c>
      <c r="DQ264" s="7">
        <v>2900.3146999999999</v>
      </c>
      <c r="DR264" s="7">
        <f>Table2[[#This Row],[TOTAL Tax Revenues Net of Assistance Recapture and Penalty FY 12 and After]]+Table2[[#This Row],[TOTAL Tax Revenues Net of Assistance Recapture and Penalty Through FY 11]]</f>
        <v>5026.8854000000001</v>
      </c>
      <c r="DS264" s="7">
        <v>0</v>
      </c>
      <c r="DT264" s="7">
        <v>0</v>
      </c>
      <c r="DU264" s="7">
        <v>0</v>
      </c>
      <c r="DV264" s="7">
        <v>0</v>
      </c>
    </row>
    <row r="265" spans="1:126" x14ac:dyDescent="0.25">
      <c r="A265" s="5">
        <v>92787</v>
      </c>
      <c r="B265" s="5" t="s">
        <v>134</v>
      </c>
      <c r="C265" s="5" t="s">
        <v>135</v>
      </c>
      <c r="D265" s="5" t="s">
        <v>27</v>
      </c>
      <c r="E265" s="5">
        <v>3</v>
      </c>
      <c r="F265" s="5">
        <v>993</v>
      </c>
      <c r="G265" s="5">
        <v>11</v>
      </c>
      <c r="H265" s="23">
        <v>0</v>
      </c>
      <c r="I265" s="23">
        <v>441477</v>
      </c>
      <c r="J265" s="5">
        <v>448110</v>
      </c>
      <c r="K265" s="6" t="s">
        <v>793</v>
      </c>
      <c r="L265" s="6">
        <v>37909</v>
      </c>
      <c r="M265" s="9">
        <v>41639</v>
      </c>
      <c r="N265" s="7">
        <v>79597</v>
      </c>
      <c r="O265" s="5" t="s">
        <v>55</v>
      </c>
      <c r="P265" s="23">
        <v>24</v>
      </c>
      <c r="Q265" s="23">
        <v>1</v>
      </c>
      <c r="R265" s="23">
        <v>473</v>
      </c>
      <c r="S265" s="23">
        <v>0</v>
      </c>
      <c r="T265" s="23">
        <v>0</v>
      </c>
      <c r="U265" s="23">
        <v>498</v>
      </c>
      <c r="V265" s="23">
        <v>494</v>
      </c>
      <c r="W265" s="23">
        <v>0</v>
      </c>
      <c r="X265" s="23">
        <v>850</v>
      </c>
      <c r="Y265" s="23">
        <v>850</v>
      </c>
      <c r="Z265" s="23">
        <v>1032</v>
      </c>
      <c r="AA265" s="24">
        <v>86.546184738955802</v>
      </c>
      <c r="AB265" s="24">
        <v>4.8192771084337398</v>
      </c>
      <c r="AC265" s="24">
        <v>2.20883534136546</v>
      </c>
      <c r="AD265" s="24">
        <v>6.22489959839357</v>
      </c>
      <c r="AE265" s="24">
        <v>0.20080321285140601</v>
      </c>
      <c r="AF265" s="24">
        <v>71.887550200803204</v>
      </c>
      <c r="AG265" s="5" t="s">
        <v>39</v>
      </c>
      <c r="AH265" s="7" t="s">
        <v>33</v>
      </c>
      <c r="AI265" s="7">
        <v>1518.3792000000001</v>
      </c>
      <c r="AJ265" s="7">
        <v>7018.8883999999998</v>
      </c>
      <c r="AK265" s="7">
        <v>2493.797</v>
      </c>
      <c r="AL265" s="7">
        <f>Table2[[#This Row],[Company Direct Land Through FY 11]]+Table2[[#This Row],[Company Direct Land FY 12 and After ]]</f>
        <v>9512.6854000000003</v>
      </c>
      <c r="AM265" s="7">
        <v>2819.8471</v>
      </c>
      <c r="AN265" s="7">
        <v>13035.0785</v>
      </c>
      <c r="AO265" s="7">
        <v>4631.3371999999999</v>
      </c>
      <c r="AP265" s="7">
        <f>Table2[[#This Row],[Company Direct Building Through FY 11]]+Table2[[#This Row],[Company Direct Building FY 12 and After  ]]</f>
        <v>17666.415699999998</v>
      </c>
      <c r="AQ265" s="7">
        <v>0</v>
      </c>
      <c r="AR265" s="7">
        <v>1094.0313000000001</v>
      </c>
      <c r="AS265" s="7">
        <v>0</v>
      </c>
      <c r="AT265" s="7">
        <f>Table2[[#This Row],[Mortgage Recording Tax Through FY 11]]+Table2[[#This Row],[Mortgage Recording Tax FY 12 and After ]]</f>
        <v>1094.0313000000001</v>
      </c>
      <c r="AU265" s="7">
        <v>0</v>
      </c>
      <c r="AV265" s="7">
        <v>0</v>
      </c>
      <c r="AW265" s="7">
        <v>0</v>
      </c>
      <c r="AX265" s="7">
        <f>Table2[[#This Row],[Pilot Savings  Through FY 11]]+Table2[[#This Row],[Pilot Savings FY 12 and After ]]</f>
        <v>0</v>
      </c>
      <c r="AY265" s="7">
        <v>0</v>
      </c>
      <c r="AZ265" s="7">
        <v>0</v>
      </c>
      <c r="BA265" s="7">
        <v>0</v>
      </c>
      <c r="BB265" s="7">
        <f>Table2[[#This Row],[Mortgage Recording Tax Exemption Through FY 11]]+Table2[[#This Row],[Mortgage Recording Tax Exemption FY 12 and After ]]</f>
        <v>0</v>
      </c>
      <c r="BC265" s="7">
        <v>260.86790000000002</v>
      </c>
      <c r="BD265" s="7">
        <v>2782.2163</v>
      </c>
      <c r="BE265" s="7">
        <v>428.4513</v>
      </c>
      <c r="BF265" s="7">
        <f>Table2[[#This Row],[Indirect and Induced Land Through FY 11]]+Table2[[#This Row],[Indirect and Induced Land FY 12 and After ]]</f>
        <v>3210.6676000000002</v>
      </c>
      <c r="BG265" s="7">
        <v>484.46890000000002</v>
      </c>
      <c r="BH265" s="7">
        <v>5166.9728999999998</v>
      </c>
      <c r="BI265" s="7">
        <v>795.6952</v>
      </c>
      <c r="BJ265" s="7">
        <f>Table2[[#This Row],[Indirect and Induced Building Through FY 11]]+Table2[[#This Row],[Indirect and Induced Building FY 12 and After]]</f>
        <v>5962.6680999999999</v>
      </c>
      <c r="BK265" s="7">
        <v>5083.5631000000003</v>
      </c>
      <c r="BL265" s="7">
        <v>29097.187399999999</v>
      </c>
      <c r="BM265" s="7">
        <v>8349.2806999999993</v>
      </c>
      <c r="BN265" s="7">
        <f>Table2[[#This Row],[TOTAL Real Property Related Taxes Through FY 11]]+Table2[[#This Row],[TOTAL Real Property Related Taxes FY 12 and After]]</f>
        <v>37446.468099999998</v>
      </c>
      <c r="BO265" s="7">
        <v>1416.5005000000001</v>
      </c>
      <c r="BP265" s="7">
        <v>14001.3873</v>
      </c>
      <c r="BQ265" s="7">
        <v>2326.4706999999999</v>
      </c>
      <c r="BR265" s="7">
        <f>Table2[[#This Row],[Company Direct Through FY 11]]+Table2[[#This Row],[Company Direct FY 12 and After ]]</f>
        <v>16327.858</v>
      </c>
      <c r="BS265" s="7">
        <v>0</v>
      </c>
      <c r="BT265" s="7">
        <v>149.90209999999999</v>
      </c>
      <c r="BU265" s="7">
        <v>3300.0979000000002</v>
      </c>
      <c r="BV265" s="7">
        <f>Table2[[#This Row],[Sales Tax Exemption Through FY 11]]+Table2[[#This Row],[Sales Tax Exemption FY 12 and After ]]</f>
        <v>3450</v>
      </c>
      <c r="BW265" s="7">
        <v>0</v>
      </c>
      <c r="BX265" s="7">
        <v>46.899799999999999</v>
      </c>
      <c r="BY265" s="7">
        <v>0</v>
      </c>
      <c r="BZ265" s="7">
        <f>Table2[[#This Row],[Energy Tax Savings Through FY 11]]+Table2[[#This Row],[Energy Tax Savings FY 12 and After ]]</f>
        <v>46.899799999999999</v>
      </c>
      <c r="CA265" s="7">
        <v>0</v>
      </c>
      <c r="CB265" s="7">
        <v>0</v>
      </c>
      <c r="CC265" s="7">
        <v>0</v>
      </c>
      <c r="CD265" s="7">
        <f>Table2[[#This Row],[Tax Exempt Bond Savings Through FY 11]]+Table2[[#This Row],[Tax Exempt Bond Savings FY12 and After ]]</f>
        <v>0</v>
      </c>
      <c r="CE265" s="7">
        <v>854.85159999999996</v>
      </c>
      <c r="CF265" s="7">
        <v>9473.9110000000001</v>
      </c>
      <c r="CG265" s="7">
        <v>1404.0144</v>
      </c>
      <c r="CH265" s="7">
        <f>Table2[[#This Row],[Indirect and Induced Through FY 11]]+Table2[[#This Row],[Indirect and Induced FY 12 and After  ]]</f>
        <v>10877.9254</v>
      </c>
      <c r="CI265" s="7">
        <v>2271.3521000000001</v>
      </c>
      <c r="CJ265" s="7">
        <v>23278.4964</v>
      </c>
      <c r="CK265" s="7">
        <v>430.38720000000001</v>
      </c>
      <c r="CL265" s="7">
        <f>Table2[[#This Row],[TOTAL Income Consumption Use Taxes Through FY 11]]+Table2[[#This Row],[TOTAL Income Consumption Use Taxes FY 12 and After  ]]</f>
        <v>23708.883600000001</v>
      </c>
      <c r="CM265" s="7">
        <v>0</v>
      </c>
      <c r="CN265" s="7">
        <v>196.80189999999999</v>
      </c>
      <c r="CO265" s="7">
        <v>3300.0979000000002</v>
      </c>
      <c r="CP265" s="7">
        <f>Table2[[#This Row],[Assistance Provided Through FY 11]]+Table2[[#This Row],[Assistance Provided FY 12 and After ]]</f>
        <v>3496.8998000000001</v>
      </c>
      <c r="CQ265" s="7">
        <v>0</v>
      </c>
      <c r="CR265" s="7">
        <v>200.9314</v>
      </c>
      <c r="CS265" s="7">
        <v>3300</v>
      </c>
      <c r="CT265" s="7">
        <f>Table2[[#This Row],[Recapture Cancellation Reduction Amount Through FY 11]]+Table2[[#This Row],[Recapture Cancellation Reduction Amount FY 12 and After ]]</f>
        <v>3500.9313999999999</v>
      </c>
      <c r="CU265" s="7">
        <v>0</v>
      </c>
      <c r="CV265" s="7">
        <v>0</v>
      </c>
      <c r="CW265" s="7">
        <v>0</v>
      </c>
      <c r="CX265" s="7">
        <f>Table2[[#This Row],[Penalty Paid Through FY 11]]+Table2[[#This Row],[Penalty Paid FY 12 and After]]</f>
        <v>0</v>
      </c>
      <c r="CY265" s="7">
        <v>0</v>
      </c>
      <c r="CZ265" s="7">
        <v>-4.1295000000000002</v>
      </c>
      <c r="DA265" s="7">
        <v>9.7900000000000001E-2</v>
      </c>
      <c r="DB265" s="7">
        <f>Table2[[#This Row],[TOTAL Assistance Net of recapture penalties Through FY 11]]+Table2[[#This Row],[TOTAL Assistance Net of recapture penalties FY 12 and After ]]</f>
        <v>-4.0316000000000001</v>
      </c>
      <c r="DC265" s="7">
        <v>5754.7268000000004</v>
      </c>
      <c r="DD265" s="7">
        <v>35149.385499999997</v>
      </c>
      <c r="DE265" s="7">
        <v>9451.6049000000003</v>
      </c>
      <c r="DF265" s="7">
        <f>Table2[[#This Row],[Company Direct Tax Revenue Before Assistance FY 12 and After]]+Table2[[#This Row],[Company Direct Tax Revenue Before Assistance Through FY 11]]</f>
        <v>44600.990399999995</v>
      </c>
      <c r="DG265" s="7">
        <v>1600.1884</v>
      </c>
      <c r="DH265" s="7">
        <v>17423.100200000001</v>
      </c>
      <c r="DI265" s="7">
        <v>2628.1608999999999</v>
      </c>
      <c r="DJ265" s="7">
        <f>Table2[[#This Row],[Indirect and Induced Tax Revenues FY 12 and After]]+Table2[[#This Row],[Indirect and Induced Tax Revenues Through FY 11]]</f>
        <v>20051.2611</v>
      </c>
      <c r="DK265" s="7">
        <v>7354.9152000000004</v>
      </c>
      <c r="DL265" s="7">
        <v>52572.485699999997</v>
      </c>
      <c r="DM265" s="7">
        <v>12079.765799999999</v>
      </c>
      <c r="DN265" s="7">
        <f>Table2[[#This Row],[TOTAL Tax Revenues Before Assistance Through FY 11]]+Table2[[#This Row],[TOTAL Tax Revenues Before Assistance FY 12 and After]]</f>
        <v>64652.251499999998</v>
      </c>
      <c r="DO265" s="7">
        <v>7354.9152000000004</v>
      </c>
      <c r="DP265" s="7">
        <v>52576.6152</v>
      </c>
      <c r="DQ265" s="7">
        <v>12079.6679</v>
      </c>
      <c r="DR265" s="7">
        <f>Table2[[#This Row],[TOTAL Tax Revenues Net of Assistance Recapture and Penalty FY 12 and After]]+Table2[[#This Row],[TOTAL Tax Revenues Net of Assistance Recapture and Penalty Through FY 11]]</f>
        <v>64656.283100000001</v>
      </c>
      <c r="DS265" s="7">
        <v>0</v>
      </c>
      <c r="DT265" s="7">
        <v>0</v>
      </c>
      <c r="DU265" s="7">
        <v>0</v>
      </c>
      <c r="DV265" s="7">
        <v>0</v>
      </c>
    </row>
    <row r="266" spans="1:126" x14ac:dyDescent="0.25">
      <c r="A266" s="5">
        <v>92788</v>
      </c>
      <c r="B266" s="5" t="s">
        <v>49</v>
      </c>
      <c r="C266" s="5" t="s">
        <v>50</v>
      </c>
      <c r="D266" s="5" t="s">
        <v>32</v>
      </c>
      <c r="E266" s="5">
        <v>26</v>
      </c>
      <c r="F266" s="5">
        <v>115</v>
      </c>
      <c r="G266" s="5">
        <v>1</v>
      </c>
      <c r="H266" s="23"/>
      <c r="I266" s="23"/>
      <c r="J266" s="5">
        <v>325620</v>
      </c>
      <c r="K266" s="6" t="s">
        <v>43</v>
      </c>
      <c r="L266" s="6">
        <v>36005</v>
      </c>
      <c r="M266" s="9">
        <v>45473</v>
      </c>
      <c r="N266" s="7">
        <v>9000</v>
      </c>
      <c r="O266" s="5" t="s">
        <v>51</v>
      </c>
      <c r="P266" s="23">
        <v>3</v>
      </c>
      <c r="Q266" s="23">
        <v>0</v>
      </c>
      <c r="R266" s="23">
        <v>423</v>
      </c>
      <c r="S266" s="23">
        <v>0</v>
      </c>
      <c r="T266" s="23">
        <v>0</v>
      </c>
      <c r="U266" s="23">
        <v>426</v>
      </c>
      <c r="V266" s="23">
        <v>424</v>
      </c>
      <c r="W266" s="23">
        <v>0</v>
      </c>
      <c r="X266" s="23">
        <v>0</v>
      </c>
      <c r="Y266" s="23">
        <v>0</v>
      </c>
      <c r="Z266" s="23">
        <v>20</v>
      </c>
      <c r="AA266" s="24">
        <v>14.7887323943662</v>
      </c>
      <c r="AB266" s="24">
        <v>49.765258215962398</v>
      </c>
      <c r="AC266" s="24">
        <v>22.300469483568101</v>
      </c>
      <c r="AD266" s="24">
        <v>6.5727699530516404</v>
      </c>
      <c r="AE266" s="24">
        <v>6.5727699530516404</v>
      </c>
      <c r="AF266" s="24">
        <v>92.957746478873204</v>
      </c>
      <c r="AG266" s="5" t="s">
        <v>39</v>
      </c>
      <c r="AH266" s="7" t="s">
        <v>33</v>
      </c>
      <c r="AI266" s="7">
        <v>119.72199999999999</v>
      </c>
      <c r="AJ266" s="7">
        <v>1015.0198</v>
      </c>
      <c r="AK266" s="7">
        <v>484.93459999999999</v>
      </c>
      <c r="AL266" s="7">
        <f>Table2[[#This Row],[Company Direct Land Through FY 11]]+Table2[[#This Row],[Company Direct Land FY 12 and After ]]</f>
        <v>1499.9544000000001</v>
      </c>
      <c r="AM266" s="7">
        <v>100.232</v>
      </c>
      <c r="AN266" s="7">
        <v>1508.9519</v>
      </c>
      <c r="AO266" s="7">
        <v>405.99</v>
      </c>
      <c r="AP266" s="7">
        <f>Table2[[#This Row],[Company Direct Building Through FY 11]]+Table2[[#This Row],[Company Direct Building FY 12 and After  ]]</f>
        <v>1914.9419</v>
      </c>
      <c r="AQ266" s="7">
        <v>0</v>
      </c>
      <c r="AR266" s="7">
        <v>110.5335</v>
      </c>
      <c r="AS266" s="7">
        <v>0</v>
      </c>
      <c r="AT266" s="7">
        <f>Table2[[#This Row],[Mortgage Recording Tax Through FY 11]]+Table2[[#This Row],[Mortgage Recording Tax FY 12 and After ]]</f>
        <v>110.5335</v>
      </c>
      <c r="AU266" s="7">
        <v>98.84</v>
      </c>
      <c r="AV266" s="7">
        <v>1194.2908</v>
      </c>
      <c r="AW266" s="7">
        <v>400.35210000000001</v>
      </c>
      <c r="AX266" s="7">
        <f>Table2[[#This Row],[Pilot Savings  Through FY 11]]+Table2[[#This Row],[Pilot Savings FY 12 and After ]]</f>
        <v>1594.6429000000001</v>
      </c>
      <c r="AY266" s="7">
        <v>0</v>
      </c>
      <c r="AZ266" s="7">
        <v>110.5335</v>
      </c>
      <c r="BA266" s="7">
        <v>0</v>
      </c>
      <c r="BB266" s="7">
        <f>Table2[[#This Row],[Mortgage Recording Tax Exemption Through FY 11]]+Table2[[#This Row],[Mortgage Recording Tax Exemption FY 12 and After ]]</f>
        <v>110.5335</v>
      </c>
      <c r="BC266" s="7">
        <v>405.42599999999999</v>
      </c>
      <c r="BD266" s="7">
        <v>2098.0677999999998</v>
      </c>
      <c r="BE266" s="7">
        <v>1642.1813999999999</v>
      </c>
      <c r="BF266" s="7">
        <f>Table2[[#This Row],[Indirect and Induced Land Through FY 11]]+Table2[[#This Row],[Indirect and Induced Land FY 12 and After ]]</f>
        <v>3740.2491999999997</v>
      </c>
      <c r="BG266" s="7">
        <v>752.93399999999997</v>
      </c>
      <c r="BH266" s="7">
        <v>3896.4117999999999</v>
      </c>
      <c r="BI266" s="7">
        <v>3049.7647000000002</v>
      </c>
      <c r="BJ266" s="7">
        <f>Table2[[#This Row],[Indirect and Induced Building Through FY 11]]+Table2[[#This Row],[Indirect and Induced Building FY 12 and After]]</f>
        <v>6946.1764999999996</v>
      </c>
      <c r="BK266" s="7">
        <v>1279.4739999999999</v>
      </c>
      <c r="BL266" s="7">
        <v>7324.1605</v>
      </c>
      <c r="BM266" s="7">
        <v>5182.5186000000003</v>
      </c>
      <c r="BN266" s="7">
        <f>Table2[[#This Row],[TOTAL Real Property Related Taxes Through FY 11]]+Table2[[#This Row],[TOTAL Real Property Related Taxes FY 12 and After]]</f>
        <v>12506.679100000001</v>
      </c>
      <c r="BO266" s="7">
        <v>3387.3045000000002</v>
      </c>
      <c r="BP266" s="7">
        <v>19145.508000000002</v>
      </c>
      <c r="BQ266" s="7">
        <v>13720.3017</v>
      </c>
      <c r="BR266" s="7">
        <f>Table2[[#This Row],[Company Direct Through FY 11]]+Table2[[#This Row],[Company Direct FY 12 and After ]]</f>
        <v>32865.809699999998</v>
      </c>
      <c r="BS266" s="7">
        <v>0</v>
      </c>
      <c r="BT266" s="7">
        <v>0</v>
      </c>
      <c r="BU266" s="7">
        <v>0</v>
      </c>
      <c r="BV266" s="7">
        <f>Table2[[#This Row],[Sales Tax Exemption Through FY 11]]+Table2[[#This Row],[Sales Tax Exemption FY 12 and After ]]</f>
        <v>0</v>
      </c>
      <c r="BW266" s="7">
        <v>0</v>
      </c>
      <c r="BX266" s="7">
        <v>0</v>
      </c>
      <c r="BY266" s="7">
        <v>0</v>
      </c>
      <c r="BZ266" s="7">
        <f>Table2[[#This Row],[Energy Tax Savings Through FY 11]]+Table2[[#This Row],[Energy Tax Savings FY 12 and After ]]</f>
        <v>0</v>
      </c>
      <c r="CA266" s="7">
        <v>0</v>
      </c>
      <c r="CB266" s="7">
        <v>0</v>
      </c>
      <c r="CC266" s="7">
        <v>0</v>
      </c>
      <c r="CD266" s="7">
        <f>Table2[[#This Row],[Tax Exempt Bond Savings Through FY 11]]+Table2[[#This Row],[Tax Exempt Bond Savings FY12 and After ]]</f>
        <v>0</v>
      </c>
      <c r="CE266" s="7">
        <v>1436.8684000000001</v>
      </c>
      <c r="CF266" s="7">
        <v>7952.9592000000002</v>
      </c>
      <c r="CG266" s="7">
        <v>5820.0460000000003</v>
      </c>
      <c r="CH266" s="7">
        <f>Table2[[#This Row],[Indirect and Induced Through FY 11]]+Table2[[#This Row],[Indirect and Induced FY 12 and After  ]]</f>
        <v>13773.0052</v>
      </c>
      <c r="CI266" s="7">
        <v>4824.1728999999996</v>
      </c>
      <c r="CJ266" s="7">
        <v>27098.467199999999</v>
      </c>
      <c r="CK266" s="7">
        <v>19540.347699999998</v>
      </c>
      <c r="CL266" s="7">
        <f>Table2[[#This Row],[TOTAL Income Consumption Use Taxes Through FY 11]]+Table2[[#This Row],[TOTAL Income Consumption Use Taxes FY 12 and After  ]]</f>
        <v>46638.814899999998</v>
      </c>
      <c r="CM266" s="7">
        <v>98.84</v>
      </c>
      <c r="CN266" s="7">
        <v>1304.8243</v>
      </c>
      <c r="CO266" s="7">
        <v>400.35210000000001</v>
      </c>
      <c r="CP266" s="7">
        <f>Table2[[#This Row],[Assistance Provided Through FY 11]]+Table2[[#This Row],[Assistance Provided FY 12 and After ]]</f>
        <v>1705.1764000000001</v>
      </c>
      <c r="CQ266" s="7">
        <v>0</v>
      </c>
      <c r="CR266" s="7">
        <v>0</v>
      </c>
      <c r="CS266" s="7">
        <v>0</v>
      </c>
      <c r="CT266" s="7">
        <f>Table2[[#This Row],[Recapture Cancellation Reduction Amount Through FY 11]]+Table2[[#This Row],[Recapture Cancellation Reduction Amount FY 12 and After ]]</f>
        <v>0</v>
      </c>
      <c r="CU266" s="7">
        <v>0</v>
      </c>
      <c r="CV266" s="7">
        <v>0</v>
      </c>
      <c r="CW266" s="7">
        <v>0</v>
      </c>
      <c r="CX266" s="7">
        <f>Table2[[#This Row],[Penalty Paid Through FY 11]]+Table2[[#This Row],[Penalty Paid FY 12 and After]]</f>
        <v>0</v>
      </c>
      <c r="CY266" s="7">
        <v>98.84</v>
      </c>
      <c r="CZ266" s="7">
        <v>1304.8243</v>
      </c>
      <c r="DA266" s="7">
        <v>400.35210000000001</v>
      </c>
      <c r="DB266" s="7">
        <f>Table2[[#This Row],[TOTAL Assistance Net of recapture penalties Through FY 11]]+Table2[[#This Row],[TOTAL Assistance Net of recapture penalties FY 12 and After ]]</f>
        <v>1705.1764000000001</v>
      </c>
      <c r="DC266" s="7">
        <v>3607.2584999999999</v>
      </c>
      <c r="DD266" s="7">
        <v>21780.013200000001</v>
      </c>
      <c r="DE266" s="7">
        <v>14611.2263</v>
      </c>
      <c r="DF266" s="7">
        <f>Table2[[#This Row],[Company Direct Tax Revenue Before Assistance FY 12 and After]]+Table2[[#This Row],[Company Direct Tax Revenue Before Assistance Through FY 11]]</f>
        <v>36391.239500000003</v>
      </c>
      <c r="DG266" s="7">
        <v>2595.2284</v>
      </c>
      <c r="DH266" s="7">
        <v>13947.4388</v>
      </c>
      <c r="DI266" s="7">
        <v>10511.992099999999</v>
      </c>
      <c r="DJ266" s="7">
        <f>Table2[[#This Row],[Indirect and Induced Tax Revenues FY 12 and After]]+Table2[[#This Row],[Indirect and Induced Tax Revenues Through FY 11]]</f>
        <v>24459.430899999999</v>
      </c>
      <c r="DK266" s="7">
        <v>6202.4868999999999</v>
      </c>
      <c r="DL266" s="7">
        <v>35727.451999999997</v>
      </c>
      <c r="DM266" s="7">
        <v>25123.218400000002</v>
      </c>
      <c r="DN266" s="7">
        <f>Table2[[#This Row],[TOTAL Tax Revenues Before Assistance Through FY 11]]+Table2[[#This Row],[TOTAL Tax Revenues Before Assistance FY 12 and After]]</f>
        <v>60850.670400000003</v>
      </c>
      <c r="DO266" s="7">
        <v>6103.6468999999997</v>
      </c>
      <c r="DP266" s="7">
        <v>34422.627699999997</v>
      </c>
      <c r="DQ266" s="7">
        <v>24722.866300000002</v>
      </c>
      <c r="DR266" s="7">
        <f>Table2[[#This Row],[TOTAL Tax Revenues Net of Assistance Recapture and Penalty FY 12 and After]]+Table2[[#This Row],[TOTAL Tax Revenues Net of Assistance Recapture and Penalty Through FY 11]]</f>
        <v>59145.493999999999</v>
      </c>
      <c r="DS266" s="7">
        <v>0</v>
      </c>
      <c r="DT266" s="7">
        <v>0</v>
      </c>
      <c r="DU266" s="7">
        <v>0</v>
      </c>
      <c r="DV266" s="7">
        <v>0</v>
      </c>
    </row>
    <row r="267" spans="1:126" x14ac:dyDescent="0.25">
      <c r="A267" s="5">
        <v>92789</v>
      </c>
      <c r="B267" s="5" t="s">
        <v>497</v>
      </c>
      <c r="C267" s="5" t="s">
        <v>498</v>
      </c>
      <c r="D267" s="5" t="s">
        <v>32</v>
      </c>
      <c r="E267" s="5">
        <v>26</v>
      </c>
      <c r="F267" s="5">
        <v>2575</v>
      </c>
      <c r="G267" s="5">
        <v>300</v>
      </c>
      <c r="H267" s="23"/>
      <c r="I267" s="23"/>
      <c r="J267" s="5">
        <v>424410</v>
      </c>
      <c r="K267" s="6" t="s">
        <v>43</v>
      </c>
      <c r="L267" s="6">
        <v>37873</v>
      </c>
      <c r="M267" s="9">
        <v>47299</v>
      </c>
      <c r="N267" s="7">
        <v>3300</v>
      </c>
      <c r="O267" s="5" t="s">
        <v>51</v>
      </c>
      <c r="P267" s="23">
        <v>2</v>
      </c>
      <c r="Q267" s="23">
        <v>0</v>
      </c>
      <c r="R267" s="23">
        <v>47</v>
      </c>
      <c r="S267" s="23">
        <v>0</v>
      </c>
      <c r="T267" s="23">
        <v>0</v>
      </c>
      <c r="U267" s="23">
        <v>49</v>
      </c>
      <c r="V267" s="23">
        <v>48</v>
      </c>
      <c r="W267" s="23">
        <v>0</v>
      </c>
      <c r="X267" s="23">
        <v>0</v>
      </c>
      <c r="Y267" s="23">
        <v>0</v>
      </c>
      <c r="Z267" s="23">
        <v>5</v>
      </c>
      <c r="AA267" s="24">
        <v>0</v>
      </c>
      <c r="AB267" s="24">
        <v>0</v>
      </c>
      <c r="AC267" s="24">
        <v>0</v>
      </c>
      <c r="AD267" s="24">
        <v>0</v>
      </c>
      <c r="AE267" s="24">
        <v>0</v>
      </c>
      <c r="AF267" s="24">
        <v>95.918367346938794</v>
      </c>
      <c r="AG267" s="5" t="s">
        <v>33</v>
      </c>
      <c r="AH267" s="7" t="s">
        <v>33</v>
      </c>
      <c r="AI267" s="7">
        <v>21.021000000000001</v>
      </c>
      <c r="AJ267" s="7">
        <v>140.6388</v>
      </c>
      <c r="AK267" s="7">
        <v>156.45760000000001</v>
      </c>
      <c r="AL267" s="7">
        <f>Table2[[#This Row],[Company Direct Land Through FY 11]]+Table2[[#This Row],[Company Direct Land FY 12 and After ]]</f>
        <v>297.09640000000002</v>
      </c>
      <c r="AM267" s="7">
        <v>59.256999999999998</v>
      </c>
      <c r="AN267" s="7">
        <v>277.36709999999999</v>
      </c>
      <c r="AO267" s="7">
        <v>441.04739999999998</v>
      </c>
      <c r="AP267" s="7">
        <f>Table2[[#This Row],[Company Direct Building Through FY 11]]+Table2[[#This Row],[Company Direct Building FY 12 and After  ]]</f>
        <v>718.41449999999998</v>
      </c>
      <c r="AQ267" s="7">
        <v>0</v>
      </c>
      <c r="AR267" s="7">
        <v>48.003100000000003</v>
      </c>
      <c r="AS267" s="7">
        <v>0</v>
      </c>
      <c r="AT267" s="7">
        <f>Table2[[#This Row],[Mortgage Recording Tax Through FY 11]]+Table2[[#This Row],[Mortgage Recording Tax FY 12 and After ]]</f>
        <v>48.003100000000003</v>
      </c>
      <c r="AU267" s="7">
        <v>39.951000000000001</v>
      </c>
      <c r="AV267" s="7">
        <v>148.04570000000001</v>
      </c>
      <c r="AW267" s="7">
        <v>297.35340000000002</v>
      </c>
      <c r="AX267" s="7">
        <f>Table2[[#This Row],[Pilot Savings  Through FY 11]]+Table2[[#This Row],[Pilot Savings FY 12 and After ]]</f>
        <v>445.39910000000003</v>
      </c>
      <c r="AY267" s="7">
        <v>0</v>
      </c>
      <c r="AZ267" s="7">
        <v>48.003100000000003</v>
      </c>
      <c r="BA267" s="7">
        <v>0</v>
      </c>
      <c r="BB267" s="7">
        <f>Table2[[#This Row],[Mortgage Recording Tax Exemption Through FY 11]]+Table2[[#This Row],[Mortgage Recording Tax Exemption FY 12 and After ]]</f>
        <v>48.003100000000003</v>
      </c>
      <c r="BC267" s="7">
        <v>75.057400000000001</v>
      </c>
      <c r="BD267" s="7">
        <v>304.32089999999999</v>
      </c>
      <c r="BE267" s="7">
        <v>558.649</v>
      </c>
      <c r="BF267" s="7">
        <f>Table2[[#This Row],[Indirect and Induced Land Through FY 11]]+Table2[[#This Row],[Indirect and Induced Land FY 12 and After ]]</f>
        <v>862.96990000000005</v>
      </c>
      <c r="BG267" s="7">
        <v>139.3922</v>
      </c>
      <c r="BH267" s="7">
        <v>565.16740000000004</v>
      </c>
      <c r="BI267" s="7">
        <v>1037.4887000000001</v>
      </c>
      <c r="BJ267" s="7">
        <f>Table2[[#This Row],[Indirect and Induced Building Through FY 11]]+Table2[[#This Row],[Indirect and Induced Building FY 12 and After]]</f>
        <v>1602.6561000000002</v>
      </c>
      <c r="BK267" s="7">
        <v>254.7766</v>
      </c>
      <c r="BL267" s="7">
        <v>1139.4485</v>
      </c>
      <c r="BM267" s="7">
        <v>1896.2892999999999</v>
      </c>
      <c r="BN267" s="7">
        <f>Table2[[#This Row],[TOTAL Real Property Related Taxes Through FY 11]]+Table2[[#This Row],[TOTAL Real Property Related Taxes FY 12 and After]]</f>
        <v>3035.7377999999999</v>
      </c>
      <c r="BO267" s="7">
        <v>503.24959999999999</v>
      </c>
      <c r="BP267" s="7">
        <v>2068.8753000000002</v>
      </c>
      <c r="BQ267" s="7">
        <v>3745.6604000000002</v>
      </c>
      <c r="BR267" s="7">
        <f>Table2[[#This Row],[Company Direct Through FY 11]]+Table2[[#This Row],[Company Direct FY 12 and After ]]</f>
        <v>5814.5357000000004</v>
      </c>
      <c r="BS267" s="7">
        <v>0</v>
      </c>
      <c r="BT267" s="7">
        <v>0</v>
      </c>
      <c r="BU267" s="7">
        <v>0</v>
      </c>
      <c r="BV267" s="7">
        <f>Table2[[#This Row],[Sales Tax Exemption Through FY 11]]+Table2[[#This Row],[Sales Tax Exemption FY 12 and After ]]</f>
        <v>0</v>
      </c>
      <c r="BW267" s="7">
        <v>0</v>
      </c>
      <c r="BX267" s="7">
        <v>0</v>
      </c>
      <c r="BY267" s="7">
        <v>0</v>
      </c>
      <c r="BZ267" s="7">
        <f>Table2[[#This Row],[Energy Tax Savings Through FY 11]]+Table2[[#This Row],[Energy Tax Savings FY 12 and After ]]</f>
        <v>0</v>
      </c>
      <c r="CA267" s="7">
        <v>0</v>
      </c>
      <c r="CB267" s="7">
        <v>0</v>
      </c>
      <c r="CC267" s="7">
        <v>0</v>
      </c>
      <c r="CD267" s="7">
        <f>Table2[[#This Row],[Tax Exempt Bond Savings Through FY 11]]+Table2[[#This Row],[Tax Exempt Bond Savings FY12 and After ]]</f>
        <v>0</v>
      </c>
      <c r="CE267" s="7">
        <v>266.0104</v>
      </c>
      <c r="CF267" s="7">
        <v>1143.0877</v>
      </c>
      <c r="CG267" s="7">
        <v>1979.9018000000001</v>
      </c>
      <c r="CH267" s="7">
        <f>Table2[[#This Row],[Indirect and Induced Through FY 11]]+Table2[[#This Row],[Indirect and Induced FY 12 and After  ]]</f>
        <v>3122.9895000000001</v>
      </c>
      <c r="CI267" s="7">
        <v>769.26</v>
      </c>
      <c r="CJ267" s="7">
        <v>3211.9630000000002</v>
      </c>
      <c r="CK267" s="7">
        <v>5725.5622000000003</v>
      </c>
      <c r="CL267" s="7">
        <f>Table2[[#This Row],[TOTAL Income Consumption Use Taxes Through FY 11]]+Table2[[#This Row],[TOTAL Income Consumption Use Taxes FY 12 and After  ]]</f>
        <v>8937.5252</v>
      </c>
      <c r="CM267" s="7">
        <v>39.951000000000001</v>
      </c>
      <c r="CN267" s="7">
        <v>196.0488</v>
      </c>
      <c r="CO267" s="7">
        <v>297.35340000000002</v>
      </c>
      <c r="CP267" s="7">
        <f>Table2[[#This Row],[Assistance Provided Through FY 11]]+Table2[[#This Row],[Assistance Provided FY 12 and After ]]</f>
        <v>493.40219999999999</v>
      </c>
      <c r="CQ267" s="7">
        <v>0</v>
      </c>
      <c r="CR267" s="7">
        <v>0</v>
      </c>
      <c r="CS267" s="7">
        <v>0</v>
      </c>
      <c r="CT267" s="7">
        <f>Table2[[#This Row],[Recapture Cancellation Reduction Amount Through FY 11]]+Table2[[#This Row],[Recapture Cancellation Reduction Amount FY 12 and After ]]</f>
        <v>0</v>
      </c>
      <c r="CU267" s="7">
        <v>0</v>
      </c>
      <c r="CV267" s="7">
        <v>0</v>
      </c>
      <c r="CW267" s="7">
        <v>0</v>
      </c>
      <c r="CX267" s="7">
        <f>Table2[[#This Row],[Penalty Paid Through FY 11]]+Table2[[#This Row],[Penalty Paid FY 12 and After]]</f>
        <v>0</v>
      </c>
      <c r="CY267" s="7">
        <v>39.951000000000001</v>
      </c>
      <c r="CZ267" s="7">
        <v>196.0488</v>
      </c>
      <c r="DA267" s="7">
        <v>297.35340000000002</v>
      </c>
      <c r="DB267" s="7">
        <f>Table2[[#This Row],[TOTAL Assistance Net of recapture penalties Through FY 11]]+Table2[[#This Row],[TOTAL Assistance Net of recapture penalties FY 12 and After ]]</f>
        <v>493.40219999999999</v>
      </c>
      <c r="DC267" s="7">
        <v>583.52760000000001</v>
      </c>
      <c r="DD267" s="7">
        <v>2534.8843000000002</v>
      </c>
      <c r="DE267" s="7">
        <v>4343.1653999999999</v>
      </c>
      <c r="DF267" s="7">
        <f>Table2[[#This Row],[Company Direct Tax Revenue Before Assistance FY 12 and After]]+Table2[[#This Row],[Company Direct Tax Revenue Before Assistance Through FY 11]]</f>
        <v>6878.0496999999996</v>
      </c>
      <c r="DG267" s="7">
        <v>480.46</v>
      </c>
      <c r="DH267" s="7">
        <v>2012.576</v>
      </c>
      <c r="DI267" s="7">
        <v>3576.0394999999999</v>
      </c>
      <c r="DJ267" s="7">
        <f>Table2[[#This Row],[Indirect and Induced Tax Revenues FY 12 and After]]+Table2[[#This Row],[Indirect and Induced Tax Revenues Through FY 11]]</f>
        <v>5588.6154999999999</v>
      </c>
      <c r="DK267" s="7">
        <v>1063.9875999999999</v>
      </c>
      <c r="DL267" s="7">
        <v>4547.4602999999997</v>
      </c>
      <c r="DM267" s="7">
        <v>7919.2048999999997</v>
      </c>
      <c r="DN267" s="7">
        <f>Table2[[#This Row],[TOTAL Tax Revenues Before Assistance Through FY 11]]+Table2[[#This Row],[TOTAL Tax Revenues Before Assistance FY 12 and After]]</f>
        <v>12466.665199999999</v>
      </c>
      <c r="DO267" s="7">
        <v>1024.0365999999999</v>
      </c>
      <c r="DP267" s="7">
        <v>4351.4115000000002</v>
      </c>
      <c r="DQ267" s="7">
        <v>7621.8514999999998</v>
      </c>
      <c r="DR267" s="7">
        <f>Table2[[#This Row],[TOTAL Tax Revenues Net of Assistance Recapture and Penalty FY 12 and After]]+Table2[[#This Row],[TOTAL Tax Revenues Net of Assistance Recapture and Penalty Through FY 11]]</f>
        <v>11973.262999999999</v>
      </c>
      <c r="DS267" s="7">
        <v>0</v>
      </c>
      <c r="DT267" s="7">
        <v>0</v>
      </c>
      <c r="DU267" s="7">
        <v>0</v>
      </c>
      <c r="DV267" s="7">
        <v>0</v>
      </c>
    </row>
    <row r="268" spans="1:126" x14ac:dyDescent="0.25">
      <c r="A268" s="5">
        <v>92790</v>
      </c>
      <c r="B268" s="5" t="s">
        <v>483</v>
      </c>
      <c r="C268" s="5" t="s">
        <v>484</v>
      </c>
      <c r="D268" s="5" t="s">
        <v>32</v>
      </c>
      <c r="E268" s="5">
        <v>26</v>
      </c>
      <c r="F268" s="5">
        <v>1209</v>
      </c>
      <c r="G268" s="5">
        <v>4</v>
      </c>
      <c r="H268" s="23"/>
      <c r="I268" s="23"/>
      <c r="J268" s="5">
        <v>323110</v>
      </c>
      <c r="K268" s="6" t="s">
        <v>28</v>
      </c>
      <c r="L268" s="6">
        <v>37832</v>
      </c>
      <c r="M268" s="9">
        <v>47299</v>
      </c>
      <c r="N268" s="7">
        <v>2100</v>
      </c>
      <c r="O268" s="5" t="s">
        <v>51</v>
      </c>
      <c r="P268" s="23">
        <v>9</v>
      </c>
      <c r="Q268" s="23">
        <v>0</v>
      </c>
      <c r="R268" s="23">
        <v>12</v>
      </c>
      <c r="S268" s="23">
        <v>0</v>
      </c>
      <c r="T268" s="23">
        <v>0</v>
      </c>
      <c r="U268" s="23">
        <v>21</v>
      </c>
      <c r="V268" s="23">
        <v>16</v>
      </c>
      <c r="W268" s="23">
        <v>0</v>
      </c>
      <c r="X268" s="23">
        <v>0</v>
      </c>
      <c r="Y268" s="23">
        <v>0</v>
      </c>
      <c r="Z268" s="23">
        <v>6</v>
      </c>
      <c r="AA268" s="24">
        <v>0</v>
      </c>
      <c r="AB268" s="24">
        <v>0</v>
      </c>
      <c r="AC268" s="24">
        <v>0</v>
      </c>
      <c r="AD268" s="24">
        <v>0</v>
      </c>
      <c r="AE268" s="24">
        <v>0</v>
      </c>
      <c r="AF268" s="24">
        <v>0</v>
      </c>
      <c r="AG268" s="5" t="s">
        <v>33</v>
      </c>
      <c r="AH268" s="7" t="s">
        <v>33</v>
      </c>
      <c r="AI268" s="7">
        <v>17.169</v>
      </c>
      <c r="AJ268" s="7">
        <v>91.951800000000006</v>
      </c>
      <c r="AK268" s="7">
        <v>127.7873</v>
      </c>
      <c r="AL268" s="7">
        <f>Table2[[#This Row],[Company Direct Land Through FY 11]]+Table2[[#This Row],[Company Direct Land FY 12 and After ]]</f>
        <v>219.73910000000001</v>
      </c>
      <c r="AM268" s="7">
        <v>10.208</v>
      </c>
      <c r="AN268" s="7">
        <v>160.1765</v>
      </c>
      <c r="AO268" s="7">
        <v>75.977500000000006</v>
      </c>
      <c r="AP268" s="7">
        <f>Table2[[#This Row],[Company Direct Building Through FY 11]]+Table2[[#This Row],[Company Direct Building FY 12 and After  ]]</f>
        <v>236.154</v>
      </c>
      <c r="AQ268" s="7">
        <v>0</v>
      </c>
      <c r="AR268" s="7">
        <v>21.053999999999998</v>
      </c>
      <c r="AS268" s="7">
        <v>0</v>
      </c>
      <c r="AT268" s="7">
        <f>Table2[[#This Row],[Mortgage Recording Tax Through FY 11]]+Table2[[#This Row],[Mortgage Recording Tax FY 12 and After ]]</f>
        <v>21.053999999999998</v>
      </c>
      <c r="AU268" s="7">
        <v>2.7440000000000002</v>
      </c>
      <c r="AV268" s="7">
        <v>115.33369999999999</v>
      </c>
      <c r="AW268" s="7">
        <v>20.4237</v>
      </c>
      <c r="AX268" s="7">
        <f>Table2[[#This Row],[Pilot Savings  Through FY 11]]+Table2[[#This Row],[Pilot Savings FY 12 and After ]]</f>
        <v>135.75739999999999</v>
      </c>
      <c r="AY268" s="7">
        <v>0</v>
      </c>
      <c r="AZ268" s="7">
        <v>21.053999999999998</v>
      </c>
      <c r="BA268" s="7">
        <v>0</v>
      </c>
      <c r="BB268" s="7">
        <f>Table2[[#This Row],[Mortgage Recording Tax Exemption Through FY 11]]+Table2[[#This Row],[Mortgage Recording Tax Exemption FY 12 and After ]]</f>
        <v>21.053999999999998</v>
      </c>
      <c r="BC268" s="7">
        <v>16.9252</v>
      </c>
      <c r="BD268" s="7">
        <v>111.6185</v>
      </c>
      <c r="BE268" s="7">
        <v>125.97410000000001</v>
      </c>
      <c r="BF268" s="7">
        <f>Table2[[#This Row],[Indirect and Induced Land Through FY 11]]+Table2[[#This Row],[Indirect and Induced Land FY 12 and After ]]</f>
        <v>237.5926</v>
      </c>
      <c r="BG268" s="7">
        <v>31.432400000000001</v>
      </c>
      <c r="BH268" s="7">
        <v>207.2912</v>
      </c>
      <c r="BI268" s="7">
        <v>233.94919999999999</v>
      </c>
      <c r="BJ268" s="7">
        <f>Table2[[#This Row],[Indirect and Induced Building Through FY 11]]+Table2[[#This Row],[Indirect and Induced Building FY 12 and After]]</f>
        <v>441.24040000000002</v>
      </c>
      <c r="BK268" s="7">
        <v>72.990600000000001</v>
      </c>
      <c r="BL268" s="7">
        <v>455.70429999999999</v>
      </c>
      <c r="BM268" s="7">
        <v>543.26440000000002</v>
      </c>
      <c r="BN268" s="7">
        <f>Table2[[#This Row],[TOTAL Real Property Related Taxes Through FY 11]]+Table2[[#This Row],[TOTAL Real Property Related Taxes FY 12 and After]]</f>
        <v>998.96870000000001</v>
      </c>
      <c r="BO268" s="7">
        <v>112.3544</v>
      </c>
      <c r="BP268" s="7">
        <v>777.84230000000002</v>
      </c>
      <c r="BQ268" s="7">
        <v>836.24739999999997</v>
      </c>
      <c r="BR268" s="7">
        <f>Table2[[#This Row],[Company Direct Through FY 11]]+Table2[[#This Row],[Company Direct FY 12 and After ]]</f>
        <v>1614.0897</v>
      </c>
      <c r="BS268" s="7">
        <v>0</v>
      </c>
      <c r="BT268" s="7">
        <v>1.895</v>
      </c>
      <c r="BU268" s="7">
        <v>0</v>
      </c>
      <c r="BV268" s="7">
        <f>Table2[[#This Row],[Sales Tax Exemption Through FY 11]]+Table2[[#This Row],[Sales Tax Exemption FY 12 and After ]]</f>
        <v>1.895</v>
      </c>
      <c r="BW268" s="7">
        <v>0</v>
      </c>
      <c r="BX268" s="7">
        <v>0</v>
      </c>
      <c r="BY268" s="7">
        <v>0</v>
      </c>
      <c r="BZ268" s="7">
        <f>Table2[[#This Row],[Energy Tax Savings Through FY 11]]+Table2[[#This Row],[Energy Tax Savings FY 12 and After ]]</f>
        <v>0</v>
      </c>
      <c r="CA268" s="7">
        <v>0</v>
      </c>
      <c r="CB268" s="7">
        <v>0</v>
      </c>
      <c r="CC268" s="7">
        <v>0</v>
      </c>
      <c r="CD268" s="7">
        <f>Table2[[#This Row],[Tax Exempt Bond Savings Through FY 11]]+Table2[[#This Row],[Tax Exempt Bond Savings FY12 and After ]]</f>
        <v>0</v>
      </c>
      <c r="CE268" s="7">
        <v>59.984400000000001</v>
      </c>
      <c r="CF268" s="7">
        <v>423.20819999999998</v>
      </c>
      <c r="CG268" s="7">
        <v>446.46109999999999</v>
      </c>
      <c r="CH268" s="7">
        <f>Table2[[#This Row],[Indirect and Induced Through FY 11]]+Table2[[#This Row],[Indirect and Induced FY 12 and After  ]]</f>
        <v>869.66930000000002</v>
      </c>
      <c r="CI268" s="7">
        <v>172.33879999999999</v>
      </c>
      <c r="CJ268" s="7">
        <v>1199.1555000000001</v>
      </c>
      <c r="CK268" s="7">
        <v>1282.7085</v>
      </c>
      <c r="CL268" s="7">
        <f>Table2[[#This Row],[TOTAL Income Consumption Use Taxes Through FY 11]]+Table2[[#This Row],[TOTAL Income Consumption Use Taxes FY 12 and After  ]]</f>
        <v>2481.864</v>
      </c>
      <c r="CM268" s="7">
        <v>2.7440000000000002</v>
      </c>
      <c r="CN268" s="7">
        <v>138.28270000000001</v>
      </c>
      <c r="CO268" s="7">
        <v>20.4237</v>
      </c>
      <c r="CP268" s="7">
        <f>Table2[[#This Row],[Assistance Provided Through FY 11]]+Table2[[#This Row],[Assistance Provided FY 12 and After ]]</f>
        <v>158.7064</v>
      </c>
      <c r="CQ268" s="7">
        <v>0</v>
      </c>
      <c r="CR268" s="7">
        <v>0</v>
      </c>
      <c r="CS268" s="7">
        <v>0</v>
      </c>
      <c r="CT268" s="7">
        <f>Table2[[#This Row],[Recapture Cancellation Reduction Amount Through FY 11]]+Table2[[#This Row],[Recapture Cancellation Reduction Amount FY 12 and After ]]</f>
        <v>0</v>
      </c>
      <c r="CU268" s="7">
        <v>0</v>
      </c>
      <c r="CV268" s="7">
        <v>0</v>
      </c>
      <c r="CW268" s="7">
        <v>0</v>
      </c>
      <c r="CX268" s="7">
        <f>Table2[[#This Row],[Penalty Paid Through FY 11]]+Table2[[#This Row],[Penalty Paid FY 12 and After]]</f>
        <v>0</v>
      </c>
      <c r="CY268" s="7">
        <v>2.7440000000000002</v>
      </c>
      <c r="CZ268" s="7">
        <v>138.28270000000001</v>
      </c>
      <c r="DA268" s="7">
        <v>20.4237</v>
      </c>
      <c r="DB268" s="7">
        <f>Table2[[#This Row],[TOTAL Assistance Net of recapture penalties Through FY 11]]+Table2[[#This Row],[TOTAL Assistance Net of recapture penalties FY 12 and After ]]</f>
        <v>158.7064</v>
      </c>
      <c r="DC268" s="7">
        <v>139.73140000000001</v>
      </c>
      <c r="DD268" s="7">
        <v>1051.0246</v>
      </c>
      <c r="DE268" s="7">
        <v>1040.0121999999999</v>
      </c>
      <c r="DF268" s="7">
        <f>Table2[[#This Row],[Company Direct Tax Revenue Before Assistance FY 12 and After]]+Table2[[#This Row],[Company Direct Tax Revenue Before Assistance Through FY 11]]</f>
        <v>2091.0367999999999</v>
      </c>
      <c r="DG268" s="7">
        <v>108.342</v>
      </c>
      <c r="DH268" s="7">
        <v>742.11789999999996</v>
      </c>
      <c r="DI268" s="7">
        <v>806.38440000000003</v>
      </c>
      <c r="DJ268" s="7">
        <f>Table2[[#This Row],[Indirect and Induced Tax Revenues FY 12 and After]]+Table2[[#This Row],[Indirect and Induced Tax Revenues Through FY 11]]</f>
        <v>1548.5023000000001</v>
      </c>
      <c r="DK268" s="7">
        <v>248.07339999999999</v>
      </c>
      <c r="DL268" s="7">
        <v>1793.1424999999999</v>
      </c>
      <c r="DM268" s="7">
        <v>1846.3966</v>
      </c>
      <c r="DN268" s="7">
        <f>Table2[[#This Row],[TOTAL Tax Revenues Before Assistance Through FY 11]]+Table2[[#This Row],[TOTAL Tax Revenues Before Assistance FY 12 and After]]</f>
        <v>3639.5391</v>
      </c>
      <c r="DO268" s="7">
        <v>245.32939999999999</v>
      </c>
      <c r="DP268" s="7">
        <v>1654.8598</v>
      </c>
      <c r="DQ268" s="7">
        <v>1825.9729</v>
      </c>
      <c r="DR268" s="7">
        <f>Table2[[#This Row],[TOTAL Tax Revenues Net of Assistance Recapture and Penalty FY 12 and After]]+Table2[[#This Row],[TOTAL Tax Revenues Net of Assistance Recapture and Penalty Through FY 11]]</f>
        <v>3480.8326999999999</v>
      </c>
      <c r="DS268" s="7">
        <v>0</v>
      </c>
      <c r="DT268" s="7">
        <v>0</v>
      </c>
      <c r="DU268" s="7">
        <v>0</v>
      </c>
      <c r="DV268" s="7">
        <v>0</v>
      </c>
    </row>
    <row r="269" spans="1:126" x14ac:dyDescent="0.25">
      <c r="A269" s="5">
        <v>92792</v>
      </c>
      <c r="B269" s="5" t="s">
        <v>525</v>
      </c>
      <c r="C269" s="5" t="s">
        <v>526</v>
      </c>
      <c r="D269" s="5" t="s">
        <v>32</v>
      </c>
      <c r="E269" s="5">
        <v>26</v>
      </c>
      <c r="F269" s="5">
        <v>283</v>
      </c>
      <c r="G269" s="5">
        <v>1</v>
      </c>
      <c r="H269" s="23">
        <v>95100</v>
      </c>
      <c r="I269" s="23">
        <v>53000</v>
      </c>
      <c r="J269" s="5">
        <v>326121</v>
      </c>
      <c r="K269" s="6" t="s">
        <v>37</v>
      </c>
      <c r="L269" s="6">
        <v>37973</v>
      </c>
      <c r="M269" s="9">
        <v>49279</v>
      </c>
      <c r="N269" s="7">
        <v>7500</v>
      </c>
      <c r="O269" s="5" t="s">
        <v>198</v>
      </c>
      <c r="P269" s="23">
        <v>0</v>
      </c>
      <c r="Q269" s="23">
        <v>1</v>
      </c>
      <c r="R269" s="23">
        <v>20</v>
      </c>
      <c r="S269" s="23">
        <v>2</v>
      </c>
      <c r="T269" s="23">
        <v>0</v>
      </c>
      <c r="U269" s="23">
        <v>23</v>
      </c>
      <c r="V269" s="23">
        <v>22</v>
      </c>
      <c r="W269" s="23">
        <v>0</v>
      </c>
      <c r="X269" s="23">
        <v>0</v>
      </c>
      <c r="Y269" s="23">
        <v>0</v>
      </c>
      <c r="Z269" s="23">
        <v>6</v>
      </c>
      <c r="AA269" s="24">
        <v>0</v>
      </c>
      <c r="AB269" s="24">
        <v>0</v>
      </c>
      <c r="AC269" s="24">
        <v>0</v>
      </c>
      <c r="AD269" s="24">
        <v>0</v>
      </c>
      <c r="AE269" s="24">
        <v>0</v>
      </c>
      <c r="AF269" s="24">
        <v>86.956521739130395</v>
      </c>
      <c r="AG269" s="5" t="s">
        <v>39</v>
      </c>
      <c r="AH269" s="7" t="s">
        <v>33</v>
      </c>
      <c r="AI269" s="7">
        <v>133.90520000000001</v>
      </c>
      <c r="AJ269" s="7">
        <v>601.10749999999996</v>
      </c>
      <c r="AK269" s="7">
        <v>1197.6973</v>
      </c>
      <c r="AL269" s="7">
        <f>Table2[[#This Row],[Company Direct Land Through FY 11]]+Table2[[#This Row],[Company Direct Land FY 12 and After ]]</f>
        <v>1798.8047999999999</v>
      </c>
      <c r="AM269" s="7">
        <v>133.90520000000001</v>
      </c>
      <c r="AN269" s="7">
        <v>623.38909999999998</v>
      </c>
      <c r="AO269" s="7">
        <v>1197.6973</v>
      </c>
      <c r="AP269" s="7">
        <f>Table2[[#This Row],[Company Direct Building Through FY 11]]+Table2[[#This Row],[Company Direct Building FY 12 and After  ]]</f>
        <v>1821.0864000000001</v>
      </c>
      <c r="AQ269" s="7">
        <v>0</v>
      </c>
      <c r="AR269" s="7">
        <v>115.797</v>
      </c>
      <c r="AS269" s="7">
        <v>0</v>
      </c>
      <c r="AT269" s="7">
        <f>Table2[[#This Row],[Mortgage Recording Tax Through FY 11]]+Table2[[#This Row],[Mortgage Recording Tax FY 12 and After ]]</f>
        <v>115.797</v>
      </c>
      <c r="AU269" s="7">
        <v>0</v>
      </c>
      <c r="AV269" s="7">
        <v>244.47489999999999</v>
      </c>
      <c r="AW269" s="7">
        <v>0</v>
      </c>
      <c r="AX269" s="7">
        <f>Table2[[#This Row],[Pilot Savings  Through FY 11]]+Table2[[#This Row],[Pilot Savings FY 12 and After ]]</f>
        <v>244.47489999999999</v>
      </c>
      <c r="AY269" s="7">
        <v>0</v>
      </c>
      <c r="AZ269" s="7">
        <v>115.797</v>
      </c>
      <c r="BA269" s="7">
        <v>0</v>
      </c>
      <c r="BB269" s="7">
        <f>Table2[[#This Row],[Mortgage Recording Tax Exemption Through FY 11]]+Table2[[#This Row],[Mortgage Recording Tax Exemption FY 12 and After ]]</f>
        <v>115.797</v>
      </c>
      <c r="BC269" s="7">
        <v>25.178999999999998</v>
      </c>
      <c r="BD269" s="7">
        <v>183.76769999999999</v>
      </c>
      <c r="BE269" s="7">
        <v>225.2107</v>
      </c>
      <c r="BF269" s="7">
        <f>Table2[[#This Row],[Indirect and Induced Land Through FY 11]]+Table2[[#This Row],[Indirect and Induced Land FY 12 and After ]]</f>
        <v>408.97839999999997</v>
      </c>
      <c r="BG269" s="7">
        <v>46.761000000000003</v>
      </c>
      <c r="BH269" s="7">
        <v>341.28289999999998</v>
      </c>
      <c r="BI269" s="7">
        <v>418.24700000000001</v>
      </c>
      <c r="BJ269" s="7">
        <f>Table2[[#This Row],[Indirect and Induced Building Through FY 11]]+Table2[[#This Row],[Indirect and Induced Building FY 12 and After]]</f>
        <v>759.5299</v>
      </c>
      <c r="BK269" s="7">
        <v>339.75040000000001</v>
      </c>
      <c r="BL269" s="7">
        <v>1505.0723</v>
      </c>
      <c r="BM269" s="7">
        <v>3038.8523</v>
      </c>
      <c r="BN269" s="7">
        <f>Table2[[#This Row],[TOTAL Real Property Related Taxes Through FY 11]]+Table2[[#This Row],[TOTAL Real Property Related Taxes FY 12 and After]]</f>
        <v>4543.9246000000003</v>
      </c>
      <c r="BO269" s="7">
        <v>191.21729999999999</v>
      </c>
      <c r="BP269" s="7">
        <v>1513.6747</v>
      </c>
      <c r="BQ269" s="7">
        <v>1710.3167000000001</v>
      </c>
      <c r="BR269" s="7">
        <f>Table2[[#This Row],[Company Direct Through FY 11]]+Table2[[#This Row],[Company Direct FY 12 and After ]]</f>
        <v>3223.9913999999999</v>
      </c>
      <c r="BS269" s="7">
        <v>0</v>
      </c>
      <c r="BT269" s="7">
        <v>0</v>
      </c>
      <c r="BU269" s="7">
        <v>0</v>
      </c>
      <c r="BV269" s="7">
        <f>Table2[[#This Row],[Sales Tax Exemption Through FY 11]]+Table2[[#This Row],[Sales Tax Exemption FY 12 and After ]]</f>
        <v>0</v>
      </c>
      <c r="BW269" s="7">
        <v>0.68620000000000003</v>
      </c>
      <c r="BX269" s="7">
        <v>1.3375999999999999</v>
      </c>
      <c r="BY269" s="7">
        <v>1.1271</v>
      </c>
      <c r="BZ269" s="7">
        <f>Table2[[#This Row],[Energy Tax Savings Through FY 11]]+Table2[[#This Row],[Energy Tax Savings FY 12 and After ]]</f>
        <v>2.4646999999999997</v>
      </c>
      <c r="CA269" s="7">
        <v>0.46429999999999999</v>
      </c>
      <c r="CB269" s="7">
        <v>7.7774999999999999</v>
      </c>
      <c r="CC269" s="7">
        <v>1.738</v>
      </c>
      <c r="CD269" s="7">
        <f>Table2[[#This Row],[Tax Exempt Bond Savings Through FY 11]]+Table2[[#This Row],[Tax Exempt Bond Savings FY12 and After ]]</f>
        <v>9.5154999999999994</v>
      </c>
      <c r="CE269" s="7">
        <v>89.236800000000002</v>
      </c>
      <c r="CF269" s="7">
        <v>688.55970000000002</v>
      </c>
      <c r="CG269" s="7">
        <v>798.16579999999999</v>
      </c>
      <c r="CH269" s="7">
        <f>Table2[[#This Row],[Indirect and Induced Through FY 11]]+Table2[[#This Row],[Indirect and Induced FY 12 and After  ]]</f>
        <v>1486.7255</v>
      </c>
      <c r="CI269" s="7">
        <v>279.30360000000002</v>
      </c>
      <c r="CJ269" s="7">
        <v>2193.1192999999998</v>
      </c>
      <c r="CK269" s="7">
        <v>2505.6174000000001</v>
      </c>
      <c r="CL269" s="7">
        <f>Table2[[#This Row],[TOTAL Income Consumption Use Taxes Through FY 11]]+Table2[[#This Row],[TOTAL Income Consumption Use Taxes FY 12 and After  ]]</f>
        <v>4698.7366999999995</v>
      </c>
      <c r="CM269" s="7">
        <v>1.1505000000000001</v>
      </c>
      <c r="CN269" s="7">
        <v>369.387</v>
      </c>
      <c r="CO269" s="7">
        <v>2.8651</v>
      </c>
      <c r="CP269" s="7">
        <f>Table2[[#This Row],[Assistance Provided Through FY 11]]+Table2[[#This Row],[Assistance Provided FY 12 and After ]]</f>
        <v>372.25209999999998</v>
      </c>
      <c r="CQ269" s="7">
        <v>0</v>
      </c>
      <c r="CR269" s="7">
        <v>0</v>
      </c>
      <c r="CS269" s="7">
        <v>0</v>
      </c>
      <c r="CT269" s="7">
        <f>Table2[[#This Row],[Recapture Cancellation Reduction Amount Through FY 11]]+Table2[[#This Row],[Recapture Cancellation Reduction Amount FY 12 and After ]]</f>
        <v>0</v>
      </c>
      <c r="CU269" s="7">
        <v>0</v>
      </c>
      <c r="CV269" s="7">
        <v>0</v>
      </c>
      <c r="CW269" s="7">
        <v>0</v>
      </c>
      <c r="CX269" s="7">
        <f>Table2[[#This Row],[Penalty Paid Through FY 11]]+Table2[[#This Row],[Penalty Paid FY 12 and After]]</f>
        <v>0</v>
      </c>
      <c r="CY269" s="7">
        <v>1.1505000000000001</v>
      </c>
      <c r="CZ269" s="7">
        <v>369.387</v>
      </c>
      <c r="DA269" s="7">
        <v>2.8651</v>
      </c>
      <c r="DB269" s="7">
        <f>Table2[[#This Row],[TOTAL Assistance Net of recapture penalties Through FY 11]]+Table2[[#This Row],[TOTAL Assistance Net of recapture penalties FY 12 and After ]]</f>
        <v>372.25209999999998</v>
      </c>
      <c r="DC269" s="7">
        <v>459.02769999999998</v>
      </c>
      <c r="DD269" s="7">
        <v>2853.9683</v>
      </c>
      <c r="DE269" s="7">
        <v>4105.7112999999999</v>
      </c>
      <c r="DF269" s="7">
        <f>Table2[[#This Row],[Company Direct Tax Revenue Before Assistance FY 12 and After]]+Table2[[#This Row],[Company Direct Tax Revenue Before Assistance Through FY 11]]</f>
        <v>6959.6795999999995</v>
      </c>
      <c r="DG269" s="7">
        <v>161.17679999999999</v>
      </c>
      <c r="DH269" s="7">
        <v>1213.6103000000001</v>
      </c>
      <c r="DI269" s="7">
        <v>1441.6234999999999</v>
      </c>
      <c r="DJ269" s="7">
        <f>Table2[[#This Row],[Indirect and Induced Tax Revenues FY 12 and After]]+Table2[[#This Row],[Indirect and Induced Tax Revenues Through FY 11]]</f>
        <v>2655.2338</v>
      </c>
      <c r="DK269" s="7">
        <v>620.20450000000005</v>
      </c>
      <c r="DL269" s="7">
        <v>4067.5785999999998</v>
      </c>
      <c r="DM269" s="7">
        <v>5547.3347999999996</v>
      </c>
      <c r="DN269" s="7">
        <f>Table2[[#This Row],[TOTAL Tax Revenues Before Assistance Through FY 11]]+Table2[[#This Row],[TOTAL Tax Revenues Before Assistance FY 12 and After]]</f>
        <v>9614.9133999999995</v>
      </c>
      <c r="DO269" s="7">
        <v>619.05399999999997</v>
      </c>
      <c r="DP269" s="7">
        <v>3698.1916000000001</v>
      </c>
      <c r="DQ269" s="7">
        <v>5544.4696999999996</v>
      </c>
      <c r="DR269" s="7">
        <f>Table2[[#This Row],[TOTAL Tax Revenues Net of Assistance Recapture and Penalty FY 12 and After]]+Table2[[#This Row],[TOTAL Tax Revenues Net of Assistance Recapture and Penalty Through FY 11]]</f>
        <v>9242.6612999999998</v>
      </c>
      <c r="DS269" s="7">
        <v>0</v>
      </c>
      <c r="DT269" s="7">
        <v>8.7424999999999997</v>
      </c>
      <c r="DU269" s="7">
        <v>0</v>
      </c>
      <c r="DV269" s="7">
        <v>0</v>
      </c>
    </row>
    <row r="270" spans="1:126" x14ac:dyDescent="0.25">
      <c r="A270" s="5">
        <v>92793</v>
      </c>
      <c r="B270" s="5" t="s">
        <v>546</v>
      </c>
      <c r="C270" s="5" t="s">
        <v>547</v>
      </c>
      <c r="D270" s="5" t="s">
        <v>42</v>
      </c>
      <c r="E270" s="5">
        <v>46</v>
      </c>
      <c r="F270" s="5">
        <v>8463</v>
      </c>
      <c r="G270" s="5">
        <v>67</v>
      </c>
      <c r="H270" s="23"/>
      <c r="I270" s="23"/>
      <c r="J270" s="5">
        <v>339116</v>
      </c>
      <c r="K270" s="6" t="s">
        <v>28</v>
      </c>
      <c r="L270" s="6">
        <v>38148</v>
      </c>
      <c r="M270" s="9">
        <v>47664</v>
      </c>
      <c r="N270" s="7">
        <v>1350</v>
      </c>
      <c r="O270" s="5" t="s">
        <v>51</v>
      </c>
      <c r="P270" s="23">
        <v>2</v>
      </c>
      <c r="Q270" s="23">
        <v>0</v>
      </c>
      <c r="R270" s="23">
        <v>17</v>
      </c>
      <c r="S270" s="23">
        <v>0</v>
      </c>
      <c r="T270" s="23">
        <v>0</v>
      </c>
      <c r="U270" s="23">
        <v>19</v>
      </c>
      <c r="V270" s="23">
        <v>18</v>
      </c>
      <c r="W270" s="23">
        <v>0</v>
      </c>
      <c r="X270" s="23">
        <v>0</v>
      </c>
      <c r="Y270" s="23">
        <v>0</v>
      </c>
      <c r="Z270" s="23">
        <v>6</v>
      </c>
      <c r="AA270" s="24">
        <v>0</v>
      </c>
      <c r="AB270" s="24">
        <v>0</v>
      </c>
      <c r="AC270" s="24">
        <v>0</v>
      </c>
      <c r="AD270" s="24">
        <v>0</v>
      </c>
      <c r="AE270" s="24">
        <v>0</v>
      </c>
      <c r="AF270" s="24">
        <v>94.736842105263193</v>
      </c>
      <c r="AG270" s="5" t="s">
        <v>39</v>
      </c>
      <c r="AH270" s="7" t="s">
        <v>33</v>
      </c>
      <c r="AI270" s="7">
        <v>11.904</v>
      </c>
      <c r="AJ270" s="7">
        <v>85.251999999999995</v>
      </c>
      <c r="AK270" s="7">
        <v>91.886600000000001</v>
      </c>
      <c r="AL270" s="7">
        <f>Table2[[#This Row],[Company Direct Land Through FY 11]]+Table2[[#This Row],[Company Direct Land FY 12 and After ]]</f>
        <v>177.1386</v>
      </c>
      <c r="AM270" s="7">
        <v>10.532999999999999</v>
      </c>
      <c r="AN270" s="7">
        <v>114.55159999999999</v>
      </c>
      <c r="AO270" s="7">
        <v>81.304000000000002</v>
      </c>
      <c r="AP270" s="7">
        <f>Table2[[#This Row],[Company Direct Building Through FY 11]]+Table2[[#This Row],[Company Direct Building FY 12 and After  ]]</f>
        <v>195.85559999999998</v>
      </c>
      <c r="AQ270" s="7">
        <v>0</v>
      </c>
      <c r="AR270" s="7">
        <v>11.8429</v>
      </c>
      <c r="AS270" s="7">
        <v>0</v>
      </c>
      <c r="AT270" s="7">
        <f>Table2[[#This Row],[Mortgage Recording Tax Through FY 11]]+Table2[[#This Row],[Mortgage Recording Tax FY 12 and After ]]</f>
        <v>11.8429</v>
      </c>
      <c r="AU270" s="7">
        <v>12.852</v>
      </c>
      <c r="AV270" s="7">
        <v>63.663400000000003</v>
      </c>
      <c r="AW270" s="7">
        <v>99.204800000000006</v>
      </c>
      <c r="AX270" s="7">
        <f>Table2[[#This Row],[Pilot Savings  Through FY 11]]+Table2[[#This Row],[Pilot Savings FY 12 and After ]]</f>
        <v>162.8682</v>
      </c>
      <c r="AY270" s="7">
        <v>0</v>
      </c>
      <c r="AZ270" s="7">
        <v>11.8429</v>
      </c>
      <c r="BA270" s="7">
        <v>0</v>
      </c>
      <c r="BB270" s="7">
        <f>Table2[[#This Row],[Mortgage Recording Tax Exemption Through FY 11]]+Table2[[#This Row],[Mortgage Recording Tax Exemption FY 12 and After ]]</f>
        <v>11.8429</v>
      </c>
      <c r="BC270" s="7">
        <v>18.697600000000001</v>
      </c>
      <c r="BD270" s="7">
        <v>180.3895</v>
      </c>
      <c r="BE270" s="7">
        <v>144.32679999999999</v>
      </c>
      <c r="BF270" s="7">
        <f>Table2[[#This Row],[Indirect and Induced Land Through FY 11]]+Table2[[#This Row],[Indirect and Induced Land FY 12 and After ]]</f>
        <v>324.71629999999999</v>
      </c>
      <c r="BG270" s="7">
        <v>34.723999999999997</v>
      </c>
      <c r="BH270" s="7">
        <v>335.00909999999999</v>
      </c>
      <c r="BI270" s="7">
        <v>268.03530000000001</v>
      </c>
      <c r="BJ270" s="7">
        <f>Table2[[#This Row],[Indirect and Induced Building Through FY 11]]+Table2[[#This Row],[Indirect and Induced Building FY 12 and After]]</f>
        <v>603.0444</v>
      </c>
      <c r="BK270" s="7">
        <v>63.006599999999999</v>
      </c>
      <c r="BL270" s="7">
        <v>651.53880000000004</v>
      </c>
      <c r="BM270" s="7">
        <v>486.34789999999998</v>
      </c>
      <c r="BN270" s="7">
        <f>Table2[[#This Row],[TOTAL Real Property Related Taxes Through FY 11]]+Table2[[#This Row],[TOTAL Real Property Related Taxes FY 12 and After]]</f>
        <v>1137.8867</v>
      </c>
      <c r="BO270" s="7">
        <v>131.40710000000001</v>
      </c>
      <c r="BP270" s="7">
        <v>1292.3439000000001</v>
      </c>
      <c r="BQ270" s="7">
        <v>1014.3327</v>
      </c>
      <c r="BR270" s="7">
        <f>Table2[[#This Row],[Company Direct Through FY 11]]+Table2[[#This Row],[Company Direct FY 12 and After ]]</f>
        <v>2306.6766000000002</v>
      </c>
      <c r="BS270" s="7">
        <v>0</v>
      </c>
      <c r="BT270" s="7">
        <v>0.44319999999999998</v>
      </c>
      <c r="BU270" s="7">
        <v>0</v>
      </c>
      <c r="BV270" s="7">
        <f>Table2[[#This Row],[Sales Tax Exemption Through FY 11]]+Table2[[#This Row],[Sales Tax Exemption FY 12 and After ]]</f>
        <v>0.44319999999999998</v>
      </c>
      <c r="BW270" s="7">
        <v>0</v>
      </c>
      <c r="BX270" s="7">
        <v>0</v>
      </c>
      <c r="BY270" s="7">
        <v>0</v>
      </c>
      <c r="BZ270" s="7">
        <f>Table2[[#This Row],[Energy Tax Savings Through FY 11]]+Table2[[#This Row],[Energy Tax Savings FY 12 and After ]]</f>
        <v>0</v>
      </c>
      <c r="CA270" s="7">
        <v>0</v>
      </c>
      <c r="CB270" s="7">
        <v>0</v>
      </c>
      <c r="CC270" s="7">
        <v>0</v>
      </c>
      <c r="CD270" s="7">
        <f>Table2[[#This Row],[Tax Exempt Bond Savings Through FY 11]]+Table2[[#This Row],[Tax Exempt Bond Savings FY12 and After ]]</f>
        <v>0</v>
      </c>
      <c r="CE270" s="7">
        <v>73.591800000000006</v>
      </c>
      <c r="CF270" s="7">
        <v>741.0453</v>
      </c>
      <c r="CG270" s="7">
        <v>568.05589999999995</v>
      </c>
      <c r="CH270" s="7">
        <f>Table2[[#This Row],[Indirect and Induced Through FY 11]]+Table2[[#This Row],[Indirect and Induced FY 12 and After  ]]</f>
        <v>1309.1012000000001</v>
      </c>
      <c r="CI270" s="7">
        <v>204.99889999999999</v>
      </c>
      <c r="CJ270" s="7">
        <v>2032.9459999999999</v>
      </c>
      <c r="CK270" s="7">
        <v>1582.3886</v>
      </c>
      <c r="CL270" s="7">
        <f>Table2[[#This Row],[TOTAL Income Consumption Use Taxes Through FY 11]]+Table2[[#This Row],[TOTAL Income Consumption Use Taxes FY 12 and After  ]]</f>
        <v>3615.3346000000001</v>
      </c>
      <c r="CM270" s="7">
        <v>12.852</v>
      </c>
      <c r="CN270" s="7">
        <v>75.9495</v>
      </c>
      <c r="CO270" s="7">
        <v>99.204800000000006</v>
      </c>
      <c r="CP270" s="7">
        <f>Table2[[#This Row],[Assistance Provided Through FY 11]]+Table2[[#This Row],[Assistance Provided FY 12 and After ]]</f>
        <v>175.15430000000001</v>
      </c>
      <c r="CQ270" s="7">
        <v>0</v>
      </c>
      <c r="CR270" s="7">
        <v>0</v>
      </c>
      <c r="CS270" s="7">
        <v>0</v>
      </c>
      <c r="CT270" s="7">
        <f>Table2[[#This Row],[Recapture Cancellation Reduction Amount Through FY 11]]+Table2[[#This Row],[Recapture Cancellation Reduction Amount FY 12 and After ]]</f>
        <v>0</v>
      </c>
      <c r="CU270" s="7">
        <v>0</v>
      </c>
      <c r="CV270" s="7">
        <v>0</v>
      </c>
      <c r="CW270" s="7">
        <v>0</v>
      </c>
      <c r="CX270" s="7">
        <f>Table2[[#This Row],[Penalty Paid Through FY 11]]+Table2[[#This Row],[Penalty Paid FY 12 and After]]</f>
        <v>0</v>
      </c>
      <c r="CY270" s="7">
        <v>12.852</v>
      </c>
      <c r="CZ270" s="7">
        <v>75.9495</v>
      </c>
      <c r="DA270" s="7">
        <v>99.204800000000006</v>
      </c>
      <c r="DB270" s="7">
        <f>Table2[[#This Row],[TOTAL Assistance Net of recapture penalties Through FY 11]]+Table2[[#This Row],[TOTAL Assistance Net of recapture penalties FY 12 and After ]]</f>
        <v>175.15430000000001</v>
      </c>
      <c r="DC270" s="7">
        <v>153.8441</v>
      </c>
      <c r="DD270" s="7">
        <v>1503.9903999999999</v>
      </c>
      <c r="DE270" s="7">
        <v>1187.5233000000001</v>
      </c>
      <c r="DF270" s="7">
        <f>Table2[[#This Row],[Company Direct Tax Revenue Before Assistance FY 12 and After]]+Table2[[#This Row],[Company Direct Tax Revenue Before Assistance Through FY 11]]</f>
        <v>2691.5137</v>
      </c>
      <c r="DG270" s="7">
        <v>127.0134</v>
      </c>
      <c r="DH270" s="7">
        <v>1256.4439</v>
      </c>
      <c r="DI270" s="7">
        <v>980.41800000000001</v>
      </c>
      <c r="DJ270" s="7">
        <f>Table2[[#This Row],[Indirect and Induced Tax Revenues FY 12 and After]]+Table2[[#This Row],[Indirect and Induced Tax Revenues Through FY 11]]</f>
        <v>2236.8618999999999</v>
      </c>
      <c r="DK270" s="7">
        <v>280.85750000000002</v>
      </c>
      <c r="DL270" s="7">
        <v>2760.4342999999999</v>
      </c>
      <c r="DM270" s="7">
        <v>2167.9413</v>
      </c>
      <c r="DN270" s="7">
        <f>Table2[[#This Row],[TOTAL Tax Revenues Before Assistance Through FY 11]]+Table2[[#This Row],[TOTAL Tax Revenues Before Assistance FY 12 and After]]</f>
        <v>4928.3755999999994</v>
      </c>
      <c r="DO270" s="7">
        <v>268.00549999999998</v>
      </c>
      <c r="DP270" s="7">
        <v>2684.4848000000002</v>
      </c>
      <c r="DQ270" s="7">
        <v>2068.7365</v>
      </c>
      <c r="DR270" s="7">
        <f>Table2[[#This Row],[TOTAL Tax Revenues Net of Assistance Recapture and Penalty FY 12 and After]]+Table2[[#This Row],[TOTAL Tax Revenues Net of Assistance Recapture and Penalty Through FY 11]]</f>
        <v>4753.2213000000002</v>
      </c>
      <c r="DS270" s="7">
        <v>0</v>
      </c>
      <c r="DT270" s="7">
        <v>0</v>
      </c>
      <c r="DU270" s="7">
        <v>0</v>
      </c>
      <c r="DV270" s="7">
        <v>0</v>
      </c>
    </row>
    <row r="271" spans="1:126" x14ac:dyDescent="0.25">
      <c r="A271" s="5">
        <v>92794</v>
      </c>
      <c r="B271" s="5" t="s">
        <v>928</v>
      </c>
      <c r="C271" s="5" t="s">
        <v>499</v>
      </c>
      <c r="D271" s="5" t="s">
        <v>32</v>
      </c>
      <c r="E271" s="5">
        <v>24</v>
      </c>
      <c r="F271" s="5">
        <v>7188</v>
      </c>
      <c r="G271" s="5">
        <v>41</v>
      </c>
      <c r="H271" s="23">
        <v>14300</v>
      </c>
      <c r="I271" s="23">
        <v>9754</v>
      </c>
      <c r="J271" s="5">
        <v>623990</v>
      </c>
      <c r="K271" s="6" t="s">
        <v>166</v>
      </c>
      <c r="L271" s="6">
        <v>38044</v>
      </c>
      <c r="M271" s="9">
        <v>45474</v>
      </c>
      <c r="N271" s="7">
        <v>2000</v>
      </c>
      <c r="O271" s="5" t="s">
        <v>79</v>
      </c>
      <c r="P271" s="23">
        <v>44</v>
      </c>
      <c r="Q271" s="23">
        <v>0</v>
      </c>
      <c r="R271" s="23">
        <v>35</v>
      </c>
      <c r="S271" s="23">
        <v>0</v>
      </c>
      <c r="T271" s="23">
        <v>0</v>
      </c>
      <c r="U271" s="23">
        <v>79</v>
      </c>
      <c r="V271" s="23">
        <v>57</v>
      </c>
      <c r="W271" s="23">
        <v>0</v>
      </c>
      <c r="X271" s="23">
        <v>0</v>
      </c>
      <c r="Y271" s="23">
        <v>73</v>
      </c>
      <c r="Z271" s="23">
        <v>0</v>
      </c>
      <c r="AA271" s="24">
        <v>0</v>
      </c>
      <c r="AB271" s="24">
        <v>0</v>
      </c>
      <c r="AC271" s="24">
        <v>0</v>
      </c>
      <c r="AD271" s="24">
        <v>0</v>
      </c>
      <c r="AE271" s="24">
        <v>0</v>
      </c>
      <c r="AF271" s="24">
        <v>100</v>
      </c>
      <c r="AG271" s="5" t="s">
        <v>39</v>
      </c>
      <c r="AH271" s="7" t="s">
        <v>39</v>
      </c>
      <c r="AI271" s="7">
        <v>0</v>
      </c>
      <c r="AJ271" s="7">
        <v>0</v>
      </c>
      <c r="AK271" s="7">
        <v>0</v>
      </c>
      <c r="AL271" s="7">
        <f>Table2[[#This Row],[Company Direct Land Through FY 11]]+Table2[[#This Row],[Company Direct Land FY 12 and After ]]</f>
        <v>0</v>
      </c>
      <c r="AM271" s="7">
        <v>0</v>
      </c>
      <c r="AN271" s="7">
        <v>0</v>
      </c>
      <c r="AO271" s="7">
        <v>0</v>
      </c>
      <c r="AP271" s="7">
        <f>Table2[[#This Row],[Company Direct Building Through FY 11]]+Table2[[#This Row],[Company Direct Building FY 12 and After  ]]</f>
        <v>0</v>
      </c>
      <c r="AQ271" s="7">
        <v>0</v>
      </c>
      <c r="AR271" s="7">
        <v>35.090000000000003</v>
      </c>
      <c r="AS271" s="7">
        <v>0</v>
      </c>
      <c r="AT271" s="7">
        <f>Table2[[#This Row],[Mortgage Recording Tax Through FY 11]]+Table2[[#This Row],[Mortgage Recording Tax FY 12 and After ]]</f>
        <v>35.090000000000003</v>
      </c>
      <c r="AU271" s="7">
        <v>0</v>
      </c>
      <c r="AV271" s="7">
        <v>0</v>
      </c>
      <c r="AW271" s="7">
        <v>0</v>
      </c>
      <c r="AX271" s="7">
        <f>Table2[[#This Row],[Pilot Savings  Through FY 11]]+Table2[[#This Row],[Pilot Savings FY 12 and After ]]</f>
        <v>0</v>
      </c>
      <c r="AY271" s="7">
        <v>0</v>
      </c>
      <c r="AZ271" s="7">
        <v>35.090000000000003</v>
      </c>
      <c r="BA271" s="7">
        <v>0</v>
      </c>
      <c r="BB271" s="7">
        <f>Table2[[#This Row],[Mortgage Recording Tax Exemption Through FY 11]]+Table2[[#This Row],[Mortgage Recording Tax Exemption FY 12 and After ]]</f>
        <v>35.090000000000003</v>
      </c>
      <c r="BC271" s="7">
        <v>25.4831</v>
      </c>
      <c r="BD271" s="7">
        <v>172.80250000000001</v>
      </c>
      <c r="BE271" s="7">
        <v>158.51910000000001</v>
      </c>
      <c r="BF271" s="7">
        <f>Table2[[#This Row],[Indirect and Induced Land Through FY 11]]+Table2[[#This Row],[Indirect and Induced Land FY 12 and After ]]</f>
        <v>331.32159999999999</v>
      </c>
      <c r="BG271" s="7">
        <v>47.325699999999998</v>
      </c>
      <c r="BH271" s="7">
        <v>320.91930000000002</v>
      </c>
      <c r="BI271" s="7">
        <v>294.39269999999999</v>
      </c>
      <c r="BJ271" s="7">
        <f>Table2[[#This Row],[Indirect and Induced Building Through FY 11]]+Table2[[#This Row],[Indirect and Induced Building FY 12 and After]]</f>
        <v>615.31200000000001</v>
      </c>
      <c r="BK271" s="7">
        <v>72.808800000000005</v>
      </c>
      <c r="BL271" s="7">
        <v>493.72179999999997</v>
      </c>
      <c r="BM271" s="7">
        <v>452.91180000000003</v>
      </c>
      <c r="BN271" s="7">
        <f>Table2[[#This Row],[TOTAL Real Property Related Taxes Through FY 11]]+Table2[[#This Row],[TOTAL Real Property Related Taxes FY 12 and After]]</f>
        <v>946.6336</v>
      </c>
      <c r="BO271" s="7">
        <v>84.775999999999996</v>
      </c>
      <c r="BP271" s="7">
        <v>595.90909999999997</v>
      </c>
      <c r="BQ271" s="7">
        <v>527.35440000000006</v>
      </c>
      <c r="BR271" s="7">
        <f>Table2[[#This Row],[Company Direct Through FY 11]]+Table2[[#This Row],[Company Direct FY 12 and After ]]</f>
        <v>1123.2635</v>
      </c>
      <c r="BS271" s="7">
        <v>0</v>
      </c>
      <c r="BT271" s="7">
        <v>0</v>
      </c>
      <c r="BU271" s="7">
        <v>0</v>
      </c>
      <c r="BV271" s="7">
        <f>Table2[[#This Row],[Sales Tax Exemption Through FY 11]]+Table2[[#This Row],[Sales Tax Exemption FY 12 and After ]]</f>
        <v>0</v>
      </c>
      <c r="BW271" s="7">
        <v>0</v>
      </c>
      <c r="BX271" s="7">
        <v>0</v>
      </c>
      <c r="BY271" s="7">
        <v>0</v>
      </c>
      <c r="BZ271" s="7">
        <f>Table2[[#This Row],[Energy Tax Savings Through FY 11]]+Table2[[#This Row],[Energy Tax Savings FY 12 and After ]]</f>
        <v>0</v>
      </c>
      <c r="CA271" s="7">
        <v>0.39800000000000002</v>
      </c>
      <c r="CB271" s="7">
        <v>4.2636000000000003</v>
      </c>
      <c r="CC271" s="7">
        <v>1.49</v>
      </c>
      <c r="CD271" s="7">
        <f>Table2[[#This Row],[Tax Exempt Bond Savings Through FY 11]]+Table2[[#This Row],[Tax Exempt Bond Savings FY12 and After ]]</f>
        <v>5.7536000000000005</v>
      </c>
      <c r="CE271" s="7">
        <v>90.314499999999995</v>
      </c>
      <c r="CF271" s="7">
        <v>640.26670000000001</v>
      </c>
      <c r="CG271" s="7">
        <v>561.80619999999999</v>
      </c>
      <c r="CH271" s="7">
        <f>Table2[[#This Row],[Indirect and Induced Through FY 11]]+Table2[[#This Row],[Indirect and Induced FY 12 and After  ]]</f>
        <v>1202.0729000000001</v>
      </c>
      <c r="CI271" s="7">
        <v>174.6925</v>
      </c>
      <c r="CJ271" s="7">
        <v>1231.9122</v>
      </c>
      <c r="CK271" s="7">
        <v>1087.6705999999999</v>
      </c>
      <c r="CL271" s="7">
        <f>Table2[[#This Row],[TOTAL Income Consumption Use Taxes Through FY 11]]+Table2[[#This Row],[TOTAL Income Consumption Use Taxes FY 12 and After  ]]</f>
        <v>2319.5828000000001</v>
      </c>
      <c r="CM271" s="7">
        <v>0.39800000000000002</v>
      </c>
      <c r="CN271" s="7">
        <v>39.3536</v>
      </c>
      <c r="CO271" s="7">
        <v>1.49</v>
      </c>
      <c r="CP271" s="7">
        <f>Table2[[#This Row],[Assistance Provided Through FY 11]]+Table2[[#This Row],[Assistance Provided FY 12 and After ]]</f>
        <v>40.843600000000002</v>
      </c>
      <c r="CQ271" s="7">
        <v>0</v>
      </c>
      <c r="CR271" s="7">
        <v>0</v>
      </c>
      <c r="CS271" s="7">
        <v>0</v>
      </c>
      <c r="CT271" s="7">
        <f>Table2[[#This Row],[Recapture Cancellation Reduction Amount Through FY 11]]+Table2[[#This Row],[Recapture Cancellation Reduction Amount FY 12 and After ]]</f>
        <v>0</v>
      </c>
      <c r="CU271" s="7">
        <v>0</v>
      </c>
      <c r="CV271" s="7">
        <v>0</v>
      </c>
      <c r="CW271" s="7">
        <v>0</v>
      </c>
      <c r="CX271" s="7">
        <f>Table2[[#This Row],[Penalty Paid Through FY 11]]+Table2[[#This Row],[Penalty Paid FY 12 and After]]</f>
        <v>0</v>
      </c>
      <c r="CY271" s="7">
        <v>0.39800000000000002</v>
      </c>
      <c r="CZ271" s="7">
        <v>39.3536</v>
      </c>
      <c r="DA271" s="7">
        <v>1.49</v>
      </c>
      <c r="DB271" s="7">
        <f>Table2[[#This Row],[TOTAL Assistance Net of recapture penalties Through FY 11]]+Table2[[#This Row],[TOTAL Assistance Net of recapture penalties FY 12 and After ]]</f>
        <v>40.843600000000002</v>
      </c>
      <c r="DC271" s="7">
        <v>84.775999999999996</v>
      </c>
      <c r="DD271" s="7">
        <v>630.9991</v>
      </c>
      <c r="DE271" s="7">
        <v>527.35440000000006</v>
      </c>
      <c r="DF271" s="7">
        <f>Table2[[#This Row],[Company Direct Tax Revenue Before Assistance FY 12 and After]]+Table2[[#This Row],[Company Direct Tax Revenue Before Assistance Through FY 11]]</f>
        <v>1158.3535000000002</v>
      </c>
      <c r="DG271" s="7">
        <v>163.1233</v>
      </c>
      <c r="DH271" s="7">
        <v>1133.9884999999999</v>
      </c>
      <c r="DI271" s="7">
        <v>1014.718</v>
      </c>
      <c r="DJ271" s="7">
        <f>Table2[[#This Row],[Indirect and Induced Tax Revenues FY 12 and After]]+Table2[[#This Row],[Indirect and Induced Tax Revenues Through FY 11]]</f>
        <v>2148.7064999999998</v>
      </c>
      <c r="DK271" s="7">
        <v>247.89930000000001</v>
      </c>
      <c r="DL271" s="7">
        <v>1764.9875999999999</v>
      </c>
      <c r="DM271" s="7">
        <v>1542.0724</v>
      </c>
      <c r="DN271" s="7">
        <f>Table2[[#This Row],[TOTAL Tax Revenues Before Assistance Through FY 11]]+Table2[[#This Row],[TOTAL Tax Revenues Before Assistance FY 12 and After]]</f>
        <v>3307.06</v>
      </c>
      <c r="DO271" s="7">
        <v>247.50129999999999</v>
      </c>
      <c r="DP271" s="7">
        <v>1725.634</v>
      </c>
      <c r="DQ271" s="7">
        <v>1540.5824</v>
      </c>
      <c r="DR271" s="7">
        <f>Table2[[#This Row],[TOTAL Tax Revenues Net of Assistance Recapture and Penalty FY 12 and After]]+Table2[[#This Row],[TOTAL Tax Revenues Net of Assistance Recapture and Penalty Through FY 11]]</f>
        <v>3266.2164000000002</v>
      </c>
      <c r="DS271" s="7">
        <v>0</v>
      </c>
      <c r="DT271" s="7">
        <v>0</v>
      </c>
      <c r="DU271" s="7">
        <v>0</v>
      </c>
      <c r="DV271" s="7">
        <v>0</v>
      </c>
    </row>
    <row r="272" spans="1:126" x14ac:dyDescent="0.25">
      <c r="A272" s="5">
        <v>92795</v>
      </c>
      <c r="B272" s="5" t="s">
        <v>1254</v>
      </c>
      <c r="C272" s="5" t="s">
        <v>545</v>
      </c>
      <c r="D272" s="5" t="s">
        <v>42</v>
      </c>
      <c r="E272" s="5">
        <v>47</v>
      </c>
      <c r="F272" s="5">
        <v>7160</v>
      </c>
      <c r="G272" s="5">
        <v>15</v>
      </c>
      <c r="H272" s="23">
        <v>16080</v>
      </c>
      <c r="I272" s="23">
        <v>16275</v>
      </c>
      <c r="J272" s="5">
        <v>623990</v>
      </c>
      <c r="K272" s="6" t="s">
        <v>166</v>
      </c>
      <c r="L272" s="6">
        <v>38044</v>
      </c>
      <c r="M272" s="9">
        <v>45474</v>
      </c>
      <c r="N272" s="7">
        <v>3185</v>
      </c>
      <c r="O272" s="5" t="s">
        <v>48</v>
      </c>
      <c r="P272" s="23">
        <v>3</v>
      </c>
      <c r="Q272" s="23">
        <v>0</v>
      </c>
      <c r="R272" s="23">
        <v>55</v>
      </c>
      <c r="S272" s="23">
        <v>0</v>
      </c>
      <c r="T272" s="23">
        <v>15</v>
      </c>
      <c r="U272" s="23">
        <v>73</v>
      </c>
      <c r="V272" s="23">
        <v>71</v>
      </c>
      <c r="W272" s="23">
        <v>0</v>
      </c>
      <c r="X272" s="23">
        <v>0</v>
      </c>
      <c r="Y272" s="23">
        <v>0</v>
      </c>
      <c r="Z272" s="23">
        <v>4</v>
      </c>
      <c r="AA272" s="24">
        <v>0</v>
      </c>
      <c r="AB272" s="24">
        <v>0</v>
      </c>
      <c r="AC272" s="24">
        <v>0</v>
      </c>
      <c r="AD272" s="24">
        <v>0</v>
      </c>
      <c r="AE272" s="24">
        <v>0</v>
      </c>
      <c r="AF272" s="24">
        <v>100</v>
      </c>
      <c r="AG272" s="5" t="s">
        <v>39</v>
      </c>
      <c r="AH272" s="7" t="s">
        <v>39</v>
      </c>
      <c r="AI272" s="7">
        <v>0</v>
      </c>
      <c r="AJ272" s="7">
        <v>0</v>
      </c>
      <c r="AK272" s="7">
        <v>0</v>
      </c>
      <c r="AL272" s="7">
        <f>Table2[[#This Row],[Company Direct Land Through FY 11]]+Table2[[#This Row],[Company Direct Land FY 12 and After ]]</f>
        <v>0</v>
      </c>
      <c r="AM272" s="7">
        <v>0</v>
      </c>
      <c r="AN272" s="7">
        <v>0</v>
      </c>
      <c r="AO272" s="7">
        <v>0</v>
      </c>
      <c r="AP272" s="7">
        <f>Table2[[#This Row],[Company Direct Building Through FY 11]]+Table2[[#This Row],[Company Direct Building FY 12 and After  ]]</f>
        <v>0</v>
      </c>
      <c r="AQ272" s="7">
        <v>0</v>
      </c>
      <c r="AR272" s="7">
        <v>39.2438</v>
      </c>
      <c r="AS272" s="7">
        <v>0</v>
      </c>
      <c r="AT272" s="7">
        <f>Table2[[#This Row],[Mortgage Recording Tax Through FY 11]]+Table2[[#This Row],[Mortgage Recording Tax FY 12 and After ]]</f>
        <v>39.2438</v>
      </c>
      <c r="AU272" s="7">
        <v>0</v>
      </c>
      <c r="AV272" s="7">
        <v>0</v>
      </c>
      <c r="AW272" s="7">
        <v>0</v>
      </c>
      <c r="AX272" s="7">
        <f>Table2[[#This Row],[Pilot Savings  Through FY 11]]+Table2[[#This Row],[Pilot Savings FY 12 and After ]]</f>
        <v>0</v>
      </c>
      <c r="AY272" s="7">
        <v>0</v>
      </c>
      <c r="AZ272" s="7">
        <v>0</v>
      </c>
      <c r="BA272" s="7">
        <v>0</v>
      </c>
      <c r="BB272" s="7">
        <f>Table2[[#This Row],[Mortgage Recording Tax Exemption Through FY 11]]+Table2[[#This Row],[Mortgage Recording Tax Exemption FY 12 and After ]]</f>
        <v>0</v>
      </c>
      <c r="BC272" s="7">
        <v>31.742799999999999</v>
      </c>
      <c r="BD272" s="7">
        <v>280.76670000000001</v>
      </c>
      <c r="BE272" s="7">
        <v>197.4581</v>
      </c>
      <c r="BF272" s="7">
        <f>Table2[[#This Row],[Indirect and Induced Land Through FY 11]]+Table2[[#This Row],[Indirect and Induced Land FY 12 and After ]]</f>
        <v>478.22480000000002</v>
      </c>
      <c r="BG272" s="7">
        <v>58.950800000000001</v>
      </c>
      <c r="BH272" s="7">
        <v>521.42380000000003</v>
      </c>
      <c r="BI272" s="7">
        <v>366.70690000000002</v>
      </c>
      <c r="BJ272" s="7">
        <f>Table2[[#This Row],[Indirect and Induced Building Through FY 11]]+Table2[[#This Row],[Indirect and Induced Building FY 12 and After]]</f>
        <v>888.13070000000005</v>
      </c>
      <c r="BK272" s="7">
        <v>90.693600000000004</v>
      </c>
      <c r="BL272" s="7">
        <v>841.43430000000001</v>
      </c>
      <c r="BM272" s="7">
        <v>564.16499999999996</v>
      </c>
      <c r="BN272" s="7">
        <f>Table2[[#This Row],[TOTAL Real Property Related Taxes Through FY 11]]+Table2[[#This Row],[TOTAL Real Property Related Taxes FY 12 and After]]</f>
        <v>1405.5992999999999</v>
      </c>
      <c r="BO272" s="7">
        <v>117.2724</v>
      </c>
      <c r="BP272" s="7">
        <v>1075.5005000000001</v>
      </c>
      <c r="BQ272" s="7">
        <v>729.49969999999996</v>
      </c>
      <c r="BR272" s="7">
        <f>Table2[[#This Row],[Company Direct Through FY 11]]+Table2[[#This Row],[Company Direct FY 12 and After ]]</f>
        <v>1805.0001999999999</v>
      </c>
      <c r="BS272" s="7">
        <v>0</v>
      </c>
      <c r="BT272" s="7">
        <v>0</v>
      </c>
      <c r="BU272" s="7">
        <v>0</v>
      </c>
      <c r="BV272" s="7">
        <f>Table2[[#This Row],[Sales Tax Exemption Through FY 11]]+Table2[[#This Row],[Sales Tax Exemption FY 12 and After ]]</f>
        <v>0</v>
      </c>
      <c r="BW272" s="7">
        <v>0</v>
      </c>
      <c r="BX272" s="7">
        <v>0</v>
      </c>
      <c r="BY272" s="7">
        <v>0</v>
      </c>
      <c r="BZ272" s="7">
        <f>Table2[[#This Row],[Energy Tax Savings Through FY 11]]+Table2[[#This Row],[Energy Tax Savings FY 12 and After ]]</f>
        <v>0</v>
      </c>
      <c r="CA272" s="7">
        <v>1.0144</v>
      </c>
      <c r="CB272" s="7">
        <v>7.0594999999999999</v>
      </c>
      <c r="CC272" s="7">
        <v>3.7974000000000001</v>
      </c>
      <c r="CD272" s="7">
        <f>Table2[[#This Row],[Tax Exempt Bond Savings Through FY 11]]+Table2[[#This Row],[Tax Exempt Bond Savings FY12 and After ]]</f>
        <v>10.8569</v>
      </c>
      <c r="CE272" s="7">
        <v>124.9365</v>
      </c>
      <c r="CF272" s="7">
        <v>1155.1574000000001</v>
      </c>
      <c r="CG272" s="7">
        <v>777.17499999999995</v>
      </c>
      <c r="CH272" s="7">
        <f>Table2[[#This Row],[Indirect and Induced Through FY 11]]+Table2[[#This Row],[Indirect and Induced FY 12 and After  ]]</f>
        <v>1932.3324</v>
      </c>
      <c r="CI272" s="7">
        <v>241.19450000000001</v>
      </c>
      <c r="CJ272" s="7">
        <v>2223.5983999999999</v>
      </c>
      <c r="CK272" s="7">
        <v>1502.8773000000001</v>
      </c>
      <c r="CL272" s="7">
        <f>Table2[[#This Row],[TOTAL Income Consumption Use Taxes Through FY 11]]+Table2[[#This Row],[TOTAL Income Consumption Use Taxes FY 12 and After  ]]</f>
        <v>3726.4757</v>
      </c>
      <c r="CM272" s="7">
        <v>1.0144</v>
      </c>
      <c r="CN272" s="7">
        <v>7.0594999999999999</v>
      </c>
      <c r="CO272" s="7">
        <v>3.7974000000000001</v>
      </c>
      <c r="CP272" s="7">
        <f>Table2[[#This Row],[Assistance Provided Through FY 11]]+Table2[[#This Row],[Assistance Provided FY 12 and After ]]</f>
        <v>10.8569</v>
      </c>
      <c r="CQ272" s="7">
        <v>0</v>
      </c>
      <c r="CR272" s="7">
        <v>0</v>
      </c>
      <c r="CS272" s="7">
        <v>0</v>
      </c>
      <c r="CT272" s="7">
        <f>Table2[[#This Row],[Recapture Cancellation Reduction Amount Through FY 11]]+Table2[[#This Row],[Recapture Cancellation Reduction Amount FY 12 and After ]]</f>
        <v>0</v>
      </c>
      <c r="CU272" s="7">
        <v>0</v>
      </c>
      <c r="CV272" s="7">
        <v>0</v>
      </c>
      <c r="CW272" s="7">
        <v>0</v>
      </c>
      <c r="CX272" s="7">
        <f>Table2[[#This Row],[Penalty Paid Through FY 11]]+Table2[[#This Row],[Penalty Paid FY 12 and After]]</f>
        <v>0</v>
      </c>
      <c r="CY272" s="7">
        <v>1.0144</v>
      </c>
      <c r="CZ272" s="7">
        <v>7.0594999999999999</v>
      </c>
      <c r="DA272" s="7">
        <v>3.7974000000000001</v>
      </c>
      <c r="DB272" s="7">
        <f>Table2[[#This Row],[TOTAL Assistance Net of recapture penalties Through FY 11]]+Table2[[#This Row],[TOTAL Assistance Net of recapture penalties FY 12 and After ]]</f>
        <v>10.8569</v>
      </c>
      <c r="DC272" s="7">
        <v>117.2724</v>
      </c>
      <c r="DD272" s="7">
        <v>1114.7443000000001</v>
      </c>
      <c r="DE272" s="7">
        <v>729.49969999999996</v>
      </c>
      <c r="DF272" s="7">
        <f>Table2[[#This Row],[Company Direct Tax Revenue Before Assistance FY 12 and After]]+Table2[[#This Row],[Company Direct Tax Revenue Before Assistance Through FY 11]]</f>
        <v>1844.2440000000001</v>
      </c>
      <c r="DG272" s="7">
        <v>215.6301</v>
      </c>
      <c r="DH272" s="7">
        <v>1957.3479</v>
      </c>
      <c r="DI272" s="7">
        <v>1341.34</v>
      </c>
      <c r="DJ272" s="7">
        <f>Table2[[#This Row],[Indirect and Induced Tax Revenues FY 12 and After]]+Table2[[#This Row],[Indirect and Induced Tax Revenues Through FY 11]]</f>
        <v>3298.6878999999999</v>
      </c>
      <c r="DK272" s="7">
        <v>332.90249999999997</v>
      </c>
      <c r="DL272" s="7">
        <v>3072.0922</v>
      </c>
      <c r="DM272" s="7">
        <v>2070.8397</v>
      </c>
      <c r="DN272" s="7">
        <f>Table2[[#This Row],[TOTAL Tax Revenues Before Assistance Through FY 11]]+Table2[[#This Row],[TOTAL Tax Revenues Before Assistance FY 12 and After]]</f>
        <v>5142.9318999999996</v>
      </c>
      <c r="DO272" s="7">
        <v>331.88810000000001</v>
      </c>
      <c r="DP272" s="7">
        <v>3065.0327000000002</v>
      </c>
      <c r="DQ272" s="7">
        <v>2067.0423000000001</v>
      </c>
      <c r="DR272" s="7">
        <f>Table2[[#This Row],[TOTAL Tax Revenues Net of Assistance Recapture and Penalty FY 12 and After]]+Table2[[#This Row],[TOTAL Tax Revenues Net of Assistance Recapture and Penalty Through FY 11]]</f>
        <v>5132.0750000000007</v>
      </c>
      <c r="DS272" s="7">
        <v>0</v>
      </c>
      <c r="DT272" s="7">
        <v>0</v>
      </c>
      <c r="DU272" s="7">
        <v>0</v>
      </c>
      <c r="DV272" s="7">
        <v>0</v>
      </c>
    </row>
    <row r="273" spans="1:126" x14ac:dyDescent="0.25">
      <c r="A273" s="5">
        <v>92796</v>
      </c>
      <c r="B273" s="5" t="s">
        <v>507</v>
      </c>
      <c r="C273" s="5" t="s">
        <v>508</v>
      </c>
      <c r="D273" s="5" t="s">
        <v>42</v>
      </c>
      <c r="E273" s="5">
        <v>47</v>
      </c>
      <c r="F273" s="5">
        <v>7160</v>
      </c>
      <c r="G273" s="5">
        <v>9</v>
      </c>
      <c r="H273" s="23"/>
      <c r="I273" s="23"/>
      <c r="J273" s="5">
        <v>923130</v>
      </c>
      <c r="K273" s="6" t="s">
        <v>166</v>
      </c>
      <c r="L273" s="6">
        <v>38044</v>
      </c>
      <c r="M273" s="9">
        <v>45474</v>
      </c>
      <c r="N273" s="7">
        <v>725</v>
      </c>
      <c r="O273" s="5" t="s">
        <v>79</v>
      </c>
      <c r="P273" s="23">
        <v>120</v>
      </c>
      <c r="Q273" s="23">
        <v>0</v>
      </c>
      <c r="R273" s="23">
        <v>28</v>
      </c>
      <c r="S273" s="23">
        <v>0</v>
      </c>
      <c r="T273" s="23">
        <v>66</v>
      </c>
      <c r="U273" s="23">
        <v>214</v>
      </c>
      <c r="V273" s="23">
        <v>154</v>
      </c>
      <c r="W273" s="23">
        <v>0</v>
      </c>
      <c r="X273" s="23">
        <v>0</v>
      </c>
      <c r="Y273" s="23">
        <v>0</v>
      </c>
      <c r="Z273" s="23">
        <v>4</v>
      </c>
      <c r="AA273" s="24">
        <v>0</v>
      </c>
      <c r="AB273" s="24">
        <v>0</v>
      </c>
      <c r="AC273" s="24">
        <v>0</v>
      </c>
      <c r="AD273" s="24">
        <v>0</v>
      </c>
      <c r="AE273" s="24">
        <v>0</v>
      </c>
      <c r="AF273" s="24">
        <v>100</v>
      </c>
      <c r="AG273" s="5" t="s">
        <v>39</v>
      </c>
      <c r="AH273" s="7" t="s">
        <v>33</v>
      </c>
      <c r="AI273" s="7">
        <v>0</v>
      </c>
      <c r="AJ273" s="7">
        <v>0</v>
      </c>
      <c r="AK273" s="7">
        <v>0</v>
      </c>
      <c r="AL273" s="7">
        <f>Table2[[#This Row],[Company Direct Land Through FY 11]]+Table2[[#This Row],[Company Direct Land FY 12 and After ]]</f>
        <v>0</v>
      </c>
      <c r="AM273" s="7">
        <v>0</v>
      </c>
      <c r="AN273" s="7">
        <v>0</v>
      </c>
      <c r="AO273" s="7">
        <v>0</v>
      </c>
      <c r="AP273" s="7">
        <f>Table2[[#This Row],[Company Direct Building Through FY 11]]+Table2[[#This Row],[Company Direct Building FY 12 and After  ]]</f>
        <v>0</v>
      </c>
      <c r="AQ273" s="7">
        <v>0</v>
      </c>
      <c r="AR273" s="7">
        <v>13.5097</v>
      </c>
      <c r="AS273" s="7">
        <v>0</v>
      </c>
      <c r="AT273" s="7">
        <f>Table2[[#This Row],[Mortgage Recording Tax Through FY 11]]+Table2[[#This Row],[Mortgage Recording Tax FY 12 and After ]]</f>
        <v>13.5097</v>
      </c>
      <c r="AU273" s="7">
        <v>0</v>
      </c>
      <c r="AV273" s="7">
        <v>0</v>
      </c>
      <c r="AW273" s="7">
        <v>0</v>
      </c>
      <c r="AX273" s="7">
        <f>Table2[[#This Row],[Pilot Savings  Through FY 11]]+Table2[[#This Row],[Pilot Savings FY 12 and After ]]</f>
        <v>0</v>
      </c>
      <c r="AY273" s="7">
        <v>0</v>
      </c>
      <c r="AZ273" s="7">
        <v>13.5097</v>
      </c>
      <c r="BA273" s="7">
        <v>0</v>
      </c>
      <c r="BB273" s="7">
        <f>Table2[[#This Row],[Mortgage Recording Tax Exemption Through FY 11]]+Table2[[#This Row],[Mortgage Recording Tax Exemption FY 12 and After ]]</f>
        <v>13.5097</v>
      </c>
      <c r="BC273" s="7">
        <v>116.5046</v>
      </c>
      <c r="BD273" s="7">
        <v>562.94209999999998</v>
      </c>
      <c r="BE273" s="7">
        <v>724.72389999999996</v>
      </c>
      <c r="BF273" s="7">
        <f>Table2[[#This Row],[Indirect and Induced Land Through FY 11]]+Table2[[#This Row],[Indirect and Induced Land FY 12 and After ]]</f>
        <v>1287.6659999999999</v>
      </c>
      <c r="BG273" s="7">
        <v>216.36580000000001</v>
      </c>
      <c r="BH273" s="7">
        <v>1045.4644000000001</v>
      </c>
      <c r="BI273" s="7">
        <v>1345.9164000000001</v>
      </c>
      <c r="BJ273" s="7">
        <f>Table2[[#This Row],[Indirect and Induced Building Through FY 11]]+Table2[[#This Row],[Indirect and Induced Building FY 12 and After]]</f>
        <v>2391.3807999999999</v>
      </c>
      <c r="BK273" s="7">
        <v>332.87040000000002</v>
      </c>
      <c r="BL273" s="7">
        <v>1608.4065000000001</v>
      </c>
      <c r="BM273" s="7">
        <v>2070.6403</v>
      </c>
      <c r="BN273" s="7">
        <f>Table2[[#This Row],[TOTAL Real Property Related Taxes Through FY 11]]+Table2[[#This Row],[TOTAL Real Property Related Taxes FY 12 and After]]</f>
        <v>3679.0468000000001</v>
      </c>
      <c r="BO273" s="7">
        <v>475.50200000000001</v>
      </c>
      <c r="BP273" s="7">
        <v>2441.5311000000002</v>
      </c>
      <c r="BQ273" s="7">
        <v>2957.8883000000001</v>
      </c>
      <c r="BR273" s="7">
        <f>Table2[[#This Row],[Company Direct Through FY 11]]+Table2[[#This Row],[Company Direct FY 12 and After ]]</f>
        <v>5399.4194000000007</v>
      </c>
      <c r="BS273" s="7">
        <v>0</v>
      </c>
      <c r="BT273" s="7">
        <v>0</v>
      </c>
      <c r="BU273" s="7">
        <v>0</v>
      </c>
      <c r="BV273" s="7">
        <f>Table2[[#This Row],[Sales Tax Exemption Through FY 11]]+Table2[[#This Row],[Sales Tax Exemption FY 12 and After ]]</f>
        <v>0</v>
      </c>
      <c r="BW273" s="7">
        <v>0</v>
      </c>
      <c r="BX273" s="7">
        <v>0</v>
      </c>
      <c r="BY273" s="7">
        <v>0</v>
      </c>
      <c r="BZ273" s="7">
        <f>Table2[[#This Row],[Energy Tax Savings Through FY 11]]+Table2[[#This Row],[Energy Tax Savings FY 12 and After ]]</f>
        <v>0</v>
      </c>
      <c r="CA273" s="7">
        <v>0.1772</v>
      </c>
      <c r="CB273" s="7">
        <v>1.67</v>
      </c>
      <c r="CC273" s="7">
        <v>0.6633</v>
      </c>
      <c r="CD273" s="7">
        <f>Table2[[#This Row],[Tax Exempt Bond Savings Through FY 11]]+Table2[[#This Row],[Tax Exempt Bond Savings FY12 and After ]]</f>
        <v>2.3332999999999999</v>
      </c>
      <c r="CE273" s="7">
        <v>458.55119999999999</v>
      </c>
      <c r="CF273" s="7">
        <v>2331.0956000000001</v>
      </c>
      <c r="CG273" s="7">
        <v>2852.4443000000001</v>
      </c>
      <c r="CH273" s="7">
        <f>Table2[[#This Row],[Indirect and Induced Through FY 11]]+Table2[[#This Row],[Indirect and Induced FY 12 and After  ]]</f>
        <v>5183.5398999999998</v>
      </c>
      <c r="CI273" s="7">
        <v>933.87599999999998</v>
      </c>
      <c r="CJ273" s="7">
        <v>4770.9566999999997</v>
      </c>
      <c r="CK273" s="7">
        <v>5809.6692999999996</v>
      </c>
      <c r="CL273" s="7">
        <f>Table2[[#This Row],[TOTAL Income Consumption Use Taxes Through FY 11]]+Table2[[#This Row],[TOTAL Income Consumption Use Taxes FY 12 and After  ]]</f>
        <v>10580.626</v>
      </c>
      <c r="CM273" s="7">
        <v>0.1772</v>
      </c>
      <c r="CN273" s="7">
        <v>15.1797</v>
      </c>
      <c r="CO273" s="7">
        <v>0.6633</v>
      </c>
      <c r="CP273" s="7">
        <f>Table2[[#This Row],[Assistance Provided Through FY 11]]+Table2[[#This Row],[Assistance Provided FY 12 and After ]]</f>
        <v>15.843</v>
      </c>
      <c r="CQ273" s="7">
        <v>0</v>
      </c>
      <c r="CR273" s="7">
        <v>0</v>
      </c>
      <c r="CS273" s="7">
        <v>0</v>
      </c>
      <c r="CT273" s="7">
        <f>Table2[[#This Row],[Recapture Cancellation Reduction Amount Through FY 11]]+Table2[[#This Row],[Recapture Cancellation Reduction Amount FY 12 and After ]]</f>
        <v>0</v>
      </c>
      <c r="CU273" s="7">
        <v>0</v>
      </c>
      <c r="CV273" s="7">
        <v>0</v>
      </c>
      <c r="CW273" s="7">
        <v>0</v>
      </c>
      <c r="CX273" s="7">
        <f>Table2[[#This Row],[Penalty Paid Through FY 11]]+Table2[[#This Row],[Penalty Paid FY 12 and After]]</f>
        <v>0</v>
      </c>
      <c r="CY273" s="7">
        <v>0.1772</v>
      </c>
      <c r="CZ273" s="7">
        <v>15.1797</v>
      </c>
      <c r="DA273" s="7">
        <v>0.6633</v>
      </c>
      <c r="DB273" s="7">
        <f>Table2[[#This Row],[TOTAL Assistance Net of recapture penalties Through FY 11]]+Table2[[#This Row],[TOTAL Assistance Net of recapture penalties FY 12 and After ]]</f>
        <v>15.843</v>
      </c>
      <c r="DC273" s="7">
        <v>475.50200000000001</v>
      </c>
      <c r="DD273" s="7">
        <v>2455.0408000000002</v>
      </c>
      <c r="DE273" s="7">
        <v>2957.8883000000001</v>
      </c>
      <c r="DF273" s="7">
        <f>Table2[[#This Row],[Company Direct Tax Revenue Before Assistance FY 12 and After]]+Table2[[#This Row],[Company Direct Tax Revenue Before Assistance Through FY 11]]</f>
        <v>5412.9291000000003</v>
      </c>
      <c r="DG273" s="7">
        <v>791.42160000000001</v>
      </c>
      <c r="DH273" s="7">
        <v>3939.5021000000002</v>
      </c>
      <c r="DI273" s="7">
        <v>4923.0846000000001</v>
      </c>
      <c r="DJ273" s="7">
        <f>Table2[[#This Row],[Indirect and Induced Tax Revenues FY 12 and After]]+Table2[[#This Row],[Indirect and Induced Tax Revenues Through FY 11]]</f>
        <v>8862.5866999999998</v>
      </c>
      <c r="DK273" s="7">
        <v>1266.9236000000001</v>
      </c>
      <c r="DL273" s="7">
        <v>6394.5429000000004</v>
      </c>
      <c r="DM273" s="7">
        <v>7880.9728999999998</v>
      </c>
      <c r="DN273" s="7">
        <f>Table2[[#This Row],[TOTAL Tax Revenues Before Assistance Through FY 11]]+Table2[[#This Row],[TOTAL Tax Revenues Before Assistance FY 12 and After]]</f>
        <v>14275.515800000001</v>
      </c>
      <c r="DO273" s="7">
        <v>1266.7464</v>
      </c>
      <c r="DP273" s="7">
        <v>6379.3631999999998</v>
      </c>
      <c r="DQ273" s="7">
        <v>7880.3095999999996</v>
      </c>
      <c r="DR273" s="7">
        <f>Table2[[#This Row],[TOTAL Tax Revenues Net of Assistance Recapture and Penalty FY 12 and After]]+Table2[[#This Row],[TOTAL Tax Revenues Net of Assistance Recapture and Penalty Through FY 11]]</f>
        <v>14259.6728</v>
      </c>
      <c r="DS273" s="7">
        <v>0</v>
      </c>
      <c r="DT273" s="7">
        <v>0</v>
      </c>
      <c r="DU273" s="7">
        <v>0</v>
      </c>
      <c r="DV273" s="7">
        <v>0</v>
      </c>
    </row>
    <row r="274" spans="1:126" x14ac:dyDescent="0.25">
      <c r="A274" s="5">
        <v>92797</v>
      </c>
      <c r="B274" s="5" t="s">
        <v>485</v>
      </c>
      <c r="C274" s="5" t="s">
        <v>486</v>
      </c>
      <c r="D274" s="5" t="s">
        <v>27</v>
      </c>
      <c r="E274" s="5">
        <v>3</v>
      </c>
      <c r="F274" s="5">
        <v>1099</v>
      </c>
      <c r="G274" s="5">
        <v>48</v>
      </c>
      <c r="H274" s="23"/>
      <c r="I274" s="23"/>
      <c r="J274" s="5">
        <v>531120</v>
      </c>
      <c r="K274" s="6" t="s">
        <v>43</v>
      </c>
      <c r="L274" s="6">
        <v>37854</v>
      </c>
      <c r="M274" s="9">
        <v>47300</v>
      </c>
      <c r="N274" s="7">
        <v>4300</v>
      </c>
      <c r="O274" s="5" t="s">
        <v>51</v>
      </c>
      <c r="P274" s="23">
        <v>0</v>
      </c>
      <c r="Q274" s="23">
        <v>0</v>
      </c>
      <c r="R274" s="23">
        <v>21</v>
      </c>
      <c r="S274" s="23">
        <v>0</v>
      </c>
      <c r="T274" s="23">
        <v>0</v>
      </c>
      <c r="U274" s="23">
        <v>21</v>
      </c>
      <c r="V274" s="23">
        <v>21</v>
      </c>
      <c r="W274" s="23">
        <v>0</v>
      </c>
      <c r="X274" s="23">
        <v>0</v>
      </c>
      <c r="Y274" s="23">
        <v>0</v>
      </c>
      <c r="Z274" s="23">
        <v>5</v>
      </c>
      <c r="AA274" s="24">
        <v>0</v>
      </c>
      <c r="AB274" s="24">
        <v>0</v>
      </c>
      <c r="AC274" s="24">
        <v>0</v>
      </c>
      <c r="AD274" s="24">
        <v>0</v>
      </c>
      <c r="AE274" s="24">
        <v>0</v>
      </c>
      <c r="AF274" s="24">
        <v>75</v>
      </c>
      <c r="AG274" s="5" t="s">
        <v>39</v>
      </c>
      <c r="AH274" s="7" t="s">
        <v>33</v>
      </c>
      <c r="AI274" s="7">
        <v>63.896999999999998</v>
      </c>
      <c r="AJ274" s="7">
        <v>316.78899999999999</v>
      </c>
      <c r="AK274" s="7">
        <v>493.2217</v>
      </c>
      <c r="AL274" s="7">
        <f>Table2[[#This Row],[Company Direct Land Through FY 11]]+Table2[[#This Row],[Company Direct Land FY 12 and After ]]</f>
        <v>810.01070000000004</v>
      </c>
      <c r="AM274" s="7">
        <v>38.747</v>
      </c>
      <c r="AN274" s="7">
        <v>144.48490000000001</v>
      </c>
      <c r="AO274" s="7">
        <v>299.08800000000002</v>
      </c>
      <c r="AP274" s="7">
        <f>Table2[[#This Row],[Company Direct Building Through FY 11]]+Table2[[#This Row],[Company Direct Building FY 12 and After  ]]</f>
        <v>443.5729</v>
      </c>
      <c r="AQ274" s="7">
        <v>0</v>
      </c>
      <c r="AR274" s="7">
        <v>58.600299999999997</v>
      </c>
      <c r="AS274" s="7">
        <v>0</v>
      </c>
      <c r="AT274" s="7">
        <f>Table2[[#This Row],[Mortgage Recording Tax Through FY 11]]+Table2[[#This Row],[Mortgage Recording Tax FY 12 and After ]]</f>
        <v>58.600299999999997</v>
      </c>
      <c r="AU274" s="7">
        <v>32.472000000000001</v>
      </c>
      <c r="AV274" s="7">
        <v>134.8793</v>
      </c>
      <c r="AW274" s="7">
        <v>250.6525</v>
      </c>
      <c r="AX274" s="7">
        <f>Table2[[#This Row],[Pilot Savings  Through FY 11]]+Table2[[#This Row],[Pilot Savings FY 12 and After ]]</f>
        <v>385.53179999999998</v>
      </c>
      <c r="AY274" s="7">
        <v>0</v>
      </c>
      <c r="AZ274" s="7">
        <v>58.600299999999997</v>
      </c>
      <c r="BA274" s="7">
        <v>0</v>
      </c>
      <c r="BB274" s="7">
        <f>Table2[[#This Row],[Mortgage Recording Tax Exemption Through FY 11]]+Table2[[#This Row],[Mortgage Recording Tax Exemption FY 12 and After ]]</f>
        <v>58.600299999999997</v>
      </c>
      <c r="BC274" s="7">
        <v>17.767700000000001</v>
      </c>
      <c r="BD274" s="7">
        <v>97.171800000000005</v>
      </c>
      <c r="BE274" s="7">
        <v>137.14930000000001</v>
      </c>
      <c r="BF274" s="7">
        <f>Table2[[#This Row],[Indirect and Induced Land Through FY 11]]+Table2[[#This Row],[Indirect and Induced Land FY 12 and After ]]</f>
        <v>234.3211</v>
      </c>
      <c r="BG274" s="7">
        <v>32.997100000000003</v>
      </c>
      <c r="BH274" s="7">
        <v>180.46180000000001</v>
      </c>
      <c r="BI274" s="7">
        <v>254.70570000000001</v>
      </c>
      <c r="BJ274" s="7">
        <f>Table2[[#This Row],[Indirect and Induced Building Through FY 11]]+Table2[[#This Row],[Indirect and Induced Building FY 12 and After]]</f>
        <v>435.16750000000002</v>
      </c>
      <c r="BK274" s="7">
        <v>120.93680000000001</v>
      </c>
      <c r="BL274" s="7">
        <v>604.02819999999997</v>
      </c>
      <c r="BM274" s="7">
        <v>933.51220000000001</v>
      </c>
      <c r="BN274" s="7">
        <f>Table2[[#This Row],[TOTAL Real Property Related Taxes Through FY 11]]+Table2[[#This Row],[TOTAL Real Property Related Taxes FY 12 and After]]</f>
        <v>1537.5403999999999</v>
      </c>
      <c r="BO274" s="7">
        <v>154.869</v>
      </c>
      <c r="BP274" s="7">
        <v>887.24739999999997</v>
      </c>
      <c r="BQ274" s="7">
        <v>1195.4364</v>
      </c>
      <c r="BR274" s="7">
        <f>Table2[[#This Row],[Company Direct Through FY 11]]+Table2[[#This Row],[Company Direct FY 12 and After ]]</f>
        <v>2082.6837999999998</v>
      </c>
      <c r="BS274" s="7">
        <v>0</v>
      </c>
      <c r="BT274" s="7">
        <v>2.2326999999999999</v>
      </c>
      <c r="BU274" s="7">
        <v>0</v>
      </c>
      <c r="BV274" s="7">
        <f>Table2[[#This Row],[Sales Tax Exemption Through FY 11]]+Table2[[#This Row],[Sales Tax Exemption FY 12 and After ]]</f>
        <v>2.2326999999999999</v>
      </c>
      <c r="BW274" s="7">
        <v>0</v>
      </c>
      <c r="BX274" s="7">
        <v>0</v>
      </c>
      <c r="BY274" s="7">
        <v>0</v>
      </c>
      <c r="BZ274" s="7">
        <f>Table2[[#This Row],[Energy Tax Savings Through FY 11]]+Table2[[#This Row],[Energy Tax Savings FY 12 and After ]]</f>
        <v>0</v>
      </c>
      <c r="CA274" s="7">
        <v>0</v>
      </c>
      <c r="CB274" s="7">
        <v>0</v>
      </c>
      <c r="CC274" s="7">
        <v>0</v>
      </c>
      <c r="CD274" s="7">
        <f>Table2[[#This Row],[Tax Exempt Bond Savings Through FY 11]]+Table2[[#This Row],[Tax Exempt Bond Savings FY12 and After ]]</f>
        <v>0</v>
      </c>
      <c r="CE274" s="7">
        <v>58.223799999999997</v>
      </c>
      <c r="CF274" s="7">
        <v>330.06580000000002</v>
      </c>
      <c r="CG274" s="7">
        <v>449.43079999999998</v>
      </c>
      <c r="CH274" s="7">
        <f>Table2[[#This Row],[Indirect and Induced Through FY 11]]+Table2[[#This Row],[Indirect and Induced FY 12 and After  ]]</f>
        <v>779.49659999999994</v>
      </c>
      <c r="CI274" s="7">
        <v>213.09280000000001</v>
      </c>
      <c r="CJ274" s="7">
        <v>1215.0805</v>
      </c>
      <c r="CK274" s="7">
        <v>1644.8671999999999</v>
      </c>
      <c r="CL274" s="7">
        <f>Table2[[#This Row],[TOTAL Income Consumption Use Taxes Through FY 11]]+Table2[[#This Row],[TOTAL Income Consumption Use Taxes FY 12 and After  ]]</f>
        <v>2859.9476999999997</v>
      </c>
      <c r="CM274" s="7">
        <v>32.472000000000001</v>
      </c>
      <c r="CN274" s="7">
        <v>195.7123</v>
      </c>
      <c r="CO274" s="7">
        <v>250.6525</v>
      </c>
      <c r="CP274" s="7">
        <f>Table2[[#This Row],[Assistance Provided Through FY 11]]+Table2[[#This Row],[Assistance Provided FY 12 and After ]]</f>
        <v>446.3648</v>
      </c>
      <c r="CQ274" s="7">
        <v>0</v>
      </c>
      <c r="CR274" s="7">
        <v>0</v>
      </c>
      <c r="CS274" s="7">
        <v>0</v>
      </c>
      <c r="CT274" s="7">
        <f>Table2[[#This Row],[Recapture Cancellation Reduction Amount Through FY 11]]+Table2[[#This Row],[Recapture Cancellation Reduction Amount FY 12 and After ]]</f>
        <v>0</v>
      </c>
      <c r="CU274" s="7">
        <v>0</v>
      </c>
      <c r="CV274" s="7">
        <v>0</v>
      </c>
      <c r="CW274" s="7">
        <v>0</v>
      </c>
      <c r="CX274" s="7">
        <f>Table2[[#This Row],[Penalty Paid Through FY 11]]+Table2[[#This Row],[Penalty Paid FY 12 and After]]</f>
        <v>0</v>
      </c>
      <c r="CY274" s="7">
        <v>32.472000000000001</v>
      </c>
      <c r="CZ274" s="7">
        <v>195.7123</v>
      </c>
      <c r="DA274" s="7">
        <v>250.6525</v>
      </c>
      <c r="DB274" s="7">
        <f>Table2[[#This Row],[TOTAL Assistance Net of recapture penalties Through FY 11]]+Table2[[#This Row],[TOTAL Assistance Net of recapture penalties FY 12 and After ]]</f>
        <v>446.3648</v>
      </c>
      <c r="DC274" s="7">
        <v>257.51299999999998</v>
      </c>
      <c r="DD274" s="7">
        <v>1407.1215999999999</v>
      </c>
      <c r="DE274" s="7">
        <v>1987.7461000000001</v>
      </c>
      <c r="DF274" s="7">
        <f>Table2[[#This Row],[Company Direct Tax Revenue Before Assistance FY 12 and After]]+Table2[[#This Row],[Company Direct Tax Revenue Before Assistance Through FY 11]]</f>
        <v>3394.8676999999998</v>
      </c>
      <c r="DG274" s="7">
        <v>108.98860000000001</v>
      </c>
      <c r="DH274" s="7">
        <v>607.69939999999997</v>
      </c>
      <c r="DI274" s="7">
        <v>841.28579999999999</v>
      </c>
      <c r="DJ274" s="7">
        <f>Table2[[#This Row],[Indirect and Induced Tax Revenues FY 12 and After]]+Table2[[#This Row],[Indirect and Induced Tax Revenues Through FY 11]]</f>
        <v>1448.9852000000001</v>
      </c>
      <c r="DK274" s="7">
        <v>366.5016</v>
      </c>
      <c r="DL274" s="7">
        <v>2014.8209999999999</v>
      </c>
      <c r="DM274" s="7">
        <v>2829.0319</v>
      </c>
      <c r="DN274" s="7">
        <f>Table2[[#This Row],[TOTAL Tax Revenues Before Assistance Through FY 11]]+Table2[[#This Row],[TOTAL Tax Revenues Before Assistance FY 12 and After]]</f>
        <v>4843.8528999999999</v>
      </c>
      <c r="DO274" s="7">
        <v>334.02960000000002</v>
      </c>
      <c r="DP274" s="7">
        <v>1819.1087</v>
      </c>
      <c r="DQ274" s="7">
        <v>2578.3793999999998</v>
      </c>
      <c r="DR274" s="7">
        <f>Table2[[#This Row],[TOTAL Tax Revenues Net of Assistance Recapture and Penalty FY 12 and After]]+Table2[[#This Row],[TOTAL Tax Revenues Net of Assistance Recapture and Penalty Through FY 11]]</f>
        <v>4397.4880999999996</v>
      </c>
      <c r="DS274" s="7">
        <v>0</v>
      </c>
      <c r="DT274" s="7">
        <v>0</v>
      </c>
      <c r="DU274" s="7">
        <v>0</v>
      </c>
      <c r="DV274" s="7">
        <v>0</v>
      </c>
    </row>
    <row r="275" spans="1:126" x14ac:dyDescent="0.25">
      <c r="A275" s="5">
        <v>92798</v>
      </c>
      <c r="B275" s="5" t="s">
        <v>516</v>
      </c>
      <c r="C275" s="5" t="s">
        <v>517</v>
      </c>
      <c r="D275" s="5" t="s">
        <v>36</v>
      </c>
      <c r="E275" s="5">
        <v>17</v>
      </c>
      <c r="F275" s="5">
        <v>2757</v>
      </c>
      <c r="G275" s="5">
        <v>112</v>
      </c>
      <c r="H275" s="23"/>
      <c r="I275" s="23"/>
      <c r="J275" s="5">
        <v>326199</v>
      </c>
      <c r="K275" s="6" t="s">
        <v>28</v>
      </c>
      <c r="L275" s="6">
        <v>37959</v>
      </c>
      <c r="M275" s="9">
        <v>47299</v>
      </c>
      <c r="N275" s="7">
        <v>1050</v>
      </c>
      <c r="O275" s="5" t="s">
        <v>54</v>
      </c>
      <c r="P275" s="23">
        <v>1</v>
      </c>
      <c r="Q275" s="23">
        <v>0</v>
      </c>
      <c r="R275" s="23">
        <v>15</v>
      </c>
      <c r="S275" s="23">
        <v>0</v>
      </c>
      <c r="T275" s="23">
        <v>0</v>
      </c>
      <c r="U275" s="23">
        <v>16</v>
      </c>
      <c r="V275" s="23">
        <v>15</v>
      </c>
      <c r="W275" s="23">
        <v>0</v>
      </c>
      <c r="X275" s="23">
        <v>0</v>
      </c>
      <c r="Y275" s="23">
        <v>32</v>
      </c>
      <c r="Z275" s="23">
        <v>3</v>
      </c>
      <c r="AA275" s="24">
        <v>0</v>
      </c>
      <c r="AB275" s="24">
        <v>0</v>
      </c>
      <c r="AC275" s="24">
        <v>0</v>
      </c>
      <c r="AD275" s="24">
        <v>0</v>
      </c>
      <c r="AE275" s="24">
        <v>0</v>
      </c>
      <c r="AF275" s="24">
        <v>81.25</v>
      </c>
      <c r="AG275" s="5" t="s">
        <v>39</v>
      </c>
      <c r="AH275" s="7" t="s">
        <v>33</v>
      </c>
      <c r="AI275" s="7">
        <v>6.0780000000000003</v>
      </c>
      <c r="AJ275" s="7">
        <v>53.958399999999997</v>
      </c>
      <c r="AK275" s="7">
        <v>45.238799999999998</v>
      </c>
      <c r="AL275" s="7">
        <f>Table2[[#This Row],[Company Direct Land Through FY 11]]+Table2[[#This Row],[Company Direct Land FY 12 and After ]]</f>
        <v>99.197199999999995</v>
      </c>
      <c r="AM275" s="7">
        <v>20.463999999999999</v>
      </c>
      <c r="AN275" s="7">
        <v>130.19470000000001</v>
      </c>
      <c r="AO275" s="7">
        <v>152.31280000000001</v>
      </c>
      <c r="AP275" s="7">
        <f>Table2[[#This Row],[Company Direct Building Through FY 11]]+Table2[[#This Row],[Company Direct Building FY 12 and After  ]]</f>
        <v>282.50750000000005</v>
      </c>
      <c r="AQ275" s="7">
        <v>0</v>
      </c>
      <c r="AR275" s="7">
        <v>15.7905</v>
      </c>
      <c r="AS275" s="7">
        <v>0</v>
      </c>
      <c r="AT275" s="7">
        <f>Table2[[#This Row],[Mortgage Recording Tax Through FY 11]]+Table2[[#This Row],[Mortgage Recording Tax FY 12 and After ]]</f>
        <v>15.7905</v>
      </c>
      <c r="AU275" s="7">
        <v>11.897</v>
      </c>
      <c r="AV275" s="7">
        <v>51.994500000000002</v>
      </c>
      <c r="AW275" s="7">
        <v>88.549599999999998</v>
      </c>
      <c r="AX275" s="7">
        <f>Table2[[#This Row],[Pilot Savings  Through FY 11]]+Table2[[#This Row],[Pilot Savings FY 12 and After ]]</f>
        <v>140.54410000000001</v>
      </c>
      <c r="AY275" s="7">
        <v>0</v>
      </c>
      <c r="AZ275" s="7">
        <v>15.7905</v>
      </c>
      <c r="BA275" s="7">
        <v>0</v>
      </c>
      <c r="BB275" s="7">
        <f>Table2[[#This Row],[Mortgage Recording Tax Exemption Through FY 11]]+Table2[[#This Row],[Mortgage Recording Tax Exemption FY 12 and After ]]</f>
        <v>15.7905</v>
      </c>
      <c r="BC275" s="7">
        <v>17.167899999999999</v>
      </c>
      <c r="BD275" s="7">
        <v>168.58580000000001</v>
      </c>
      <c r="BE275" s="7">
        <v>127.77979999999999</v>
      </c>
      <c r="BF275" s="7">
        <f>Table2[[#This Row],[Indirect and Induced Land Through FY 11]]+Table2[[#This Row],[Indirect and Induced Land FY 12 and After ]]</f>
        <v>296.36559999999997</v>
      </c>
      <c r="BG275" s="7">
        <v>31.883299999999998</v>
      </c>
      <c r="BH275" s="7">
        <v>313.08789999999999</v>
      </c>
      <c r="BI275" s="7">
        <v>237.30549999999999</v>
      </c>
      <c r="BJ275" s="7">
        <f>Table2[[#This Row],[Indirect and Induced Building Through FY 11]]+Table2[[#This Row],[Indirect and Induced Building FY 12 and After]]</f>
        <v>550.39339999999993</v>
      </c>
      <c r="BK275" s="7">
        <v>63.696199999999997</v>
      </c>
      <c r="BL275" s="7">
        <v>613.83230000000003</v>
      </c>
      <c r="BM275" s="7">
        <v>474.08730000000003</v>
      </c>
      <c r="BN275" s="7">
        <f>Table2[[#This Row],[TOTAL Real Property Related Taxes Through FY 11]]+Table2[[#This Row],[TOTAL Real Property Related Taxes FY 12 and After]]</f>
        <v>1087.9196000000002</v>
      </c>
      <c r="BO275" s="7">
        <v>132.8323</v>
      </c>
      <c r="BP275" s="7">
        <v>1396.0882999999999</v>
      </c>
      <c r="BQ275" s="7">
        <v>988.66390000000001</v>
      </c>
      <c r="BR275" s="7">
        <f>Table2[[#This Row],[Company Direct Through FY 11]]+Table2[[#This Row],[Company Direct FY 12 and After ]]</f>
        <v>2384.7521999999999</v>
      </c>
      <c r="BS275" s="7">
        <v>0</v>
      </c>
      <c r="BT275" s="7">
        <v>0</v>
      </c>
      <c r="BU275" s="7">
        <v>0</v>
      </c>
      <c r="BV275" s="7">
        <f>Table2[[#This Row],[Sales Tax Exemption Through FY 11]]+Table2[[#This Row],[Sales Tax Exemption FY 12 and After ]]</f>
        <v>0</v>
      </c>
      <c r="BW275" s="7">
        <v>0.19109999999999999</v>
      </c>
      <c r="BX275" s="7">
        <v>0.53620000000000001</v>
      </c>
      <c r="BY275" s="7">
        <v>0.1089</v>
      </c>
      <c r="BZ275" s="7">
        <f>Table2[[#This Row],[Energy Tax Savings Through FY 11]]+Table2[[#This Row],[Energy Tax Savings FY 12 and After ]]</f>
        <v>0.64510000000000001</v>
      </c>
      <c r="CA275" s="7">
        <v>0</v>
      </c>
      <c r="CB275" s="7">
        <v>0</v>
      </c>
      <c r="CC275" s="7">
        <v>0</v>
      </c>
      <c r="CD275" s="7">
        <f>Table2[[#This Row],[Tax Exempt Bond Savings Through FY 11]]+Table2[[#This Row],[Tax Exempt Bond Savings FY12 and After ]]</f>
        <v>0</v>
      </c>
      <c r="CE275" s="7">
        <v>61.991300000000003</v>
      </c>
      <c r="CF275" s="7">
        <v>625.61189999999999</v>
      </c>
      <c r="CG275" s="7">
        <v>461.39800000000002</v>
      </c>
      <c r="CH275" s="7">
        <f>Table2[[#This Row],[Indirect and Induced Through FY 11]]+Table2[[#This Row],[Indirect and Induced FY 12 and After  ]]</f>
        <v>1087.0099</v>
      </c>
      <c r="CI275" s="7">
        <v>194.63249999999999</v>
      </c>
      <c r="CJ275" s="7">
        <v>2021.164</v>
      </c>
      <c r="CK275" s="7">
        <v>1449.953</v>
      </c>
      <c r="CL275" s="7">
        <f>Table2[[#This Row],[TOTAL Income Consumption Use Taxes Through FY 11]]+Table2[[#This Row],[TOTAL Income Consumption Use Taxes FY 12 and After  ]]</f>
        <v>3471.1170000000002</v>
      </c>
      <c r="CM275" s="7">
        <v>12.088100000000001</v>
      </c>
      <c r="CN275" s="7">
        <v>68.321200000000005</v>
      </c>
      <c r="CO275" s="7">
        <v>88.658500000000004</v>
      </c>
      <c r="CP275" s="7">
        <f>Table2[[#This Row],[Assistance Provided Through FY 11]]+Table2[[#This Row],[Assistance Provided FY 12 and After ]]</f>
        <v>156.97970000000001</v>
      </c>
      <c r="CQ275" s="7">
        <v>0</v>
      </c>
      <c r="CR275" s="7">
        <v>0</v>
      </c>
      <c r="CS275" s="7">
        <v>0</v>
      </c>
      <c r="CT275" s="7">
        <f>Table2[[#This Row],[Recapture Cancellation Reduction Amount Through FY 11]]+Table2[[#This Row],[Recapture Cancellation Reduction Amount FY 12 and After ]]</f>
        <v>0</v>
      </c>
      <c r="CU275" s="7">
        <v>0</v>
      </c>
      <c r="CV275" s="7">
        <v>0</v>
      </c>
      <c r="CW275" s="7">
        <v>0</v>
      </c>
      <c r="CX275" s="7">
        <f>Table2[[#This Row],[Penalty Paid Through FY 11]]+Table2[[#This Row],[Penalty Paid FY 12 and After]]</f>
        <v>0</v>
      </c>
      <c r="CY275" s="7">
        <v>12.088100000000001</v>
      </c>
      <c r="CZ275" s="7">
        <v>68.321200000000005</v>
      </c>
      <c r="DA275" s="7">
        <v>88.658500000000004</v>
      </c>
      <c r="DB275" s="7">
        <f>Table2[[#This Row],[TOTAL Assistance Net of recapture penalties Through FY 11]]+Table2[[#This Row],[TOTAL Assistance Net of recapture penalties FY 12 and After ]]</f>
        <v>156.97970000000001</v>
      </c>
      <c r="DC275" s="7">
        <v>159.37430000000001</v>
      </c>
      <c r="DD275" s="7">
        <v>1596.0319</v>
      </c>
      <c r="DE275" s="7">
        <v>1186.2155</v>
      </c>
      <c r="DF275" s="7">
        <f>Table2[[#This Row],[Company Direct Tax Revenue Before Assistance FY 12 and After]]+Table2[[#This Row],[Company Direct Tax Revenue Before Assistance Through FY 11]]</f>
        <v>2782.2474000000002</v>
      </c>
      <c r="DG275" s="7">
        <v>111.0425</v>
      </c>
      <c r="DH275" s="7">
        <v>1107.2855999999999</v>
      </c>
      <c r="DI275" s="7">
        <v>826.48329999999999</v>
      </c>
      <c r="DJ275" s="7">
        <f>Table2[[#This Row],[Indirect and Induced Tax Revenues FY 12 and After]]+Table2[[#This Row],[Indirect and Induced Tax Revenues Through FY 11]]</f>
        <v>1933.7689</v>
      </c>
      <c r="DK275" s="7">
        <v>270.41680000000002</v>
      </c>
      <c r="DL275" s="7">
        <v>2703.3175000000001</v>
      </c>
      <c r="DM275" s="7">
        <v>2012.6987999999999</v>
      </c>
      <c r="DN275" s="7">
        <f>Table2[[#This Row],[TOTAL Tax Revenues Before Assistance Through FY 11]]+Table2[[#This Row],[TOTAL Tax Revenues Before Assistance FY 12 and After]]</f>
        <v>4716.0163000000002</v>
      </c>
      <c r="DO275" s="7">
        <v>258.32870000000003</v>
      </c>
      <c r="DP275" s="7">
        <v>2634.9962999999998</v>
      </c>
      <c r="DQ275" s="7">
        <v>1924.0402999999999</v>
      </c>
      <c r="DR275" s="7">
        <f>Table2[[#This Row],[TOTAL Tax Revenues Net of Assistance Recapture and Penalty FY 12 and After]]+Table2[[#This Row],[TOTAL Tax Revenues Net of Assistance Recapture and Penalty Through FY 11]]</f>
        <v>4559.0365999999995</v>
      </c>
      <c r="DS275" s="7">
        <v>0</v>
      </c>
      <c r="DT275" s="7">
        <v>2.4350000000000001</v>
      </c>
      <c r="DU275" s="7">
        <v>0</v>
      </c>
      <c r="DV275" s="7">
        <v>0</v>
      </c>
    </row>
    <row r="276" spans="1:126" x14ac:dyDescent="0.25">
      <c r="A276" s="5">
        <v>92799</v>
      </c>
      <c r="B276" s="5" t="s">
        <v>542</v>
      </c>
      <c r="C276" s="5" t="s">
        <v>543</v>
      </c>
      <c r="D276" s="5" t="s">
        <v>27</v>
      </c>
      <c r="E276" s="5">
        <v>3</v>
      </c>
      <c r="F276" s="5">
        <v>827</v>
      </c>
      <c r="G276" s="5">
        <v>40</v>
      </c>
      <c r="H276" s="23"/>
      <c r="I276" s="23"/>
      <c r="J276" s="5">
        <v>541430</v>
      </c>
      <c r="K276" s="6" t="s">
        <v>43</v>
      </c>
      <c r="L276" s="6">
        <v>38062</v>
      </c>
      <c r="M276" s="9">
        <v>47664</v>
      </c>
      <c r="N276" s="7">
        <v>4434</v>
      </c>
      <c r="O276" s="5" t="s">
        <v>51</v>
      </c>
      <c r="P276" s="23">
        <v>3</v>
      </c>
      <c r="Q276" s="23">
        <v>4</v>
      </c>
      <c r="R276" s="23">
        <v>41</v>
      </c>
      <c r="S276" s="23">
        <v>14</v>
      </c>
      <c r="T276" s="23">
        <v>0</v>
      </c>
      <c r="U276" s="23">
        <v>62</v>
      </c>
      <c r="V276" s="23">
        <v>58</v>
      </c>
      <c r="W276" s="23">
        <v>0</v>
      </c>
      <c r="X276" s="23">
        <v>0</v>
      </c>
      <c r="Y276" s="23">
        <v>56</v>
      </c>
      <c r="Z276" s="23">
        <v>9</v>
      </c>
      <c r="AA276" s="24">
        <v>0</v>
      </c>
      <c r="AB276" s="24">
        <v>0</v>
      </c>
      <c r="AC276" s="24">
        <v>0</v>
      </c>
      <c r="AD276" s="24">
        <v>0</v>
      </c>
      <c r="AE276" s="24">
        <v>0</v>
      </c>
      <c r="AF276" s="24">
        <v>80.327868852459005</v>
      </c>
      <c r="AG276" s="5" t="s">
        <v>39</v>
      </c>
      <c r="AH276" s="7" t="s">
        <v>33</v>
      </c>
      <c r="AI276" s="7">
        <v>56.612000000000002</v>
      </c>
      <c r="AJ276" s="7">
        <v>259.77749999999997</v>
      </c>
      <c r="AK276" s="7">
        <v>436.98869999999999</v>
      </c>
      <c r="AL276" s="7">
        <f>Table2[[#This Row],[Company Direct Land Through FY 11]]+Table2[[#This Row],[Company Direct Land FY 12 and After ]]</f>
        <v>696.76620000000003</v>
      </c>
      <c r="AM276" s="7">
        <v>111.833</v>
      </c>
      <c r="AN276" s="7">
        <v>361.06380000000001</v>
      </c>
      <c r="AO276" s="7">
        <v>863.24120000000005</v>
      </c>
      <c r="AP276" s="7">
        <f>Table2[[#This Row],[Company Direct Building Through FY 11]]+Table2[[#This Row],[Company Direct Building FY 12 and After  ]]</f>
        <v>1224.3050000000001</v>
      </c>
      <c r="AQ276" s="7">
        <v>0</v>
      </c>
      <c r="AR276" s="7">
        <v>51.635300000000001</v>
      </c>
      <c r="AS276" s="7">
        <v>0</v>
      </c>
      <c r="AT276" s="7">
        <f>Table2[[#This Row],[Mortgage Recording Tax Through FY 11]]+Table2[[#This Row],[Mortgage Recording Tax FY 12 and After ]]</f>
        <v>51.635300000000001</v>
      </c>
      <c r="AU276" s="7">
        <v>116.128</v>
      </c>
      <c r="AV276" s="7">
        <v>264.54090000000002</v>
      </c>
      <c r="AW276" s="7">
        <v>896.39430000000004</v>
      </c>
      <c r="AX276" s="7">
        <f>Table2[[#This Row],[Pilot Savings  Through FY 11]]+Table2[[#This Row],[Pilot Savings FY 12 and After ]]</f>
        <v>1160.9352000000001</v>
      </c>
      <c r="AY276" s="7">
        <v>0</v>
      </c>
      <c r="AZ276" s="7">
        <v>51.635300000000001</v>
      </c>
      <c r="BA276" s="7">
        <v>0</v>
      </c>
      <c r="BB276" s="7">
        <f>Table2[[#This Row],[Mortgage Recording Tax Exemption Through FY 11]]+Table2[[#This Row],[Mortgage Recording Tax Exemption FY 12 and After ]]</f>
        <v>51.635300000000001</v>
      </c>
      <c r="BC276" s="7">
        <v>73.7453</v>
      </c>
      <c r="BD276" s="7">
        <v>403.392</v>
      </c>
      <c r="BE276" s="7">
        <v>569.24130000000002</v>
      </c>
      <c r="BF276" s="7">
        <f>Table2[[#This Row],[Indirect and Induced Land Through FY 11]]+Table2[[#This Row],[Indirect and Induced Land FY 12 and After ]]</f>
        <v>972.63329999999996</v>
      </c>
      <c r="BG276" s="7">
        <v>136.9555</v>
      </c>
      <c r="BH276" s="7">
        <v>749.15700000000004</v>
      </c>
      <c r="BI276" s="7">
        <v>1057.1618000000001</v>
      </c>
      <c r="BJ276" s="7">
        <f>Table2[[#This Row],[Indirect and Induced Building Through FY 11]]+Table2[[#This Row],[Indirect and Induced Building FY 12 and After]]</f>
        <v>1806.3188</v>
      </c>
      <c r="BK276" s="7">
        <v>263.01780000000002</v>
      </c>
      <c r="BL276" s="7">
        <v>1508.8494000000001</v>
      </c>
      <c r="BM276" s="7">
        <v>2030.2387000000001</v>
      </c>
      <c r="BN276" s="7">
        <f>Table2[[#This Row],[TOTAL Real Property Related Taxes Through FY 11]]+Table2[[#This Row],[TOTAL Real Property Related Taxes FY 12 and After]]</f>
        <v>3539.0880999999999</v>
      </c>
      <c r="BO276" s="7">
        <v>360.42250000000001</v>
      </c>
      <c r="BP276" s="7">
        <v>2014.8366000000001</v>
      </c>
      <c r="BQ276" s="7">
        <v>2782.1073000000001</v>
      </c>
      <c r="BR276" s="7">
        <f>Table2[[#This Row],[Company Direct Through FY 11]]+Table2[[#This Row],[Company Direct FY 12 and After ]]</f>
        <v>4796.9439000000002</v>
      </c>
      <c r="BS276" s="7">
        <v>0</v>
      </c>
      <c r="BT276" s="7">
        <v>5.2923</v>
      </c>
      <c r="BU276" s="7">
        <v>0</v>
      </c>
      <c r="BV276" s="7">
        <f>Table2[[#This Row],[Sales Tax Exemption Through FY 11]]+Table2[[#This Row],[Sales Tax Exemption FY 12 and After ]]</f>
        <v>5.2923</v>
      </c>
      <c r="BW276" s="7">
        <v>0</v>
      </c>
      <c r="BX276" s="7">
        <v>0</v>
      </c>
      <c r="BY276" s="7">
        <v>0</v>
      </c>
      <c r="BZ276" s="7">
        <f>Table2[[#This Row],[Energy Tax Savings Through FY 11]]+Table2[[#This Row],[Energy Tax Savings FY 12 and After ]]</f>
        <v>0</v>
      </c>
      <c r="CA276" s="7">
        <v>0</v>
      </c>
      <c r="CB276" s="7">
        <v>0</v>
      </c>
      <c r="CC276" s="7">
        <v>0</v>
      </c>
      <c r="CD276" s="7">
        <f>Table2[[#This Row],[Tax Exempt Bond Savings Through FY 11]]+Table2[[#This Row],[Tax Exempt Bond Savings FY12 and After ]]</f>
        <v>0</v>
      </c>
      <c r="CE276" s="7">
        <v>241.65979999999999</v>
      </c>
      <c r="CF276" s="7">
        <v>1381.8831</v>
      </c>
      <c r="CG276" s="7">
        <v>1865.3761999999999</v>
      </c>
      <c r="CH276" s="7">
        <f>Table2[[#This Row],[Indirect and Induced Through FY 11]]+Table2[[#This Row],[Indirect and Induced FY 12 and After  ]]</f>
        <v>3247.2592999999997</v>
      </c>
      <c r="CI276" s="7">
        <v>602.08230000000003</v>
      </c>
      <c r="CJ276" s="7">
        <v>3391.4274</v>
      </c>
      <c r="CK276" s="7">
        <v>4647.4835000000003</v>
      </c>
      <c r="CL276" s="7">
        <f>Table2[[#This Row],[TOTAL Income Consumption Use Taxes Through FY 11]]+Table2[[#This Row],[TOTAL Income Consumption Use Taxes FY 12 and After  ]]</f>
        <v>8038.9109000000008</v>
      </c>
      <c r="CM276" s="7">
        <v>116.128</v>
      </c>
      <c r="CN276" s="7">
        <v>321.46850000000001</v>
      </c>
      <c r="CO276" s="7">
        <v>896.39430000000004</v>
      </c>
      <c r="CP276" s="7">
        <f>Table2[[#This Row],[Assistance Provided Through FY 11]]+Table2[[#This Row],[Assistance Provided FY 12 and After ]]</f>
        <v>1217.8628000000001</v>
      </c>
      <c r="CQ276" s="7">
        <v>0</v>
      </c>
      <c r="CR276" s="7">
        <v>0</v>
      </c>
      <c r="CS276" s="7">
        <v>0</v>
      </c>
      <c r="CT276" s="7">
        <f>Table2[[#This Row],[Recapture Cancellation Reduction Amount Through FY 11]]+Table2[[#This Row],[Recapture Cancellation Reduction Amount FY 12 and After ]]</f>
        <v>0</v>
      </c>
      <c r="CU276" s="7">
        <v>0</v>
      </c>
      <c r="CV276" s="7">
        <v>0</v>
      </c>
      <c r="CW276" s="7">
        <v>0</v>
      </c>
      <c r="CX276" s="7">
        <f>Table2[[#This Row],[Penalty Paid Through FY 11]]+Table2[[#This Row],[Penalty Paid FY 12 and After]]</f>
        <v>0</v>
      </c>
      <c r="CY276" s="7">
        <v>116.128</v>
      </c>
      <c r="CZ276" s="7">
        <v>321.46850000000001</v>
      </c>
      <c r="DA276" s="7">
        <v>896.39430000000004</v>
      </c>
      <c r="DB276" s="7">
        <f>Table2[[#This Row],[TOTAL Assistance Net of recapture penalties Through FY 11]]+Table2[[#This Row],[TOTAL Assistance Net of recapture penalties FY 12 and After ]]</f>
        <v>1217.8628000000001</v>
      </c>
      <c r="DC276" s="7">
        <v>528.86749999999995</v>
      </c>
      <c r="DD276" s="7">
        <v>2687.3132000000001</v>
      </c>
      <c r="DE276" s="7">
        <v>4082.3371999999999</v>
      </c>
      <c r="DF276" s="7">
        <f>Table2[[#This Row],[Company Direct Tax Revenue Before Assistance FY 12 and After]]+Table2[[#This Row],[Company Direct Tax Revenue Before Assistance Through FY 11]]</f>
        <v>6769.6504000000004</v>
      </c>
      <c r="DG276" s="7">
        <v>452.36059999999998</v>
      </c>
      <c r="DH276" s="7">
        <v>2534.4321</v>
      </c>
      <c r="DI276" s="7">
        <v>3491.7793000000001</v>
      </c>
      <c r="DJ276" s="7">
        <f>Table2[[#This Row],[Indirect and Induced Tax Revenues FY 12 and After]]+Table2[[#This Row],[Indirect and Induced Tax Revenues Through FY 11]]</f>
        <v>6026.2114000000001</v>
      </c>
      <c r="DK276" s="7">
        <v>981.22810000000004</v>
      </c>
      <c r="DL276" s="7">
        <v>5221.7452999999996</v>
      </c>
      <c r="DM276" s="7">
        <v>7574.1165000000001</v>
      </c>
      <c r="DN276" s="7">
        <f>Table2[[#This Row],[TOTAL Tax Revenues Before Assistance Through FY 11]]+Table2[[#This Row],[TOTAL Tax Revenues Before Assistance FY 12 and After]]</f>
        <v>12795.861799999999</v>
      </c>
      <c r="DO276" s="7">
        <v>865.1001</v>
      </c>
      <c r="DP276" s="7">
        <v>4900.2767999999996</v>
      </c>
      <c r="DQ276" s="7">
        <v>6677.7222000000002</v>
      </c>
      <c r="DR276" s="7">
        <f>Table2[[#This Row],[TOTAL Tax Revenues Net of Assistance Recapture and Penalty FY 12 and After]]+Table2[[#This Row],[TOTAL Tax Revenues Net of Assistance Recapture and Penalty Through FY 11]]</f>
        <v>11577.999</v>
      </c>
      <c r="DS276" s="7">
        <v>0</v>
      </c>
      <c r="DT276" s="7">
        <v>0</v>
      </c>
      <c r="DU276" s="7">
        <v>0</v>
      </c>
      <c r="DV276" s="7">
        <v>0</v>
      </c>
    </row>
    <row r="277" spans="1:126" x14ac:dyDescent="0.25">
      <c r="A277" s="5">
        <v>92802</v>
      </c>
      <c r="B277" s="5" t="s">
        <v>487</v>
      </c>
      <c r="C277" s="5" t="s">
        <v>488</v>
      </c>
      <c r="D277" s="5" t="s">
        <v>27</v>
      </c>
      <c r="E277" s="5">
        <v>6</v>
      </c>
      <c r="F277" s="5">
        <v>1131</v>
      </c>
      <c r="G277" s="5">
        <v>50</v>
      </c>
      <c r="H277" s="23">
        <v>6094</v>
      </c>
      <c r="I277" s="23">
        <v>39000</v>
      </c>
      <c r="J277" s="5">
        <v>611110</v>
      </c>
      <c r="K277" s="6" t="s">
        <v>47</v>
      </c>
      <c r="L277" s="6">
        <v>37887</v>
      </c>
      <c r="M277" s="9">
        <v>48580</v>
      </c>
      <c r="N277" s="7">
        <v>9000</v>
      </c>
      <c r="O277" s="5" t="s">
        <v>79</v>
      </c>
      <c r="P277" s="23">
        <v>2</v>
      </c>
      <c r="Q277" s="23">
        <v>2</v>
      </c>
      <c r="R277" s="23">
        <v>44</v>
      </c>
      <c r="S277" s="23">
        <v>0</v>
      </c>
      <c r="T277" s="23">
        <v>0</v>
      </c>
      <c r="U277" s="23">
        <v>48</v>
      </c>
      <c r="V277" s="23">
        <v>46</v>
      </c>
      <c r="W277" s="23">
        <v>0</v>
      </c>
      <c r="X277" s="23">
        <v>0</v>
      </c>
      <c r="Y277" s="23">
        <v>42</v>
      </c>
      <c r="Z277" s="23">
        <v>1</v>
      </c>
      <c r="AA277" s="24">
        <v>0</v>
      </c>
      <c r="AB277" s="24">
        <v>0</v>
      </c>
      <c r="AC277" s="24">
        <v>0</v>
      </c>
      <c r="AD277" s="24">
        <v>0</v>
      </c>
      <c r="AE277" s="24">
        <v>0</v>
      </c>
      <c r="AF277" s="24">
        <v>70.8333333333333</v>
      </c>
      <c r="AG277" s="5" t="s">
        <v>39</v>
      </c>
      <c r="AH277" s="7" t="s">
        <v>33</v>
      </c>
      <c r="AI277" s="7">
        <v>0</v>
      </c>
      <c r="AJ277" s="7">
        <v>0</v>
      </c>
      <c r="AK277" s="7">
        <v>0</v>
      </c>
      <c r="AL277" s="7">
        <f>Table2[[#This Row],[Company Direct Land Through FY 11]]+Table2[[#This Row],[Company Direct Land FY 12 and After ]]</f>
        <v>0</v>
      </c>
      <c r="AM277" s="7">
        <v>0</v>
      </c>
      <c r="AN277" s="7">
        <v>0</v>
      </c>
      <c r="AO277" s="7">
        <v>0</v>
      </c>
      <c r="AP277" s="7">
        <f>Table2[[#This Row],[Company Direct Building Through FY 11]]+Table2[[#This Row],[Company Direct Building FY 12 and After  ]]</f>
        <v>0</v>
      </c>
      <c r="AQ277" s="7">
        <v>0</v>
      </c>
      <c r="AR277" s="7">
        <v>12.76</v>
      </c>
      <c r="AS277" s="7">
        <v>0</v>
      </c>
      <c r="AT277" s="7">
        <f>Table2[[#This Row],[Mortgage Recording Tax Through FY 11]]+Table2[[#This Row],[Mortgage Recording Tax FY 12 and After ]]</f>
        <v>12.76</v>
      </c>
      <c r="AU277" s="7">
        <v>0</v>
      </c>
      <c r="AV277" s="7">
        <v>0</v>
      </c>
      <c r="AW277" s="7">
        <v>0</v>
      </c>
      <c r="AX277" s="7">
        <f>Table2[[#This Row],[Pilot Savings  Through FY 11]]+Table2[[#This Row],[Pilot Savings FY 12 and After ]]</f>
        <v>0</v>
      </c>
      <c r="AY277" s="7">
        <v>0</v>
      </c>
      <c r="AZ277" s="7">
        <v>12.76</v>
      </c>
      <c r="BA277" s="7">
        <v>0</v>
      </c>
      <c r="BB277" s="7">
        <f>Table2[[#This Row],[Mortgage Recording Tax Exemption Through FY 11]]+Table2[[#This Row],[Mortgage Recording Tax Exemption FY 12 and After ]]</f>
        <v>12.76</v>
      </c>
      <c r="BC277" s="7">
        <v>31.736899999999999</v>
      </c>
      <c r="BD277" s="7">
        <v>155.21109999999999</v>
      </c>
      <c r="BE277" s="7">
        <v>269.24360000000001</v>
      </c>
      <c r="BF277" s="7">
        <f>Table2[[#This Row],[Indirect and Induced Land Through FY 11]]+Table2[[#This Row],[Indirect and Induced Land FY 12 and After ]]</f>
        <v>424.4547</v>
      </c>
      <c r="BG277" s="7">
        <v>58.939900000000002</v>
      </c>
      <c r="BH277" s="7">
        <v>288.24930000000001</v>
      </c>
      <c r="BI277" s="7">
        <v>500.02179999999998</v>
      </c>
      <c r="BJ277" s="7">
        <f>Table2[[#This Row],[Indirect and Induced Building Through FY 11]]+Table2[[#This Row],[Indirect and Induced Building FY 12 and After]]</f>
        <v>788.27109999999993</v>
      </c>
      <c r="BK277" s="7">
        <v>90.6768</v>
      </c>
      <c r="BL277" s="7">
        <v>443.46039999999999</v>
      </c>
      <c r="BM277" s="7">
        <v>769.2654</v>
      </c>
      <c r="BN277" s="7">
        <f>Table2[[#This Row],[TOTAL Real Property Related Taxes Through FY 11]]+Table2[[#This Row],[TOTAL Real Property Related Taxes FY 12 and After]]</f>
        <v>1212.7257999999999</v>
      </c>
      <c r="BO277" s="7">
        <v>94.041399999999996</v>
      </c>
      <c r="BP277" s="7">
        <v>468.99520000000001</v>
      </c>
      <c r="BQ277" s="7">
        <v>797.80769999999995</v>
      </c>
      <c r="BR277" s="7">
        <f>Table2[[#This Row],[Company Direct Through FY 11]]+Table2[[#This Row],[Company Direct FY 12 and After ]]</f>
        <v>1266.8028999999999</v>
      </c>
      <c r="BS277" s="7">
        <v>0</v>
      </c>
      <c r="BT277" s="7">
        <v>0</v>
      </c>
      <c r="BU277" s="7">
        <v>0</v>
      </c>
      <c r="BV277" s="7">
        <f>Table2[[#This Row],[Sales Tax Exemption Through FY 11]]+Table2[[#This Row],[Sales Tax Exemption FY 12 and After ]]</f>
        <v>0</v>
      </c>
      <c r="BW277" s="7">
        <v>0</v>
      </c>
      <c r="BX277" s="7">
        <v>0</v>
      </c>
      <c r="BY277" s="7">
        <v>0</v>
      </c>
      <c r="BZ277" s="7">
        <f>Table2[[#This Row],[Energy Tax Savings Through FY 11]]+Table2[[#This Row],[Energy Tax Savings FY 12 and After ]]</f>
        <v>0</v>
      </c>
      <c r="CA277" s="7">
        <v>0.59960000000000002</v>
      </c>
      <c r="CB277" s="7">
        <v>3.7141000000000002</v>
      </c>
      <c r="CC277" s="7">
        <v>2.2444999999999999</v>
      </c>
      <c r="CD277" s="7">
        <f>Table2[[#This Row],[Tax Exempt Bond Savings Through FY 11]]+Table2[[#This Row],[Tax Exempt Bond Savings FY12 and After ]]</f>
        <v>5.9586000000000006</v>
      </c>
      <c r="CE277" s="7">
        <v>104.00020000000001</v>
      </c>
      <c r="CF277" s="7">
        <v>532.61149999999998</v>
      </c>
      <c r="CG277" s="7">
        <v>882.29520000000002</v>
      </c>
      <c r="CH277" s="7">
        <f>Table2[[#This Row],[Indirect and Induced Through FY 11]]+Table2[[#This Row],[Indirect and Induced FY 12 and After  ]]</f>
        <v>1414.9067</v>
      </c>
      <c r="CI277" s="7">
        <v>197.44200000000001</v>
      </c>
      <c r="CJ277" s="7">
        <v>997.89260000000002</v>
      </c>
      <c r="CK277" s="7">
        <v>1677.8584000000001</v>
      </c>
      <c r="CL277" s="7">
        <f>Table2[[#This Row],[TOTAL Income Consumption Use Taxes Through FY 11]]+Table2[[#This Row],[TOTAL Income Consumption Use Taxes FY 12 and After  ]]</f>
        <v>2675.7510000000002</v>
      </c>
      <c r="CM277" s="7">
        <v>0.59960000000000002</v>
      </c>
      <c r="CN277" s="7">
        <v>16.4741</v>
      </c>
      <c r="CO277" s="7">
        <v>2.2444999999999999</v>
      </c>
      <c r="CP277" s="7">
        <f>Table2[[#This Row],[Assistance Provided Through FY 11]]+Table2[[#This Row],[Assistance Provided FY 12 and After ]]</f>
        <v>18.718599999999999</v>
      </c>
      <c r="CQ277" s="7">
        <v>0</v>
      </c>
      <c r="CR277" s="7">
        <v>0</v>
      </c>
      <c r="CS277" s="7">
        <v>0</v>
      </c>
      <c r="CT277" s="7">
        <f>Table2[[#This Row],[Recapture Cancellation Reduction Amount Through FY 11]]+Table2[[#This Row],[Recapture Cancellation Reduction Amount FY 12 and After ]]</f>
        <v>0</v>
      </c>
      <c r="CU277" s="7">
        <v>0</v>
      </c>
      <c r="CV277" s="7">
        <v>0</v>
      </c>
      <c r="CW277" s="7">
        <v>0</v>
      </c>
      <c r="CX277" s="7">
        <f>Table2[[#This Row],[Penalty Paid Through FY 11]]+Table2[[#This Row],[Penalty Paid FY 12 and After]]</f>
        <v>0</v>
      </c>
      <c r="CY277" s="7">
        <v>0.59960000000000002</v>
      </c>
      <c r="CZ277" s="7">
        <v>16.4741</v>
      </c>
      <c r="DA277" s="7">
        <v>2.2444999999999999</v>
      </c>
      <c r="DB277" s="7">
        <f>Table2[[#This Row],[TOTAL Assistance Net of recapture penalties Through FY 11]]+Table2[[#This Row],[TOTAL Assistance Net of recapture penalties FY 12 and After ]]</f>
        <v>18.718599999999999</v>
      </c>
      <c r="DC277" s="7">
        <v>94.041399999999996</v>
      </c>
      <c r="DD277" s="7">
        <v>481.7552</v>
      </c>
      <c r="DE277" s="7">
        <v>797.80769999999995</v>
      </c>
      <c r="DF277" s="7">
        <f>Table2[[#This Row],[Company Direct Tax Revenue Before Assistance FY 12 and After]]+Table2[[#This Row],[Company Direct Tax Revenue Before Assistance Through FY 11]]</f>
        <v>1279.5628999999999</v>
      </c>
      <c r="DG277" s="7">
        <v>194.67699999999999</v>
      </c>
      <c r="DH277" s="7">
        <v>976.07190000000003</v>
      </c>
      <c r="DI277" s="7">
        <v>1651.5606</v>
      </c>
      <c r="DJ277" s="7">
        <f>Table2[[#This Row],[Indirect and Induced Tax Revenues FY 12 and After]]+Table2[[#This Row],[Indirect and Induced Tax Revenues Through FY 11]]</f>
        <v>2627.6325000000002</v>
      </c>
      <c r="DK277" s="7">
        <v>288.71839999999997</v>
      </c>
      <c r="DL277" s="7">
        <v>1457.8271</v>
      </c>
      <c r="DM277" s="7">
        <v>2449.3683000000001</v>
      </c>
      <c r="DN277" s="7">
        <f>Table2[[#This Row],[TOTAL Tax Revenues Before Assistance Through FY 11]]+Table2[[#This Row],[TOTAL Tax Revenues Before Assistance FY 12 and After]]</f>
        <v>3907.1954000000001</v>
      </c>
      <c r="DO277" s="7">
        <v>288.11880000000002</v>
      </c>
      <c r="DP277" s="7">
        <v>1441.3530000000001</v>
      </c>
      <c r="DQ277" s="7">
        <v>2447.1237999999998</v>
      </c>
      <c r="DR277" s="7">
        <f>Table2[[#This Row],[TOTAL Tax Revenues Net of Assistance Recapture and Penalty FY 12 and After]]+Table2[[#This Row],[TOTAL Tax Revenues Net of Assistance Recapture and Penalty Through FY 11]]</f>
        <v>3888.4767999999999</v>
      </c>
      <c r="DS277" s="7">
        <v>0</v>
      </c>
      <c r="DT277" s="7">
        <v>0</v>
      </c>
      <c r="DU277" s="7">
        <v>0</v>
      </c>
      <c r="DV277" s="7">
        <v>0</v>
      </c>
    </row>
    <row r="278" spans="1:126" x14ac:dyDescent="0.25">
      <c r="A278" s="5">
        <v>92803</v>
      </c>
      <c r="B278" s="5" t="s">
        <v>374</v>
      </c>
      <c r="C278" s="5" t="s">
        <v>375</v>
      </c>
      <c r="D278" s="5" t="s">
        <v>32</v>
      </c>
      <c r="E278" s="5">
        <v>19</v>
      </c>
      <c r="F278" s="5">
        <v>4194</v>
      </c>
      <c r="G278" s="5">
        <v>20</v>
      </c>
      <c r="H278" s="23">
        <v>65610</v>
      </c>
      <c r="I278" s="23">
        <v>63000</v>
      </c>
      <c r="J278" s="5">
        <v>624190</v>
      </c>
      <c r="K278" s="6" t="s">
        <v>47</v>
      </c>
      <c r="L278" s="6">
        <v>37861</v>
      </c>
      <c r="M278" s="9">
        <v>48761</v>
      </c>
      <c r="N278" s="7">
        <v>16395</v>
      </c>
      <c r="O278" s="5" t="s">
        <v>48</v>
      </c>
      <c r="P278" s="23">
        <v>16</v>
      </c>
      <c r="Q278" s="23">
        <v>0</v>
      </c>
      <c r="R278" s="23">
        <v>88</v>
      </c>
      <c r="S278" s="23">
        <v>0</v>
      </c>
      <c r="T278" s="23">
        <v>0</v>
      </c>
      <c r="U278" s="23">
        <v>104</v>
      </c>
      <c r="V278" s="23">
        <v>96</v>
      </c>
      <c r="W278" s="23">
        <v>0</v>
      </c>
      <c r="X278" s="23">
        <v>0</v>
      </c>
      <c r="Y278" s="23">
        <v>222</v>
      </c>
      <c r="Z278" s="23">
        <v>20</v>
      </c>
      <c r="AA278" s="24">
        <v>0</v>
      </c>
      <c r="AB278" s="24">
        <v>0</v>
      </c>
      <c r="AC278" s="24">
        <v>0</v>
      </c>
      <c r="AD278" s="24">
        <v>0</v>
      </c>
      <c r="AE278" s="24">
        <v>0</v>
      </c>
      <c r="AF278" s="24">
        <v>90.384615384615401</v>
      </c>
      <c r="AG278" s="5" t="s">
        <v>39</v>
      </c>
      <c r="AH278" s="7" t="s">
        <v>33</v>
      </c>
      <c r="AI278" s="7">
        <v>0</v>
      </c>
      <c r="AJ278" s="7">
        <v>0</v>
      </c>
      <c r="AK278" s="7">
        <v>0</v>
      </c>
      <c r="AL278" s="7">
        <f>Table2[[#This Row],[Company Direct Land Through FY 11]]+Table2[[#This Row],[Company Direct Land FY 12 and After ]]</f>
        <v>0</v>
      </c>
      <c r="AM278" s="7">
        <v>0</v>
      </c>
      <c r="AN278" s="7">
        <v>0</v>
      </c>
      <c r="AO278" s="7">
        <v>0</v>
      </c>
      <c r="AP278" s="7">
        <f>Table2[[#This Row],[Company Direct Building Through FY 11]]+Table2[[#This Row],[Company Direct Building FY 12 and After  ]]</f>
        <v>0</v>
      </c>
      <c r="AQ278" s="7">
        <v>0</v>
      </c>
      <c r="AR278" s="7">
        <v>0</v>
      </c>
      <c r="AS278" s="7">
        <v>0</v>
      </c>
      <c r="AT278" s="7">
        <f>Table2[[#This Row],[Mortgage Recording Tax Through FY 11]]+Table2[[#This Row],[Mortgage Recording Tax FY 12 and After ]]</f>
        <v>0</v>
      </c>
      <c r="AU278" s="7">
        <v>0</v>
      </c>
      <c r="AV278" s="7">
        <v>0</v>
      </c>
      <c r="AW278" s="7">
        <v>0</v>
      </c>
      <c r="AX278" s="7">
        <f>Table2[[#This Row],[Pilot Savings  Through FY 11]]+Table2[[#This Row],[Pilot Savings FY 12 and After ]]</f>
        <v>0</v>
      </c>
      <c r="AY278" s="7">
        <v>0</v>
      </c>
      <c r="AZ278" s="7">
        <v>0</v>
      </c>
      <c r="BA278" s="7">
        <v>0</v>
      </c>
      <c r="BB278" s="7">
        <f>Table2[[#This Row],[Mortgage Recording Tax Exemption Through FY 11]]+Table2[[#This Row],[Mortgage Recording Tax Exemption FY 12 and After ]]</f>
        <v>0</v>
      </c>
      <c r="BC278" s="7">
        <v>40.240200000000002</v>
      </c>
      <c r="BD278" s="7">
        <v>359.43939999999998</v>
      </c>
      <c r="BE278" s="7">
        <v>350.8383</v>
      </c>
      <c r="BF278" s="7">
        <f>Table2[[#This Row],[Indirect and Induced Land Through FY 11]]+Table2[[#This Row],[Indirect and Induced Land FY 12 and After ]]</f>
        <v>710.27769999999998</v>
      </c>
      <c r="BG278" s="7">
        <v>74.731800000000007</v>
      </c>
      <c r="BH278" s="7">
        <v>667.53020000000004</v>
      </c>
      <c r="BI278" s="7">
        <v>651.55830000000003</v>
      </c>
      <c r="BJ278" s="7">
        <f>Table2[[#This Row],[Indirect and Induced Building Through FY 11]]+Table2[[#This Row],[Indirect and Induced Building FY 12 and After]]</f>
        <v>1319.0885000000001</v>
      </c>
      <c r="BK278" s="7">
        <v>114.97199999999999</v>
      </c>
      <c r="BL278" s="7">
        <v>1026.9695999999999</v>
      </c>
      <c r="BM278" s="7">
        <v>1002.3966</v>
      </c>
      <c r="BN278" s="7">
        <f>Table2[[#This Row],[TOTAL Real Property Related Taxes Through FY 11]]+Table2[[#This Row],[TOTAL Real Property Related Taxes FY 12 and After]]</f>
        <v>2029.3661999999999</v>
      </c>
      <c r="BO278" s="7">
        <v>118.0587</v>
      </c>
      <c r="BP278" s="7">
        <v>1132.0442</v>
      </c>
      <c r="BQ278" s="7">
        <v>1029.3087</v>
      </c>
      <c r="BR278" s="7">
        <f>Table2[[#This Row],[Company Direct Through FY 11]]+Table2[[#This Row],[Company Direct FY 12 and After ]]</f>
        <v>2161.3528999999999</v>
      </c>
      <c r="BS278" s="7">
        <v>0</v>
      </c>
      <c r="BT278" s="7">
        <v>0</v>
      </c>
      <c r="BU278" s="7">
        <v>0</v>
      </c>
      <c r="BV278" s="7">
        <f>Table2[[#This Row],[Sales Tax Exemption Through FY 11]]+Table2[[#This Row],[Sales Tax Exemption FY 12 and After ]]</f>
        <v>0</v>
      </c>
      <c r="BW278" s="7">
        <v>0</v>
      </c>
      <c r="BX278" s="7">
        <v>0</v>
      </c>
      <c r="BY278" s="7">
        <v>0</v>
      </c>
      <c r="BZ278" s="7">
        <f>Table2[[#This Row],[Energy Tax Savings Through FY 11]]+Table2[[#This Row],[Energy Tax Savings FY 12 and After ]]</f>
        <v>0</v>
      </c>
      <c r="CA278" s="7">
        <v>12.803100000000001</v>
      </c>
      <c r="CB278" s="7">
        <v>97.192999999999998</v>
      </c>
      <c r="CC278" s="7">
        <v>47.927700000000002</v>
      </c>
      <c r="CD278" s="7">
        <f>Table2[[#This Row],[Tax Exempt Bond Savings Through FY 11]]+Table2[[#This Row],[Tax Exempt Bond Savings FY12 and After ]]</f>
        <v>145.1207</v>
      </c>
      <c r="CE278" s="7">
        <v>142.61510000000001</v>
      </c>
      <c r="CF278" s="7">
        <v>1352.8680999999999</v>
      </c>
      <c r="CG278" s="7">
        <v>1243.4050999999999</v>
      </c>
      <c r="CH278" s="7">
        <f>Table2[[#This Row],[Indirect and Induced Through FY 11]]+Table2[[#This Row],[Indirect and Induced FY 12 and After  ]]</f>
        <v>2596.2731999999996</v>
      </c>
      <c r="CI278" s="7">
        <v>247.8707</v>
      </c>
      <c r="CJ278" s="7">
        <v>2387.7193000000002</v>
      </c>
      <c r="CK278" s="7">
        <v>2224.7860999999998</v>
      </c>
      <c r="CL278" s="7">
        <f>Table2[[#This Row],[TOTAL Income Consumption Use Taxes Through FY 11]]+Table2[[#This Row],[TOTAL Income Consumption Use Taxes FY 12 and After  ]]</f>
        <v>4612.5054</v>
      </c>
      <c r="CM278" s="7">
        <v>12.803100000000001</v>
      </c>
      <c r="CN278" s="7">
        <v>97.192999999999998</v>
      </c>
      <c r="CO278" s="7">
        <v>47.927700000000002</v>
      </c>
      <c r="CP278" s="7">
        <f>Table2[[#This Row],[Assistance Provided Through FY 11]]+Table2[[#This Row],[Assistance Provided FY 12 and After ]]</f>
        <v>145.1207</v>
      </c>
      <c r="CQ278" s="7">
        <v>0</v>
      </c>
      <c r="CR278" s="7">
        <v>0</v>
      </c>
      <c r="CS278" s="7">
        <v>0</v>
      </c>
      <c r="CT278" s="7">
        <f>Table2[[#This Row],[Recapture Cancellation Reduction Amount Through FY 11]]+Table2[[#This Row],[Recapture Cancellation Reduction Amount FY 12 and After ]]</f>
        <v>0</v>
      </c>
      <c r="CU278" s="7">
        <v>0</v>
      </c>
      <c r="CV278" s="7">
        <v>0</v>
      </c>
      <c r="CW278" s="7">
        <v>0</v>
      </c>
      <c r="CX278" s="7">
        <f>Table2[[#This Row],[Penalty Paid Through FY 11]]+Table2[[#This Row],[Penalty Paid FY 12 and After]]</f>
        <v>0</v>
      </c>
      <c r="CY278" s="7">
        <v>12.803100000000001</v>
      </c>
      <c r="CZ278" s="7">
        <v>97.192999999999998</v>
      </c>
      <c r="DA278" s="7">
        <v>47.927700000000002</v>
      </c>
      <c r="DB278" s="7">
        <f>Table2[[#This Row],[TOTAL Assistance Net of recapture penalties Through FY 11]]+Table2[[#This Row],[TOTAL Assistance Net of recapture penalties FY 12 and After ]]</f>
        <v>145.1207</v>
      </c>
      <c r="DC278" s="7">
        <v>118.0587</v>
      </c>
      <c r="DD278" s="7">
        <v>1132.0442</v>
      </c>
      <c r="DE278" s="7">
        <v>1029.3087</v>
      </c>
      <c r="DF278" s="7">
        <f>Table2[[#This Row],[Company Direct Tax Revenue Before Assistance FY 12 and After]]+Table2[[#This Row],[Company Direct Tax Revenue Before Assistance Through FY 11]]</f>
        <v>2161.3528999999999</v>
      </c>
      <c r="DG278" s="7">
        <v>257.58710000000002</v>
      </c>
      <c r="DH278" s="7">
        <v>2379.8377</v>
      </c>
      <c r="DI278" s="7">
        <v>2245.8017</v>
      </c>
      <c r="DJ278" s="7">
        <f>Table2[[#This Row],[Indirect and Induced Tax Revenues FY 12 and After]]+Table2[[#This Row],[Indirect and Induced Tax Revenues Through FY 11]]</f>
        <v>4625.6394</v>
      </c>
      <c r="DK278" s="7">
        <v>375.64580000000001</v>
      </c>
      <c r="DL278" s="7">
        <v>3511.8818999999999</v>
      </c>
      <c r="DM278" s="7">
        <v>3275.1104</v>
      </c>
      <c r="DN278" s="7">
        <f>Table2[[#This Row],[TOTAL Tax Revenues Before Assistance Through FY 11]]+Table2[[#This Row],[TOTAL Tax Revenues Before Assistance FY 12 and After]]</f>
        <v>6786.9922999999999</v>
      </c>
      <c r="DO278" s="7">
        <v>362.84269999999998</v>
      </c>
      <c r="DP278" s="7">
        <v>3414.6889000000001</v>
      </c>
      <c r="DQ278" s="7">
        <v>3227.1826999999998</v>
      </c>
      <c r="DR278" s="7">
        <f>Table2[[#This Row],[TOTAL Tax Revenues Net of Assistance Recapture and Penalty FY 12 and After]]+Table2[[#This Row],[TOTAL Tax Revenues Net of Assistance Recapture and Penalty Through FY 11]]</f>
        <v>6641.8716000000004</v>
      </c>
      <c r="DS278" s="7">
        <v>0</v>
      </c>
      <c r="DT278" s="7">
        <v>0</v>
      </c>
      <c r="DU278" s="7">
        <v>0</v>
      </c>
      <c r="DV278" s="7">
        <v>0</v>
      </c>
    </row>
    <row r="279" spans="1:126" x14ac:dyDescent="0.25">
      <c r="A279" s="5">
        <v>92804</v>
      </c>
      <c r="B279" s="5" t="s">
        <v>555</v>
      </c>
      <c r="C279" s="5" t="s">
        <v>556</v>
      </c>
      <c r="D279" s="5" t="s">
        <v>36</v>
      </c>
      <c r="E279" s="5">
        <v>11</v>
      </c>
      <c r="F279" s="5">
        <v>5836</v>
      </c>
      <c r="G279" s="5">
        <v>3127</v>
      </c>
      <c r="H279" s="23">
        <v>819570</v>
      </c>
      <c r="I279" s="23">
        <v>127450</v>
      </c>
      <c r="J279" s="5">
        <v>611110</v>
      </c>
      <c r="K279" s="6" t="s">
        <v>47</v>
      </c>
      <c r="L279" s="6">
        <v>38152</v>
      </c>
      <c r="M279" s="9">
        <v>49096</v>
      </c>
      <c r="N279" s="7">
        <v>31000</v>
      </c>
      <c r="O279" s="5" t="s">
        <v>48</v>
      </c>
      <c r="P279" s="23">
        <v>25</v>
      </c>
      <c r="Q279" s="23">
        <v>70</v>
      </c>
      <c r="R279" s="23">
        <v>275</v>
      </c>
      <c r="S279" s="23">
        <v>0</v>
      </c>
      <c r="T279" s="23">
        <v>0</v>
      </c>
      <c r="U279" s="23">
        <v>370</v>
      </c>
      <c r="V279" s="23">
        <v>322</v>
      </c>
      <c r="W279" s="23">
        <v>0</v>
      </c>
      <c r="X279" s="23">
        <v>0</v>
      </c>
      <c r="Y279" s="23">
        <v>245</v>
      </c>
      <c r="Z279" s="23">
        <v>0</v>
      </c>
      <c r="AA279" s="24">
        <v>73.783783783783804</v>
      </c>
      <c r="AB279" s="24">
        <v>3.7837837837837802</v>
      </c>
      <c r="AC279" s="24">
        <v>6.2162162162162202</v>
      </c>
      <c r="AD279" s="24">
        <v>6.4864864864864904</v>
      </c>
      <c r="AE279" s="24">
        <v>9.7297297297297298</v>
      </c>
      <c r="AF279" s="24">
        <v>60.540540540540498</v>
      </c>
      <c r="AG279" s="5" t="s">
        <v>39</v>
      </c>
      <c r="AH279" s="7" t="s">
        <v>39</v>
      </c>
      <c r="AI279" s="7">
        <v>0</v>
      </c>
      <c r="AJ279" s="7">
        <v>0</v>
      </c>
      <c r="AK279" s="7">
        <v>0</v>
      </c>
      <c r="AL279" s="7">
        <f>Table2[[#This Row],[Company Direct Land Through FY 11]]+Table2[[#This Row],[Company Direct Land FY 12 and After ]]</f>
        <v>0</v>
      </c>
      <c r="AM279" s="7">
        <v>0</v>
      </c>
      <c r="AN279" s="7">
        <v>0</v>
      </c>
      <c r="AO279" s="7">
        <v>0</v>
      </c>
      <c r="AP279" s="7">
        <f>Table2[[#This Row],[Company Direct Building Through FY 11]]+Table2[[#This Row],[Company Direct Building FY 12 and After  ]]</f>
        <v>0</v>
      </c>
      <c r="AQ279" s="7">
        <v>0</v>
      </c>
      <c r="AR279" s="7">
        <v>469.56</v>
      </c>
      <c r="AS279" s="7">
        <v>0</v>
      </c>
      <c r="AT279" s="7">
        <f>Table2[[#This Row],[Mortgage Recording Tax Through FY 11]]+Table2[[#This Row],[Mortgage Recording Tax FY 12 and After ]]</f>
        <v>469.56</v>
      </c>
      <c r="AU279" s="7">
        <v>0</v>
      </c>
      <c r="AV279" s="7">
        <v>0</v>
      </c>
      <c r="AW279" s="7">
        <v>0</v>
      </c>
      <c r="AX279" s="7">
        <f>Table2[[#This Row],[Pilot Savings  Through FY 11]]+Table2[[#This Row],[Pilot Savings FY 12 and After ]]</f>
        <v>0</v>
      </c>
      <c r="AY279" s="7">
        <v>0</v>
      </c>
      <c r="AZ279" s="7">
        <v>0</v>
      </c>
      <c r="BA279" s="7">
        <v>0</v>
      </c>
      <c r="BB279" s="7">
        <f>Table2[[#This Row],[Mortgage Recording Tax Exemption Through FY 11]]+Table2[[#This Row],[Mortgage Recording Tax Exemption FY 12 and After ]]</f>
        <v>0</v>
      </c>
      <c r="BC279" s="7">
        <v>222.15979999999999</v>
      </c>
      <c r="BD279" s="7">
        <v>985.12099999999998</v>
      </c>
      <c r="BE279" s="7">
        <v>126.55159999999999</v>
      </c>
      <c r="BF279" s="7">
        <f>Table2[[#This Row],[Indirect and Induced Land Through FY 11]]+Table2[[#This Row],[Indirect and Induced Land FY 12 and After ]]</f>
        <v>1111.6725999999999</v>
      </c>
      <c r="BG279" s="7">
        <v>412.58260000000001</v>
      </c>
      <c r="BH279" s="7">
        <v>1829.5105000000001</v>
      </c>
      <c r="BI279" s="7">
        <v>235.02440000000001</v>
      </c>
      <c r="BJ279" s="7">
        <f>Table2[[#This Row],[Indirect and Induced Building Through FY 11]]+Table2[[#This Row],[Indirect and Induced Building FY 12 and After]]</f>
        <v>2064.5349000000001</v>
      </c>
      <c r="BK279" s="7">
        <v>634.74239999999998</v>
      </c>
      <c r="BL279" s="7">
        <v>3284.1914999999999</v>
      </c>
      <c r="BM279" s="7">
        <v>361.57600000000002</v>
      </c>
      <c r="BN279" s="7">
        <f>Table2[[#This Row],[TOTAL Real Property Related Taxes Through FY 11]]+Table2[[#This Row],[TOTAL Real Property Related Taxes FY 12 and After]]</f>
        <v>3645.7674999999999</v>
      </c>
      <c r="BO279" s="7">
        <v>725.37070000000006</v>
      </c>
      <c r="BP279" s="7">
        <v>3257.4702000000002</v>
      </c>
      <c r="BQ279" s="7">
        <v>413.20170000000002</v>
      </c>
      <c r="BR279" s="7">
        <f>Table2[[#This Row],[Company Direct Through FY 11]]+Table2[[#This Row],[Company Direct FY 12 and After ]]</f>
        <v>3670.6719000000003</v>
      </c>
      <c r="BS279" s="7">
        <v>0</v>
      </c>
      <c r="BT279" s="7">
        <v>0</v>
      </c>
      <c r="BU279" s="7">
        <v>0</v>
      </c>
      <c r="BV279" s="7">
        <f>Table2[[#This Row],[Sales Tax Exemption Through FY 11]]+Table2[[#This Row],[Sales Tax Exemption FY 12 and After ]]</f>
        <v>0</v>
      </c>
      <c r="BW279" s="7">
        <v>0</v>
      </c>
      <c r="BX279" s="7">
        <v>0</v>
      </c>
      <c r="BY279" s="7">
        <v>0</v>
      </c>
      <c r="BZ279" s="7">
        <f>Table2[[#This Row],[Energy Tax Savings Through FY 11]]+Table2[[#This Row],[Energy Tax Savings FY 12 and After ]]</f>
        <v>0</v>
      </c>
      <c r="CA279" s="7">
        <v>14.0771</v>
      </c>
      <c r="CB279" s="7">
        <v>87.310500000000005</v>
      </c>
      <c r="CC279" s="7">
        <v>7.7477</v>
      </c>
      <c r="CD279" s="7">
        <f>Table2[[#This Row],[Tax Exempt Bond Savings Through FY 11]]+Table2[[#This Row],[Tax Exempt Bond Savings FY12 and After ]]</f>
        <v>95.058199999999999</v>
      </c>
      <c r="CE279" s="7">
        <v>802.19269999999995</v>
      </c>
      <c r="CF279" s="7">
        <v>3700.5992000000001</v>
      </c>
      <c r="CG279" s="7">
        <v>456.96280000000002</v>
      </c>
      <c r="CH279" s="7">
        <f>Table2[[#This Row],[Indirect and Induced Through FY 11]]+Table2[[#This Row],[Indirect and Induced FY 12 and After  ]]</f>
        <v>4157.5619999999999</v>
      </c>
      <c r="CI279" s="7">
        <v>1513.4863</v>
      </c>
      <c r="CJ279" s="7">
        <v>6870.7588999999998</v>
      </c>
      <c r="CK279" s="7">
        <v>862.41679999999997</v>
      </c>
      <c r="CL279" s="7">
        <f>Table2[[#This Row],[TOTAL Income Consumption Use Taxes Through FY 11]]+Table2[[#This Row],[TOTAL Income Consumption Use Taxes FY 12 and After  ]]</f>
        <v>7733.1756999999998</v>
      </c>
      <c r="CM279" s="7">
        <v>14.0771</v>
      </c>
      <c r="CN279" s="7">
        <v>87.310500000000005</v>
      </c>
      <c r="CO279" s="7">
        <v>7.7477</v>
      </c>
      <c r="CP279" s="7">
        <f>Table2[[#This Row],[Assistance Provided Through FY 11]]+Table2[[#This Row],[Assistance Provided FY 12 and After ]]</f>
        <v>95.058199999999999</v>
      </c>
      <c r="CQ279" s="7">
        <v>0</v>
      </c>
      <c r="CR279" s="7">
        <v>0</v>
      </c>
      <c r="CS279" s="7">
        <v>0</v>
      </c>
      <c r="CT279" s="7">
        <f>Table2[[#This Row],[Recapture Cancellation Reduction Amount Through FY 11]]+Table2[[#This Row],[Recapture Cancellation Reduction Amount FY 12 and After ]]</f>
        <v>0</v>
      </c>
      <c r="CU279" s="7">
        <v>0</v>
      </c>
      <c r="CV279" s="7">
        <v>0</v>
      </c>
      <c r="CW279" s="7">
        <v>0</v>
      </c>
      <c r="CX279" s="7">
        <f>Table2[[#This Row],[Penalty Paid Through FY 11]]+Table2[[#This Row],[Penalty Paid FY 12 and After]]</f>
        <v>0</v>
      </c>
      <c r="CY279" s="7">
        <v>14.0771</v>
      </c>
      <c r="CZ279" s="7">
        <v>87.310500000000005</v>
      </c>
      <c r="DA279" s="7">
        <v>7.7477</v>
      </c>
      <c r="DB279" s="7">
        <f>Table2[[#This Row],[TOTAL Assistance Net of recapture penalties Through FY 11]]+Table2[[#This Row],[TOTAL Assistance Net of recapture penalties FY 12 and After ]]</f>
        <v>95.058199999999999</v>
      </c>
      <c r="DC279" s="7">
        <v>725.37070000000006</v>
      </c>
      <c r="DD279" s="7">
        <v>3727.0302000000001</v>
      </c>
      <c r="DE279" s="7">
        <v>413.20170000000002</v>
      </c>
      <c r="DF279" s="7">
        <f>Table2[[#This Row],[Company Direct Tax Revenue Before Assistance FY 12 and After]]+Table2[[#This Row],[Company Direct Tax Revenue Before Assistance Through FY 11]]</f>
        <v>4140.2318999999998</v>
      </c>
      <c r="DG279" s="7">
        <v>1436.9350999999999</v>
      </c>
      <c r="DH279" s="7">
        <v>6515.2307000000001</v>
      </c>
      <c r="DI279" s="7">
        <v>818.53880000000004</v>
      </c>
      <c r="DJ279" s="7">
        <f>Table2[[#This Row],[Indirect and Induced Tax Revenues FY 12 and After]]+Table2[[#This Row],[Indirect and Induced Tax Revenues Through FY 11]]</f>
        <v>7333.7695000000003</v>
      </c>
      <c r="DK279" s="7">
        <v>2162.3058000000001</v>
      </c>
      <c r="DL279" s="7">
        <v>10242.260899999999</v>
      </c>
      <c r="DM279" s="7">
        <v>1231.7405000000001</v>
      </c>
      <c r="DN279" s="7">
        <f>Table2[[#This Row],[TOTAL Tax Revenues Before Assistance Through FY 11]]+Table2[[#This Row],[TOTAL Tax Revenues Before Assistance FY 12 and After]]</f>
        <v>11474.001399999999</v>
      </c>
      <c r="DO279" s="7">
        <v>2148.2287000000001</v>
      </c>
      <c r="DP279" s="7">
        <v>10154.9504</v>
      </c>
      <c r="DQ279" s="7">
        <v>1223.9928</v>
      </c>
      <c r="DR279" s="7">
        <f>Table2[[#This Row],[TOTAL Tax Revenues Net of Assistance Recapture and Penalty FY 12 and After]]+Table2[[#This Row],[TOTAL Tax Revenues Net of Assistance Recapture and Penalty Through FY 11]]</f>
        <v>11378.9432</v>
      </c>
      <c r="DS279" s="7">
        <v>0</v>
      </c>
      <c r="DT279" s="7">
        <v>0</v>
      </c>
      <c r="DU279" s="7">
        <v>0</v>
      </c>
      <c r="DV279" s="7">
        <v>0</v>
      </c>
    </row>
    <row r="280" spans="1:126" x14ac:dyDescent="0.25">
      <c r="A280" s="5">
        <v>92806</v>
      </c>
      <c r="B280" s="5" t="s">
        <v>407</v>
      </c>
      <c r="C280" s="5" t="s">
        <v>408</v>
      </c>
      <c r="D280" s="5" t="s">
        <v>27</v>
      </c>
      <c r="E280" s="5">
        <v>3</v>
      </c>
      <c r="F280" s="5">
        <v>1025</v>
      </c>
      <c r="G280" s="5">
        <v>10</v>
      </c>
      <c r="H280" s="23">
        <v>17577</v>
      </c>
      <c r="I280" s="23">
        <v>11125</v>
      </c>
      <c r="J280" s="5">
        <v>711110</v>
      </c>
      <c r="K280" s="6" t="s">
        <v>47</v>
      </c>
      <c r="L280" s="6">
        <v>37829</v>
      </c>
      <c r="M280" s="9">
        <v>48853</v>
      </c>
      <c r="N280" s="7">
        <v>17720</v>
      </c>
      <c r="O280" s="5" t="s">
        <v>79</v>
      </c>
      <c r="P280" s="23">
        <v>9</v>
      </c>
      <c r="Q280" s="23">
        <v>10</v>
      </c>
      <c r="R280" s="23">
        <v>14</v>
      </c>
      <c r="S280" s="23">
        <v>70</v>
      </c>
      <c r="T280" s="23">
        <v>0</v>
      </c>
      <c r="U280" s="23">
        <v>103</v>
      </c>
      <c r="V280" s="23">
        <v>93</v>
      </c>
      <c r="W280" s="23">
        <v>0</v>
      </c>
      <c r="X280" s="23">
        <v>0</v>
      </c>
      <c r="Y280" s="23">
        <v>87</v>
      </c>
      <c r="Z280" s="23">
        <v>56</v>
      </c>
      <c r="AA280" s="24">
        <v>0</v>
      </c>
      <c r="AB280" s="24">
        <v>0</v>
      </c>
      <c r="AC280" s="24">
        <v>0</v>
      </c>
      <c r="AD280" s="24">
        <v>0</v>
      </c>
      <c r="AE280" s="24">
        <v>0</v>
      </c>
      <c r="AF280" s="24">
        <v>75.728155339805795</v>
      </c>
      <c r="AG280" s="5" t="s">
        <v>39</v>
      </c>
      <c r="AH280" s="7" t="s">
        <v>33</v>
      </c>
      <c r="AI280" s="7">
        <v>0</v>
      </c>
      <c r="AJ280" s="7">
        <v>0</v>
      </c>
      <c r="AK280" s="7">
        <v>0</v>
      </c>
      <c r="AL280" s="7">
        <f>Table2[[#This Row],[Company Direct Land Through FY 11]]+Table2[[#This Row],[Company Direct Land FY 12 and After ]]</f>
        <v>0</v>
      </c>
      <c r="AM280" s="7">
        <v>0</v>
      </c>
      <c r="AN280" s="7">
        <v>0</v>
      </c>
      <c r="AO280" s="7">
        <v>0</v>
      </c>
      <c r="AP280" s="7">
        <f>Table2[[#This Row],[Company Direct Building Through FY 11]]+Table2[[#This Row],[Company Direct Building FY 12 and After  ]]</f>
        <v>0</v>
      </c>
      <c r="AQ280" s="7">
        <v>0</v>
      </c>
      <c r="AR280" s="7">
        <v>310.8974</v>
      </c>
      <c r="AS280" s="7">
        <v>0</v>
      </c>
      <c r="AT280" s="7">
        <f>Table2[[#This Row],[Mortgage Recording Tax Through FY 11]]+Table2[[#This Row],[Mortgage Recording Tax FY 12 and After ]]</f>
        <v>310.8974</v>
      </c>
      <c r="AU280" s="7">
        <v>0</v>
      </c>
      <c r="AV280" s="7">
        <v>0</v>
      </c>
      <c r="AW280" s="7">
        <v>0</v>
      </c>
      <c r="AX280" s="7">
        <f>Table2[[#This Row],[Pilot Savings  Through FY 11]]+Table2[[#This Row],[Pilot Savings FY 12 and After ]]</f>
        <v>0</v>
      </c>
      <c r="AY280" s="7">
        <v>0</v>
      </c>
      <c r="AZ280" s="7">
        <v>310.8974</v>
      </c>
      <c r="BA280" s="7">
        <v>0</v>
      </c>
      <c r="BB280" s="7">
        <f>Table2[[#This Row],[Mortgage Recording Tax Exemption Through FY 11]]+Table2[[#This Row],[Mortgage Recording Tax Exemption FY 12 and After ]]</f>
        <v>310.8974</v>
      </c>
      <c r="BC280" s="7">
        <v>83.248199999999997</v>
      </c>
      <c r="BD280" s="7">
        <v>324.74439999999998</v>
      </c>
      <c r="BE280" s="7">
        <v>725.80909999999994</v>
      </c>
      <c r="BF280" s="7">
        <f>Table2[[#This Row],[Indirect and Induced Land Through FY 11]]+Table2[[#This Row],[Indirect and Induced Land FY 12 and After ]]</f>
        <v>1050.5535</v>
      </c>
      <c r="BG280" s="7">
        <v>154.60380000000001</v>
      </c>
      <c r="BH280" s="7">
        <v>603.09649999999999</v>
      </c>
      <c r="BI280" s="7">
        <v>1347.93</v>
      </c>
      <c r="BJ280" s="7">
        <f>Table2[[#This Row],[Indirect and Induced Building Through FY 11]]+Table2[[#This Row],[Indirect and Induced Building FY 12 and After]]</f>
        <v>1951.0264999999999</v>
      </c>
      <c r="BK280" s="7">
        <v>237.852</v>
      </c>
      <c r="BL280" s="7">
        <v>927.84090000000003</v>
      </c>
      <c r="BM280" s="7">
        <v>2073.7390999999998</v>
      </c>
      <c r="BN280" s="7">
        <f>Table2[[#This Row],[TOTAL Real Property Related Taxes Through FY 11]]+Table2[[#This Row],[TOTAL Real Property Related Taxes FY 12 and After]]</f>
        <v>3001.58</v>
      </c>
      <c r="BO280" s="7">
        <v>207.52699999999999</v>
      </c>
      <c r="BP280" s="7">
        <v>814.53510000000006</v>
      </c>
      <c r="BQ280" s="7">
        <v>1809.3471999999999</v>
      </c>
      <c r="BR280" s="7">
        <f>Table2[[#This Row],[Company Direct Through FY 11]]+Table2[[#This Row],[Company Direct FY 12 and After ]]</f>
        <v>2623.8823000000002</v>
      </c>
      <c r="BS280" s="7">
        <v>0</v>
      </c>
      <c r="BT280" s="7">
        <v>0</v>
      </c>
      <c r="BU280" s="7">
        <v>0</v>
      </c>
      <c r="BV280" s="7">
        <f>Table2[[#This Row],[Sales Tax Exemption Through FY 11]]+Table2[[#This Row],[Sales Tax Exemption FY 12 and After ]]</f>
        <v>0</v>
      </c>
      <c r="BW280" s="7">
        <v>0</v>
      </c>
      <c r="BX280" s="7">
        <v>0</v>
      </c>
      <c r="BY280" s="7">
        <v>0</v>
      </c>
      <c r="BZ280" s="7">
        <f>Table2[[#This Row],[Energy Tax Savings Through FY 11]]+Table2[[#This Row],[Energy Tax Savings FY 12 and After ]]</f>
        <v>0</v>
      </c>
      <c r="CA280" s="7">
        <v>11.226699999999999</v>
      </c>
      <c r="CB280" s="7">
        <v>77.53</v>
      </c>
      <c r="CC280" s="7">
        <v>42.026499999999999</v>
      </c>
      <c r="CD280" s="7">
        <f>Table2[[#This Row],[Tax Exempt Bond Savings Through FY 11]]+Table2[[#This Row],[Tax Exempt Bond Savings FY12 and After ]]</f>
        <v>119.5565</v>
      </c>
      <c r="CE280" s="7">
        <v>272.80040000000002</v>
      </c>
      <c r="CF280" s="7">
        <v>1111.0195000000001</v>
      </c>
      <c r="CG280" s="7">
        <v>2378.4409000000001</v>
      </c>
      <c r="CH280" s="7">
        <f>Table2[[#This Row],[Indirect and Induced Through FY 11]]+Table2[[#This Row],[Indirect and Induced FY 12 and After  ]]</f>
        <v>3489.4603999999999</v>
      </c>
      <c r="CI280" s="7">
        <v>469.10070000000002</v>
      </c>
      <c r="CJ280" s="7">
        <v>1848.0246</v>
      </c>
      <c r="CK280" s="7">
        <v>4145.7615999999998</v>
      </c>
      <c r="CL280" s="7">
        <f>Table2[[#This Row],[TOTAL Income Consumption Use Taxes Through FY 11]]+Table2[[#This Row],[TOTAL Income Consumption Use Taxes FY 12 and After  ]]</f>
        <v>5993.7861999999996</v>
      </c>
      <c r="CM280" s="7">
        <v>11.226699999999999</v>
      </c>
      <c r="CN280" s="7">
        <v>388.42739999999998</v>
      </c>
      <c r="CO280" s="7">
        <v>42.026499999999999</v>
      </c>
      <c r="CP280" s="7">
        <f>Table2[[#This Row],[Assistance Provided Through FY 11]]+Table2[[#This Row],[Assistance Provided FY 12 and After ]]</f>
        <v>430.45389999999998</v>
      </c>
      <c r="CQ280" s="7">
        <v>0</v>
      </c>
      <c r="CR280" s="7">
        <v>0</v>
      </c>
      <c r="CS280" s="7">
        <v>0</v>
      </c>
      <c r="CT280" s="7">
        <f>Table2[[#This Row],[Recapture Cancellation Reduction Amount Through FY 11]]+Table2[[#This Row],[Recapture Cancellation Reduction Amount FY 12 and After ]]</f>
        <v>0</v>
      </c>
      <c r="CU280" s="7">
        <v>0</v>
      </c>
      <c r="CV280" s="7">
        <v>0</v>
      </c>
      <c r="CW280" s="7">
        <v>0</v>
      </c>
      <c r="CX280" s="7">
        <f>Table2[[#This Row],[Penalty Paid Through FY 11]]+Table2[[#This Row],[Penalty Paid FY 12 and After]]</f>
        <v>0</v>
      </c>
      <c r="CY280" s="7">
        <v>11.226699999999999</v>
      </c>
      <c r="CZ280" s="7">
        <v>388.42739999999998</v>
      </c>
      <c r="DA280" s="7">
        <v>42.026499999999999</v>
      </c>
      <c r="DB280" s="7">
        <f>Table2[[#This Row],[TOTAL Assistance Net of recapture penalties Through FY 11]]+Table2[[#This Row],[TOTAL Assistance Net of recapture penalties FY 12 and After ]]</f>
        <v>430.45389999999998</v>
      </c>
      <c r="DC280" s="7">
        <v>207.52699999999999</v>
      </c>
      <c r="DD280" s="7">
        <v>1125.4324999999999</v>
      </c>
      <c r="DE280" s="7">
        <v>1809.3471999999999</v>
      </c>
      <c r="DF280" s="7">
        <f>Table2[[#This Row],[Company Direct Tax Revenue Before Assistance FY 12 and After]]+Table2[[#This Row],[Company Direct Tax Revenue Before Assistance Through FY 11]]</f>
        <v>2934.7797</v>
      </c>
      <c r="DG280" s="7">
        <v>510.6524</v>
      </c>
      <c r="DH280" s="7">
        <v>2038.8604</v>
      </c>
      <c r="DI280" s="7">
        <v>4452.18</v>
      </c>
      <c r="DJ280" s="7">
        <f>Table2[[#This Row],[Indirect and Induced Tax Revenues FY 12 and After]]+Table2[[#This Row],[Indirect and Induced Tax Revenues Through FY 11]]</f>
        <v>6491.0403999999999</v>
      </c>
      <c r="DK280" s="7">
        <v>718.17939999999999</v>
      </c>
      <c r="DL280" s="7">
        <v>3164.2928999999999</v>
      </c>
      <c r="DM280" s="7">
        <v>6261.5272000000004</v>
      </c>
      <c r="DN280" s="7">
        <f>Table2[[#This Row],[TOTAL Tax Revenues Before Assistance Through FY 11]]+Table2[[#This Row],[TOTAL Tax Revenues Before Assistance FY 12 and After]]</f>
        <v>9425.8201000000008</v>
      </c>
      <c r="DO280" s="7">
        <v>706.95270000000005</v>
      </c>
      <c r="DP280" s="7">
        <v>2775.8654999999999</v>
      </c>
      <c r="DQ280" s="7">
        <v>6219.5006999999996</v>
      </c>
      <c r="DR280" s="7">
        <f>Table2[[#This Row],[TOTAL Tax Revenues Net of Assistance Recapture and Penalty FY 12 and After]]+Table2[[#This Row],[TOTAL Tax Revenues Net of Assistance Recapture and Penalty Through FY 11]]</f>
        <v>8995.3662000000004</v>
      </c>
      <c r="DS280" s="7">
        <v>0</v>
      </c>
      <c r="DT280" s="7">
        <v>0</v>
      </c>
      <c r="DU280" s="7">
        <v>0</v>
      </c>
      <c r="DV280" s="7">
        <v>0</v>
      </c>
    </row>
    <row r="281" spans="1:126" x14ac:dyDescent="0.25">
      <c r="A281" s="5">
        <v>92809</v>
      </c>
      <c r="B281" s="5" t="s">
        <v>474</v>
      </c>
      <c r="C281" s="5" t="s">
        <v>475</v>
      </c>
      <c r="D281" s="5" t="s">
        <v>32</v>
      </c>
      <c r="E281" s="5">
        <v>31</v>
      </c>
      <c r="F281" s="5">
        <v>15010</v>
      </c>
      <c r="G281" s="5">
        <v>28</v>
      </c>
      <c r="H281" s="23"/>
      <c r="I281" s="23"/>
      <c r="J281" s="5">
        <v>484110</v>
      </c>
      <c r="K281" s="6" t="s">
        <v>28</v>
      </c>
      <c r="L281" s="6">
        <v>37949</v>
      </c>
      <c r="M281" s="9">
        <v>47299</v>
      </c>
      <c r="N281" s="7">
        <v>1602</v>
      </c>
      <c r="O281" s="5" t="s">
        <v>51</v>
      </c>
      <c r="P281" s="23">
        <v>0</v>
      </c>
      <c r="Q281" s="23">
        <v>0</v>
      </c>
      <c r="R281" s="23">
        <v>25</v>
      </c>
      <c r="S281" s="23">
        <v>0</v>
      </c>
      <c r="T281" s="23">
        <v>0</v>
      </c>
      <c r="U281" s="23">
        <v>25</v>
      </c>
      <c r="V281" s="23">
        <v>25</v>
      </c>
      <c r="W281" s="23">
        <v>0</v>
      </c>
      <c r="X281" s="23">
        <v>0</v>
      </c>
      <c r="Y281" s="23">
        <v>0</v>
      </c>
      <c r="Z281" s="23">
        <v>6</v>
      </c>
      <c r="AA281" s="24">
        <v>0</v>
      </c>
      <c r="AB281" s="24">
        <v>0</v>
      </c>
      <c r="AC281" s="24">
        <v>0</v>
      </c>
      <c r="AD281" s="24">
        <v>0</v>
      </c>
      <c r="AE281" s="24">
        <v>0</v>
      </c>
      <c r="AF281" s="24">
        <v>64.705882352941202</v>
      </c>
      <c r="AG281" s="5" t="s">
        <v>33</v>
      </c>
      <c r="AH281" s="7" t="s">
        <v>33</v>
      </c>
      <c r="AI281" s="7">
        <v>11.085000000000001</v>
      </c>
      <c r="AJ281" s="7">
        <v>70.365300000000005</v>
      </c>
      <c r="AK281" s="7">
        <v>82.505499999999998</v>
      </c>
      <c r="AL281" s="7">
        <f>Table2[[#This Row],[Company Direct Land Through FY 11]]+Table2[[#This Row],[Company Direct Land FY 12 and After ]]</f>
        <v>152.8708</v>
      </c>
      <c r="AM281" s="7">
        <v>41.948999999999998</v>
      </c>
      <c r="AN281" s="7">
        <v>195.85589999999999</v>
      </c>
      <c r="AO281" s="7">
        <v>312.22410000000002</v>
      </c>
      <c r="AP281" s="7">
        <f>Table2[[#This Row],[Company Direct Building Through FY 11]]+Table2[[#This Row],[Company Direct Building FY 12 and After  ]]</f>
        <v>508.08000000000004</v>
      </c>
      <c r="AQ281" s="7">
        <v>0</v>
      </c>
      <c r="AR281" s="7">
        <v>24.317399999999999</v>
      </c>
      <c r="AS281" s="7">
        <v>0</v>
      </c>
      <c r="AT281" s="7">
        <f>Table2[[#This Row],[Mortgage Recording Tax Through FY 11]]+Table2[[#This Row],[Mortgage Recording Tax FY 12 and After ]]</f>
        <v>24.317399999999999</v>
      </c>
      <c r="AU281" s="7">
        <v>23.895</v>
      </c>
      <c r="AV281" s="7">
        <v>84.691800000000001</v>
      </c>
      <c r="AW281" s="7">
        <v>177.84870000000001</v>
      </c>
      <c r="AX281" s="7">
        <f>Table2[[#This Row],[Pilot Savings  Through FY 11]]+Table2[[#This Row],[Pilot Savings FY 12 and After ]]</f>
        <v>262.54050000000001</v>
      </c>
      <c r="AY281" s="7">
        <v>0</v>
      </c>
      <c r="AZ281" s="7">
        <v>24.317399999999999</v>
      </c>
      <c r="BA281" s="7">
        <v>0</v>
      </c>
      <c r="BB281" s="7">
        <f>Table2[[#This Row],[Mortgage Recording Tax Exemption Through FY 11]]+Table2[[#This Row],[Mortgage Recording Tax Exemption FY 12 and After ]]</f>
        <v>24.317399999999999</v>
      </c>
      <c r="BC281" s="7">
        <v>27.270600000000002</v>
      </c>
      <c r="BD281" s="7">
        <v>118.4637</v>
      </c>
      <c r="BE281" s="7">
        <v>202.97460000000001</v>
      </c>
      <c r="BF281" s="7">
        <f>Table2[[#This Row],[Indirect and Induced Land Through FY 11]]+Table2[[#This Row],[Indirect and Induced Land FY 12 and After ]]</f>
        <v>321.43830000000003</v>
      </c>
      <c r="BG281" s="7">
        <v>50.645400000000002</v>
      </c>
      <c r="BH281" s="7">
        <v>220.00380000000001</v>
      </c>
      <c r="BI281" s="7">
        <v>376.95100000000002</v>
      </c>
      <c r="BJ281" s="7">
        <f>Table2[[#This Row],[Indirect and Induced Building Through FY 11]]+Table2[[#This Row],[Indirect and Induced Building FY 12 and After]]</f>
        <v>596.95479999999998</v>
      </c>
      <c r="BK281" s="7">
        <v>107.05500000000001</v>
      </c>
      <c r="BL281" s="7">
        <v>519.99689999999998</v>
      </c>
      <c r="BM281" s="7">
        <v>796.80650000000003</v>
      </c>
      <c r="BN281" s="7">
        <f>Table2[[#This Row],[TOTAL Real Property Related Taxes Through FY 11]]+Table2[[#This Row],[TOTAL Real Property Related Taxes FY 12 and After]]</f>
        <v>1316.8034</v>
      </c>
      <c r="BO281" s="7">
        <v>145.5368</v>
      </c>
      <c r="BP281" s="7">
        <v>693.60670000000005</v>
      </c>
      <c r="BQ281" s="7">
        <v>1083.2229</v>
      </c>
      <c r="BR281" s="7">
        <f>Table2[[#This Row],[Company Direct Through FY 11]]+Table2[[#This Row],[Company Direct FY 12 and After ]]</f>
        <v>1776.8296</v>
      </c>
      <c r="BS281" s="7">
        <v>0</v>
      </c>
      <c r="BT281" s="7">
        <v>0</v>
      </c>
      <c r="BU281" s="7">
        <v>0</v>
      </c>
      <c r="BV281" s="7">
        <f>Table2[[#This Row],[Sales Tax Exemption Through FY 11]]+Table2[[#This Row],[Sales Tax Exemption FY 12 and After ]]</f>
        <v>0</v>
      </c>
      <c r="BW281" s="7">
        <v>0</v>
      </c>
      <c r="BX281" s="7">
        <v>0</v>
      </c>
      <c r="BY281" s="7">
        <v>0</v>
      </c>
      <c r="BZ281" s="7">
        <f>Table2[[#This Row],[Energy Tax Savings Through FY 11]]+Table2[[#This Row],[Energy Tax Savings FY 12 and After ]]</f>
        <v>0</v>
      </c>
      <c r="CA281" s="7">
        <v>0</v>
      </c>
      <c r="CB281" s="7">
        <v>0</v>
      </c>
      <c r="CC281" s="7">
        <v>0</v>
      </c>
      <c r="CD281" s="7">
        <f>Table2[[#This Row],[Tax Exempt Bond Savings Through FY 11]]+Table2[[#This Row],[Tax Exempt Bond Savings FY12 and After ]]</f>
        <v>0</v>
      </c>
      <c r="CE281" s="7">
        <v>96.649600000000007</v>
      </c>
      <c r="CF281" s="7">
        <v>443.21710000000002</v>
      </c>
      <c r="CG281" s="7">
        <v>719.35720000000003</v>
      </c>
      <c r="CH281" s="7">
        <f>Table2[[#This Row],[Indirect and Induced Through FY 11]]+Table2[[#This Row],[Indirect and Induced FY 12 and After  ]]</f>
        <v>1162.5743</v>
      </c>
      <c r="CI281" s="7">
        <v>242.18639999999999</v>
      </c>
      <c r="CJ281" s="7">
        <v>1136.8237999999999</v>
      </c>
      <c r="CK281" s="7">
        <v>1802.5800999999999</v>
      </c>
      <c r="CL281" s="7">
        <f>Table2[[#This Row],[TOTAL Income Consumption Use Taxes Through FY 11]]+Table2[[#This Row],[TOTAL Income Consumption Use Taxes FY 12 and After  ]]</f>
        <v>2939.4038999999998</v>
      </c>
      <c r="CM281" s="7">
        <v>23.895</v>
      </c>
      <c r="CN281" s="7">
        <v>109.00920000000001</v>
      </c>
      <c r="CO281" s="7">
        <v>177.84870000000001</v>
      </c>
      <c r="CP281" s="7">
        <f>Table2[[#This Row],[Assistance Provided Through FY 11]]+Table2[[#This Row],[Assistance Provided FY 12 and After ]]</f>
        <v>286.85790000000003</v>
      </c>
      <c r="CQ281" s="7">
        <v>0</v>
      </c>
      <c r="CR281" s="7">
        <v>0</v>
      </c>
      <c r="CS281" s="7">
        <v>0</v>
      </c>
      <c r="CT281" s="7">
        <f>Table2[[#This Row],[Recapture Cancellation Reduction Amount Through FY 11]]+Table2[[#This Row],[Recapture Cancellation Reduction Amount FY 12 and After ]]</f>
        <v>0</v>
      </c>
      <c r="CU281" s="7">
        <v>0</v>
      </c>
      <c r="CV281" s="7">
        <v>0</v>
      </c>
      <c r="CW281" s="7">
        <v>0</v>
      </c>
      <c r="CX281" s="7">
        <f>Table2[[#This Row],[Penalty Paid Through FY 11]]+Table2[[#This Row],[Penalty Paid FY 12 and After]]</f>
        <v>0</v>
      </c>
      <c r="CY281" s="7">
        <v>23.895</v>
      </c>
      <c r="CZ281" s="7">
        <v>109.00920000000001</v>
      </c>
      <c r="DA281" s="7">
        <v>177.84870000000001</v>
      </c>
      <c r="DB281" s="7">
        <f>Table2[[#This Row],[TOTAL Assistance Net of recapture penalties Through FY 11]]+Table2[[#This Row],[TOTAL Assistance Net of recapture penalties FY 12 and After ]]</f>
        <v>286.85790000000003</v>
      </c>
      <c r="DC281" s="7">
        <v>198.57079999999999</v>
      </c>
      <c r="DD281" s="7">
        <v>984.14530000000002</v>
      </c>
      <c r="DE281" s="7">
        <v>1477.9525000000001</v>
      </c>
      <c r="DF281" s="7">
        <f>Table2[[#This Row],[Company Direct Tax Revenue Before Assistance FY 12 and After]]+Table2[[#This Row],[Company Direct Tax Revenue Before Assistance Through FY 11]]</f>
        <v>2462.0978</v>
      </c>
      <c r="DG281" s="7">
        <v>174.56559999999999</v>
      </c>
      <c r="DH281" s="7">
        <v>781.68460000000005</v>
      </c>
      <c r="DI281" s="7">
        <v>1299.2828</v>
      </c>
      <c r="DJ281" s="7">
        <f>Table2[[#This Row],[Indirect and Induced Tax Revenues FY 12 and After]]+Table2[[#This Row],[Indirect and Induced Tax Revenues Through FY 11]]</f>
        <v>2080.9674</v>
      </c>
      <c r="DK281" s="7">
        <v>373.13639999999998</v>
      </c>
      <c r="DL281" s="7">
        <v>1765.8299</v>
      </c>
      <c r="DM281" s="7">
        <v>2777.2352999999998</v>
      </c>
      <c r="DN281" s="7">
        <f>Table2[[#This Row],[TOTAL Tax Revenues Before Assistance Through FY 11]]+Table2[[#This Row],[TOTAL Tax Revenues Before Assistance FY 12 and After]]</f>
        <v>4543.0652</v>
      </c>
      <c r="DO281" s="7">
        <v>349.2414</v>
      </c>
      <c r="DP281" s="7">
        <v>1656.8207</v>
      </c>
      <c r="DQ281" s="7">
        <v>2599.3865999999998</v>
      </c>
      <c r="DR281" s="7">
        <f>Table2[[#This Row],[TOTAL Tax Revenues Net of Assistance Recapture and Penalty FY 12 and After]]+Table2[[#This Row],[TOTAL Tax Revenues Net of Assistance Recapture and Penalty Through FY 11]]</f>
        <v>4256.2073</v>
      </c>
      <c r="DS281" s="7">
        <v>0</v>
      </c>
      <c r="DT281" s="7">
        <v>0</v>
      </c>
      <c r="DU281" s="7">
        <v>0</v>
      </c>
      <c r="DV281" s="7">
        <v>0</v>
      </c>
    </row>
    <row r="282" spans="1:126" x14ac:dyDescent="0.25">
      <c r="A282" s="5">
        <v>92811</v>
      </c>
      <c r="B282" s="5" t="s">
        <v>465</v>
      </c>
      <c r="C282" s="5" t="s">
        <v>466</v>
      </c>
      <c r="D282" s="5" t="s">
        <v>42</v>
      </c>
      <c r="E282" s="5">
        <v>37</v>
      </c>
      <c r="F282" s="5">
        <v>3682</v>
      </c>
      <c r="G282" s="5">
        <v>33</v>
      </c>
      <c r="H282" s="23">
        <v>21250</v>
      </c>
      <c r="I282" s="23">
        <v>58590</v>
      </c>
      <c r="J282" s="5">
        <v>611110</v>
      </c>
      <c r="K282" s="6" t="s">
        <v>47</v>
      </c>
      <c r="L282" s="6">
        <v>37929</v>
      </c>
      <c r="M282" s="9">
        <v>41548</v>
      </c>
      <c r="N282" s="7">
        <v>5700</v>
      </c>
      <c r="O282" s="5" t="s">
        <v>79</v>
      </c>
      <c r="P282" s="23">
        <v>7</v>
      </c>
      <c r="Q282" s="23">
        <v>2</v>
      </c>
      <c r="R282" s="23">
        <v>37</v>
      </c>
      <c r="S282" s="23">
        <v>5</v>
      </c>
      <c r="T282" s="23">
        <v>0</v>
      </c>
      <c r="U282" s="23">
        <v>51</v>
      </c>
      <c r="V282" s="23">
        <v>46</v>
      </c>
      <c r="W282" s="23">
        <v>0</v>
      </c>
      <c r="X282" s="23">
        <v>0</v>
      </c>
      <c r="Y282" s="23">
        <v>0</v>
      </c>
      <c r="Z282" s="23">
        <v>6</v>
      </c>
      <c r="AA282" s="24">
        <v>0</v>
      </c>
      <c r="AB282" s="24">
        <v>0</v>
      </c>
      <c r="AC282" s="24">
        <v>0</v>
      </c>
      <c r="AD282" s="24">
        <v>0</v>
      </c>
      <c r="AE282" s="24">
        <v>0</v>
      </c>
      <c r="AF282" s="24">
        <v>98.039215686274503</v>
      </c>
      <c r="AG282" s="5" t="s">
        <v>39</v>
      </c>
      <c r="AH282" s="7" t="s">
        <v>33</v>
      </c>
      <c r="AI282" s="7">
        <v>0</v>
      </c>
      <c r="AJ282" s="7">
        <v>0</v>
      </c>
      <c r="AK282" s="7">
        <v>0</v>
      </c>
      <c r="AL282" s="7">
        <f>Table2[[#This Row],[Company Direct Land Through FY 11]]+Table2[[#This Row],[Company Direct Land FY 12 and After ]]</f>
        <v>0</v>
      </c>
      <c r="AM282" s="7">
        <v>0</v>
      </c>
      <c r="AN282" s="7">
        <v>0</v>
      </c>
      <c r="AO282" s="7">
        <v>0</v>
      </c>
      <c r="AP282" s="7">
        <f>Table2[[#This Row],[Company Direct Building Through FY 11]]+Table2[[#This Row],[Company Direct Building FY 12 and After  ]]</f>
        <v>0</v>
      </c>
      <c r="AQ282" s="7">
        <v>0</v>
      </c>
      <c r="AR282" s="7">
        <v>58.536499999999997</v>
      </c>
      <c r="AS282" s="7">
        <v>0</v>
      </c>
      <c r="AT282" s="7">
        <f>Table2[[#This Row],[Mortgage Recording Tax Through FY 11]]+Table2[[#This Row],[Mortgage Recording Tax FY 12 and After ]]</f>
        <v>58.536499999999997</v>
      </c>
      <c r="AU282" s="7">
        <v>0</v>
      </c>
      <c r="AV282" s="7">
        <v>0</v>
      </c>
      <c r="AW282" s="7">
        <v>0</v>
      </c>
      <c r="AX282" s="7">
        <f>Table2[[#This Row],[Pilot Savings  Through FY 11]]+Table2[[#This Row],[Pilot Savings FY 12 and After ]]</f>
        <v>0</v>
      </c>
      <c r="AY282" s="7">
        <v>0</v>
      </c>
      <c r="AZ282" s="7">
        <v>58.536499999999997</v>
      </c>
      <c r="BA282" s="7">
        <v>0</v>
      </c>
      <c r="BB282" s="7">
        <f>Table2[[#This Row],[Mortgage Recording Tax Exemption Through FY 11]]+Table2[[#This Row],[Mortgage Recording Tax Exemption FY 12 and After ]]</f>
        <v>58.536499999999997</v>
      </c>
      <c r="BC282" s="7">
        <v>31.736899999999999</v>
      </c>
      <c r="BD282" s="7">
        <v>199.2705</v>
      </c>
      <c r="BE282" s="7">
        <v>52.125</v>
      </c>
      <c r="BF282" s="7">
        <f>Table2[[#This Row],[Indirect and Induced Land Through FY 11]]+Table2[[#This Row],[Indirect and Induced Land FY 12 and After ]]</f>
        <v>251.3955</v>
      </c>
      <c r="BG282" s="7">
        <v>58.939900000000002</v>
      </c>
      <c r="BH282" s="7">
        <v>370.07389999999998</v>
      </c>
      <c r="BI282" s="7">
        <v>96.803399999999996</v>
      </c>
      <c r="BJ282" s="7">
        <f>Table2[[#This Row],[Indirect and Induced Building Through FY 11]]+Table2[[#This Row],[Indirect and Induced Building FY 12 and After]]</f>
        <v>466.87729999999999</v>
      </c>
      <c r="BK282" s="7">
        <v>90.6768</v>
      </c>
      <c r="BL282" s="7">
        <v>569.34439999999995</v>
      </c>
      <c r="BM282" s="7">
        <v>148.92840000000001</v>
      </c>
      <c r="BN282" s="7">
        <f>Table2[[#This Row],[TOTAL Real Property Related Taxes Through FY 11]]+Table2[[#This Row],[TOTAL Real Property Related Taxes FY 12 and After]]</f>
        <v>718.27279999999996</v>
      </c>
      <c r="BO282" s="7">
        <v>112.95189999999999</v>
      </c>
      <c r="BP282" s="7">
        <v>733.40419999999995</v>
      </c>
      <c r="BQ282" s="7">
        <v>185.51310000000001</v>
      </c>
      <c r="BR282" s="7">
        <f>Table2[[#This Row],[Company Direct Through FY 11]]+Table2[[#This Row],[Company Direct FY 12 and After ]]</f>
        <v>918.91729999999995</v>
      </c>
      <c r="BS282" s="7">
        <v>0</v>
      </c>
      <c r="BT282" s="7">
        <v>0</v>
      </c>
      <c r="BU282" s="7">
        <v>0</v>
      </c>
      <c r="BV282" s="7">
        <f>Table2[[#This Row],[Sales Tax Exemption Through FY 11]]+Table2[[#This Row],[Sales Tax Exemption FY 12 and After ]]</f>
        <v>0</v>
      </c>
      <c r="BW282" s="7">
        <v>0</v>
      </c>
      <c r="BX282" s="7">
        <v>0</v>
      </c>
      <c r="BY282" s="7">
        <v>0</v>
      </c>
      <c r="BZ282" s="7">
        <f>Table2[[#This Row],[Energy Tax Savings Through FY 11]]+Table2[[#This Row],[Energy Tax Savings FY 12 and After ]]</f>
        <v>0</v>
      </c>
      <c r="CA282" s="7">
        <v>2.65</v>
      </c>
      <c r="CB282" s="7">
        <v>17.457999999999998</v>
      </c>
      <c r="CC282" s="7">
        <v>4.0682999999999998</v>
      </c>
      <c r="CD282" s="7">
        <f>Table2[[#This Row],[Tax Exempt Bond Savings Through FY 11]]+Table2[[#This Row],[Tax Exempt Bond Savings FY12 and After ]]</f>
        <v>21.526299999999999</v>
      </c>
      <c r="CE282" s="7">
        <v>124.91330000000001</v>
      </c>
      <c r="CF282" s="7">
        <v>843.75459999999998</v>
      </c>
      <c r="CG282" s="7">
        <v>205.15860000000001</v>
      </c>
      <c r="CH282" s="7">
        <f>Table2[[#This Row],[Indirect and Induced Through FY 11]]+Table2[[#This Row],[Indirect and Induced FY 12 and After  ]]</f>
        <v>1048.9132</v>
      </c>
      <c r="CI282" s="7">
        <v>235.21520000000001</v>
      </c>
      <c r="CJ282" s="7">
        <v>1559.7008000000001</v>
      </c>
      <c r="CK282" s="7">
        <v>386.60340000000002</v>
      </c>
      <c r="CL282" s="7">
        <f>Table2[[#This Row],[TOTAL Income Consumption Use Taxes Through FY 11]]+Table2[[#This Row],[TOTAL Income Consumption Use Taxes FY 12 and After  ]]</f>
        <v>1946.3042</v>
      </c>
      <c r="CM282" s="7">
        <v>2.65</v>
      </c>
      <c r="CN282" s="7">
        <v>75.994500000000002</v>
      </c>
      <c r="CO282" s="7">
        <v>4.0682999999999998</v>
      </c>
      <c r="CP282" s="7">
        <f>Table2[[#This Row],[Assistance Provided Through FY 11]]+Table2[[#This Row],[Assistance Provided FY 12 and After ]]</f>
        <v>80.062799999999996</v>
      </c>
      <c r="CQ282" s="7">
        <v>0</v>
      </c>
      <c r="CR282" s="7">
        <v>0</v>
      </c>
      <c r="CS282" s="7">
        <v>0</v>
      </c>
      <c r="CT282" s="7">
        <f>Table2[[#This Row],[Recapture Cancellation Reduction Amount Through FY 11]]+Table2[[#This Row],[Recapture Cancellation Reduction Amount FY 12 and After ]]</f>
        <v>0</v>
      </c>
      <c r="CU282" s="7">
        <v>0</v>
      </c>
      <c r="CV282" s="7">
        <v>0</v>
      </c>
      <c r="CW282" s="7">
        <v>0</v>
      </c>
      <c r="CX282" s="7">
        <f>Table2[[#This Row],[Penalty Paid Through FY 11]]+Table2[[#This Row],[Penalty Paid FY 12 and After]]</f>
        <v>0</v>
      </c>
      <c r="CY282" s="7">
        <v>2.65</v>
      </c>
      <c r="CZ282" s="7">
        <v>75.994500000000002</v>
      </c>
      <c r="DA282" s="7">
        <v>4.0682999999999998</v>
      </c>
      <c r="DB282" s="7">
        <f>Table2[[#This Row],[TOTAL Assistance Net of recapture penalties Through FY 11]]+Table2[[#This Row],[TOTAL Assistance Net of recapture penalties FY 12 and After ]]</f>
        <v>80.062799999999996</v>
      </c>
      <c r="DC282" s="7">
        <v>112.95189999999999</v>
      </c>
      <c r="DD282" s="7">
        <v>791.94069999999999</v>
      </c>
      <c r="DE282" s="7">
        <v>185.51310000000001</v>
      </c>
      <c r="DF282" s="7">
        <f>Table2[[#This Row],[Company Direct Tax Revenue Before Assistance FY 12 and After]]+Table2[[#This Row],[Company Direct Tax Revenue Before Assistance Through FY 11]]</f>
        <v>977.4538</v>
      </c>
      <c r="DG282" s="7">
        <v>215.59010000000001</v>
      </c>
      <c r="DH282" s="7">
        <v>1413.0989999999999</v>
      </c>
      <c r="DI282" s="7">
        <v>354.08699999999999</v>
      </c>
      <c r="DJ282" s="7">
        <f>Table2[[#This Row],[Indirect and Induced Tax Revenues FY 12 and After]]+Table2[[#This Row],[Indirect and Induced Tax Revenues Through FY 11]]</f>
        <v>1767.1859999999999</v>
      </c>
      <c r="DK282" s="7">
        <v>328.54199999999997</v>
      </c>
      <c r="DL282" s="7">
        <v>2205.0396999999998</v>
      </c>
      <c r="DM282" s="7">
        <v>539.6001</v>
      </c>
      <c r="DN282" s="7">
        <f>Table2[[#This Row],[TOTAL Tax Revenues Before Assistance Through FY 11]]+Table2[[#This Row],[TOTAL Tax Revenues Before Assistance FY 12 and After]]</f>
        <v>2744.6397999999999</v>
      </c>
      <c r="DO282" s="7">
        <v>325.892</v>
      </c>
      <c r="DP282" s="7">
        <v>2129.0452</v>
      </c>
      <c r="DQ282" s="7">
        <v>535.53179999999998</v>
      </c>
      <c r="DR282" s="7">
        <f>Table2[[#This Row],[TOTAL Tax Revenues Net of Assistance Recapture and Penalty FY 12 and After]]+Table2[[#This Row],[TOTAL Tax Revenues Net of Assistance Recapture and Penalty Through FY 11]]</f>
        <v>2664.5770000000002</v>
      </c>
      <c r="DS282" s="7">
        <v>0</v>
      </c>
      <c r="DT282" s="7">
        <v>0</v>
      </c>
      <c r="DU282" s="7">
        <v>0</v>
      </c>
      <c r="DV282" s="7">
        <v>0</v>
      </c>
    </row>
    <row r="283" spans="1:126" x14ac:dyDescent="0.25">
      <c r="A283" s="5">
        <v>92813</v>
      </c>
      <c r="B283" s="5" t="s">
        <v>557</v>
      </c>
      <c r="C283" s="5" t="s">
        <v>558</v>
      </c>
      <c r="D283" s="5" t="s">
        <v>27</v>
      </c>
      <c r="E283" s="5">
        <v>4</v>
      </c>
      <c r="F283" s="5">
        <v>1313</v>
      </c>
      <c r="G283" s="5">
        <v>56</v>
      </c>
      <c r="H283" s="23"/>
      <c r="I283" s="23">
        <v>252000</v>
      </c>
      <c r="J283" s="5">
        <v>813219</v>
      </c>
      <c r="K283" s="6" t="s">
        <v>47</v>
      </c>
      <c r="L283" s="6">
        <v>38155</v>
      </c>
      <c r="M283" s="9">
        <v>49156</v>
      </c>
      <c r="N283" s="7">
        <v>66830</v>
      </c>
      <c r="O283" s="5" t="s">
        <v>48</v>
      </c>
      <c r="P283" s="23">
        <v>0</v>
      </c>
      <c r="Q283" s="23">
        <v>0</v>
      </c>
      <c r="R283" s="23">
        <v>367</v>
      </c>
      <c r="S283" s="23">
        <v>0</v>
      </c>
      <c r="T283" s="23">
        <v>0</v>
      </c>
      <c r="U283" s="23">
        <v>367</v>
      </c>
      <c r="V283" s="23">
        <v>367</v>
      </c>
      <c r="W283" s="23">
        <v>0</v>
      </c>
      <c r="X283" s="23">
        <v>0</v>
      </c>
      <c r="Y283" s="23">
        <v>397</v>
      </c>
      <c r="Z283" s="23">
        <v>0</v>
      </c>
      <c r="AA283" s="24">
        <v>76.566757493188007</v>
      </c>
      <c r="AB283" s="24">
        <v>0</v>
      </c>
      <c r="AC283" s="24">
        <v>10.0817438692098</v>
      </c>
      <c r="AD283" s="24">
        <v>6.8119891008174402</v>
      </c>
      <c r="AE283" s="24">
        <v>6.53950953678474</v>
      </c>
      <c r="AF283" s="24">
        <v>68.119891008174406</v>
      </c>
      <c r="AG283" s="5" t="s">
        <v>39</v>
      </c>
      <c r="AH283" s="7" t="s">
        <v>33</v>
      </c>
      <c r="AI283" s="7">
        <v>0</v>
      </c>
      <c r="AJ283" s="7">
        <v>0</v>
      </c>
      <c r="AK283" s="7">
        <v>0</v>
      </c>
      <c r="AL283" s="7">
        <f>Table2[[#This Row],[Company Direct Land Through FY 11]]+Table2[[#This Row],[Company Direct Land FY 12 and After ]]</f>
        <v>0</v>
      </c>
      <c r="AM283" s="7">
        <v>0</v>
      </c>
      <c r="AN283" s="7">
        <v>0</v>
      </c>
      <c r="AO283" s="7">
        <v>0</v>
      </c>
      <c r="AP283" s="7">
        <f>Table2[[#This Row],[Company Direct Building Through FY 11]]+Table2[[#This Row],[Company Direct Building FY 12 and After  ]]</f>
        <v>0</v>
      </c>
      <c r="AQ283" s="7">
        <v>0</v>
      </c>
      <c r="AR283" s="7">
        <v>1056.25</v>
      </c>
      <c r="AS283" s="7">
        <v>0</v>
      </c>
      <c r="AT283" s="7">
        <f>Table2[[#This Row],[Mortgage Recording Tax Through FY 11]]+Table2[[#This Row],[Mortgage Recording Tax FY 12 and After ]]</f>
        <v>1056.25</v>
      </c>
      <c r="AU283" s="7">
        <v>0</v>
      </c>
      <c r="AV283" s="7">
        <v>0</v>
      </c>
      <c r="AW283" s="7">
        <v>0</v>
      </c>
      <c r="AX283" s="7">
        <f>Table2[[#This Row],[Pilot Savings  Through FY 11]]+Table2[[#This Row],[Pilot Savings FY 12 and After ]]</f>
        <v>0</v>
      </c>
      <c r="AY283" s="7">
        <v>0</v>
      </c>
      <c r="AZ283" s="7">
        <v>0</v>
      </c>
      <c r="BA283" s="7">
        <v>0</v>
      </c>
      <c r="BB283" s="7">
        <f>Table2[[#This Row],[Mortgage Recording Tax Exemption Through FY 11]]+Table2[[#This Row],[Mortgage Recording Tax Exemption FY 12 and After ]]</f>
        <v>0</v>
      </c>
      <c r="BC283" s="7">
        <v>457.58240000000001</v>
      </c>
      <c r="BD283" s="7">
        <v>2127.3733999999999</v>
      </c>
      <c r="BE283" s="7">
        <v>4092.7833999999998</v>
      </c>
      <c r="BF283" s="7">
        <f>Table2[[#This Row],[Indirect and Induced Land Through FY 11]]+Table2[[#This Row],[Indirect and Induced Land FY 12 and After ]]</f>
        <v>6220.1567999999997</v>
      </c>
      <c r="BG283" s="7">
        <v>849.79600000000005</v>
      </c>
      <c r="BH283" s="7">
        <v>3950.8362999999999</v>
      </c>
      <c r="BI283" s="7">
        <v>7600.8855000000003</v>
      </c>
      <c r="BJ283" s="7">
        <f>Table2[[#This Row],[Indirect and Induced Building Through FY 11]]+Table2[[#This Row],[Indirect and Induced Building FY 12 and After]]</f>
        <v>11551.721799999999</v>
      </c>
      <c r="BK283" s="7">
        <v>1307.3784000000001</v>
      </c>
      <c r="BL283" s="7">
        <v>7134.4597000000003</v>
      </c>
      <c r="BM283" s="7">
        <v>11693.668900000001</v>
      </c>
      <c r="BN283" s="7">
        <f>Table2[[#This Row],[TOTAL Real Property Related Taxes Through FY 11]]+Table2[[#This Row],[TOTAL Real Property Related Taxes FY 12 and After]]</f>
        <v>18828.1286</v>
      </c>
      <c r="BO283" s="7">
        <v>1283.538</v>
      </c>
      <c r="BP283" s="7">
        <v>6689.5851000000002</v>
      </c>
      <c r="BQ283" s="7">
        <v>11480.4318</v>
      </c>
      <c r="BR283" s="7">
        <f>Table2[[#This Row],[Company Direct Through FY 11]]+Table2[[#This Row],[Company Direct FY 12 and After ]]</f>
        <v>18170.016900000002</v>
      </c>
      <c r="BS283" s="7">
        <v>0</v>
      </c>
      <c r="BT283" s="7">
        <v>0</v>
      </c>
      <c r="BU283" s="7">
        <v>0</v>
      </c>
      <c r="BV283" s="7">
        <f>Table2[[#This Row],[Sales Tax Exemption Through FY 11]]+Table2[[#This Row],[Sales Tax Exemption FY 12 and After ]]</f>
        <v>0</v>
      </c>
      <c r="BW283" s="7">
        <v>0</v>
      </c>
      <c r="BX283" s="7">
        <v>0</v>
      </c>
      <c r="BY283" s="7">
        <v>0</v>
      </c>
      <c r="BZ283" s="7">
        <f>Table2[[#This Row],[Energy Tax Savings Through FY 11]]+Table2[[#This Row],[Energy Tax Savings FY 12 and After ]]</f>
        <v>0</v>
      </c>
      <c r="CA283" s="7">
        <v>24.751000000000001</v>
      </c>
      <c r="CB283" s="7">
        <v>136.65010000000001</v>
      </c>
      <c r="CC283" s="7">
        <v>92.653800000000004</v>
      </c>
      <c r="CD283" s="7">
        <f>Table2[[#This Row],[Tax Exempt Bond Savings Through FY 11]]+Table2[[#This Row],[Tax Exempt Bond Savings FY12 and After ]]</f>
        <v>229.3039</v>
      </c>
      <c r="CE283" s="7">
        <v>1499.4758999999999</v>
      </c>
      <c r="CF283" s="7">
        <v>7328.1014999999998</v>
      </c>
      <c r="CG283" s="7">
        <v>13411.8593</v>
      </c>
      <c r="CH283" s="7">
        <f>Table2[[#This Row],[Indirect and Induced Through FY 11]]+Table2[[#This Row],[Indirect and Induced FY 12 and After  ]]</f>
        <v>20739.960800000001</v>
      </c>
      <c r="CI283" s="7">
        <v>2758.2629000000002</v>
      </c>
      <c r="CJ283" s="7">
        <v>13881.0365</v>
      </c>
      <c r="CK283" s="7">
        <v>24799.637299999999</v>
      </c>
      <c r="CL283" s="7">
        <f>Table2[[#This Row],[TOTAL Income Consumption Use Taxes Through FY 11]]+Table2[[#This Row],[TOTAL Income Consumption Use Taxes FY 12 and After  ]]</f>
        <v>38680.673799999997</v>
      </c>
      <c r="CM283" s="7">
        <v>24.751000000000001</v>
      </c>
      <c r="CN283" s="7">
        <v>136.65010000000001</v>
      </c>
      <c r="CO283" s="7">
        <v>92.653800000000004</v>
      </c>
      <c r="CP283" s="7">
        <f>Table2[[#This Row],[Assistance Provided Through FY 11]]+Table2[[#This Row],[Assistance Provided FY 12 and After ]]</f>
        <v>229.3039</v>
      </c>
      <c r="CQ283" s="7">
        <v>0</v>
      </c>
      <c r="CR283" s="7">
        <v>0</v>
      </c>
      <c r="CS283" s="7">
        <v>0</v>
      </c>
      <c r="CT283" s="7">
        <f>Table2[[#This Row],[Recapture Cancellation Reduction Amount Through FY 11]]+Table2[[#This Row],[Recapture Cancellation Reduction Amount FY 12 and After ]]</f>
        <v>0</v>
      </c>
      <c r="CU283" s="7">
        <v>0</v>
      </c>
      <c r="CV283" s="7">
        <v>0</v>
      </c>
      <c r="CW283" s="7">
        <v>0</v>
      </c>
      <c r="CX283" s="7">
        <f>Table2[[#This Row],[Penalty Paid Through FY 11]]+Table2[[#This Row],[Penalty Paid FY 12 and After]]</f>
        <v>0</v>
      </c>
      <c r="CY283" s="7">
        <v>24.751000000000001</v>
      </c>
      <c r="CZ283" s="7">
        <v>136.65010000000001</v>
      </c>
      <c r="DA283" s="7">
        <v>92.653800000000004</v>
      </c>
      <c r="DB283" s="7">
        <f>Table2[[#This Row],[TOTAL Assistance Net of recapture penalties Through FY 11]]+Table2[[#This Row],[TOTAL Assistance Net of recapture penalties FY 12 and After ]]</f>
        <v>229.3039</v>
      </c>
      <c r="DC283" s="7">
        <v>1283.538</v>
      </c>
      <c r="DD283" s="7">
        <v>7745.8351000000002</v>
      </c>
      <c r="DE283" s="7">
        <v>11480.4318</v>
      </c>
      <c r="DF283" s="7">
        <f>Table2[[#This Row],[Company Direct Tax Revenue Before Assistance FY 12 and After]]+Table2[[#This Row],[Company Direct Tax Revenue Before Assistance Through FY 11]]</f>
        <v>19226.266900000002</v>
      </c>
      <c r="DG283" s="7">
        <v>2806.8543</v>
      </c>
      <c r="DH283" s="7">
        <v>13406.3112</v>
      </c>
      <c r="DI283" s="7">
        <v>25105.528200000001</v>
      </c>
      <c r="DJ283" s="7">
        <f>Table2[[#This Row],[Indirect and Induced Tax Revenues FY 12 and After]]+Table2[[#This Row],[Indirect and Induced Tax Revenues Through FY 11]]</f>
        <v>38511.839399999997</v>
      </c>
      <c r="DK283" s="7">
        <v>4090.3923</v>
      </c>
      <c r="DL283" s="7">
        <v>21152.1463</v>
      </c>
      <c r="DM283" s="7">
        <v>36585.96</v>
      </c>
      <c r="DN283" s="7">
        <f>Table2[[#This Row],[TOTAL Tax Revenues Before Assistance Through FY 11]]+Table2[[#This Row],[TOTAL Tax Revenues Before Assistance FY 12 and After]]</f>
        <v>57738.106299999999</v>
      </c>
      <c r="DO283" s="7">
        <v>4065.6412999999998</v>
      </c>
      <c r="DP283" s="7">
        <v>21015.496200000001</v>
      </c>
      <c r="DQ283" s="7">
        <v>36493.306199999999</v>
      </c>
      <c r="DR283" s="7">
        <f>Table2[[#This Row],[TOTAL Tax Revenues Net of Assistance Recapture and Penalty FY 12 and After]]+Table2[[#This Row],[TOTAL Tax Revenues Net of Assistance Recapture and Penalty Through FY 11]]</f>
        <v>57508.8024</v>
      </c>
      <c r="DS283" s="7">
        <v>0</v>
      </c>
      <c r="DT283" s="7">
        <v>0</v>
      </c>
      <c r="DU283" s="7">
        <v>0</v>
      </c>
      <c r="DV283" s="7">
        <v>0</v>
      </c>
    </row>
    <row r="284" spans="1:126" x14ac:dyDescent="0.25">
      <c r="A284" s="5">
        <v>92815</v>
      </c>
      <c r="B284" s="5" t="s">
        <v>1253</v>
      </c>
      <c r="C284" s="5" t="s">
        <v>509</v>
      </c>
      <c r="D284" s="5" t="s">
        <v>32</v>
      </c>
      <c r="E284" s="5">
        <v>30</v>
      </c>
      <c r="F284" s="5">
        <v>3824</v>
      </c>
      <c r="G284" s="5">
        <v>41</v>
      </c>
      <c r="H284" s="23">
        <v>13155</v>
      </c>
      <c r="I284" s="23">
        <v>4000</v>
      </c>
      <c r="J284" s="5">
        <v>623210</v>
      </c>
      <c r="K284" s="6" t="s">
        <v>166</v>
      </c>
      <c r="L284" s="6">
        <v>38044</v>
      </c>
      <c r="M284" s="9">
        <v>45474</v>
      </c>
      <c r="N284" s="7">
        <v>235</v>
      </c>
      <c r="O284" s="5" t="s">
        <v>79</v>
      </c>
      <c r="P284" s="23">
        <v>13</v>
      </c>
      <c r="Q284" s="23">
        <v>0</v>
      </c>
      <c r="R284" s="23">
        <v>13</v>
      </c>
      <c r="S284" s="23">
        <v>0</v>
      </c>
      <c r="T284" s="23">
        <v>0</v>
      </c>
      <c r="U284" s="23">
        <v>26</v>
      </c>
      <c r="V284" s="23">
        <v>19</v>
      </c>
      <c r="W284" s="23">
        <v>0</v>
      </c>
      <c r="X284" s="23">
        <v>0</v>
      </c>
      <c r="Y284" s="23">
        <v>20</v>
      </c>
      <c r="Z284" s="23">
        <v>0</v>
      </c>
      <c r="AA284" s="24">
        <v>0</v>
      </c>
      <c r="AB284" s="24">
        <v>0</v>
      </c>
      <c r="AC284" s="24">
        <v>0</v>
      </c>
      <c r="AD284" s="24">
        <v>0</v>
      </c>
      <c r="AE284" s="24">
        <v>0</v>
      </c>
      <c r="AF284" s="24">
        <v>88.461538461538495</v>
      </c>
      <c r="AG284" s="5" t="s">
        <v>39</v>
      </c>
      <c r="AH284" s="7" t="s">
        <v>33</v>
      </c>
      <c r="AI284" s="7">
        <v>0</v>
      </c>
      <c r="AJ284" s="7">
        <v>0</v>
      </c>
      <c r="AK284" s="7">
        <v>0</v>
      </c>
      <c r="AL284" s="7">
        <f>Table2[[#This Row],[Company Direct Land Through FY 11]]+Table2[[#This Row],[Company Direct Land FY 12 and After ]]</f>
        <v>0</v>
      </c>
      <c r="AM284" s="7">
        <v>0</v>
      </c>
      <c r="AN284" s="7">
        <v>0</v>
      </c>
      <c r="AO284" s="7">
        <v>0</v>
      </c>
      <c r="AP284" s="7">
        <f>Table2[[#This Row],[Company Direct Building Through FY 11]]+Table2[[#This Row],[Company Direct Building FY 12 and After  ]]</f>
        <v>0</v>
      </c>
      <c r="AQ284" s="7">
        <v>0</v>
      </c>
      <c r="AR284" s="7">
        <v>2.2808999999999999</v>
      </c>
      <c r="AS284" s="7">
        <v>0</v>
      </c>
      <c r="AT284" s="7">
        <f>Table2[[#This Row],[Mortgage Recording Tax Through FY 11]]+Table2[[#This Row],[Mortgage Recording Tax FY 12 and After ]]</f>
        <v>2.2808999999999999</v>
      </c>
      <c r="AU284" s="7">
        <v>0</v>
      </c>
      <c r="AV284" s="7">
        <v>0</v>
      </c>
      <c r="AW284" s="7">
        <v>0</v>
      </c>
      <c r="AX284" s="7">
        <f>Table2[[#This Row],[Pilot Savings  Through FY 11]]+Table2[[#This Row],[Pilot Savings FY 12 and After ]]</f>
        <v>0</v>
      </c>
      <c r="AY284" s="7">
        <v>0</v>
      </c>
      <c r="AZ284" s="7">
        <v>2.2808999999999999</v>
      </c>
      <c r="BA284" s="7">
        <v>0</v>
      </c>
      <c r="BB284" s="7">
        <f>Table2[[#This Row],[Mortgage Recording Tax Exemption Through FY 11]]+Table2[[#This Row],[Mortgage Recording Tax Exemption FY 12 and After ]]</f>
        <v>2.2808999999999999</v>
      </c>
      <c r="BC284" s="7">
        <v>8.4948999999999995</v>
      </c>
      <c r="BD284" s="7">
        <v>61.9208</v>
      </c>
      <c r="BE284" s="7">
        <v>52.842700000000001</v>
      </c>
      <c r="BF284" s="7">
        <f>Table2[[#This Row],[Indirect and Induced Land Through FY 11]]+Table2[[#This Row],[Indirect and Induced Land FY 12 and After ]]</f>
        <v>114.76349999999999</v>
      </c>
      <c r="BG284" s="7">
        <v>15.776300000000001</v>
      </c>
      <c r="BH284" s="7">
        <v>114.9956</v>
      </c>
      <c r="BI284" s="7">
        <v>98.137699999999995</v>
      </c>
      <c r="BJ284" s="7">
        <f>Table2[[#This Row],[Indirect and Induced Building Through FY 11]]+Table2[[#This Row],[Indirect and Induced Building FY 12 and After]]</f>
        <v>213.13329999999999</v>
      </c>
      <c r="BK284" s="7">
        <v>24.2712</v>
      </c>
      <c r="BL284" s="7">
        <v>176.91640000000001</v>
      </c>
      <c r="BM284" s="7">
        <v>150.9804</v>
      </c>
      <c r="BN284" s="7">
        <f>Table2[[#This Row],[TOTAL Real Property Related Taxes Through FY 11]]+Table2[[#This Row],[TOTAL Real Property Related Taxes FY 12 and After]]</f>
        <v>327.89679999999998</v>
      </c>
      <c r="BO284" s="7">
        <v>28.258700000000001</v>
      </c>
      <c r="BP284" s="7">
        <v>215.1523</v>
      </c>
      <c r="BQ284" s="7">
        <v>175.78569999999999</v>
      </c>
      <c r="BR284" s="7">
        <f>Table2[[#This Row],[Company Direct Through FY 11]]+Table2[[#This Row],[Company Direct FY 12 and After ]]</f>
        <v>390.93799999999999</v>
      </c>
      <c r="BS284" s="7">
        <v>0</v>
      </c>
      <c r="BT284" s="7">
        <v>0</v>
      </c>
      <c r="BU284" s="7">
        <v>0</v>
      </c>
      <c r="BV284" s="7">
        <f>Table2[[#This Row],[Sales Tax Exemption Through FY 11]]+Table2[[#This Row],[Sales Tax Exemption FY 12 and After ]]</f>
        <v>0</v>
      </c>
      <c r="BW284" s="7">
        <v>0</v>
      </c>
      <c r="BX284" s="7">
        <v>0</v>
      </c>
      <c r="BY284" s="7">
        <v>0</v>
      </c>
      <c r="BZ284" s="7">
        <f>Table2[[#This Row],[Energy Tax Savings Through FY 11]]+Table2[[#This Row],[Energy Tax Savings FY 12 and After ]]</f>
        <v>0</v>
      </c>
      <c r="CA284" s="7">
        <v>5.6500000000000002E-2</v>
      </c>
      <c r="CB284" s="7">
        <v>0.59470000000000001</v>
      </c>
      <c r="CC284" s="7">
        <v>0.21160000000000001</v>
      </c>
      <c r="CD284" s="7">
        <f>Table2[[#This Row],[Tax Exempt Bond Savings Through FY 11]]+Table2[[#This Row],[Tax Exempt Bond Savings FY12 and After ]]</f>
        <v>0.80630000000000002</v>
      </c>
      <c r="CE284" s="7">
        <v>30.1068</v>
      </c>
      <c r="CF284" s="7">
        <v>230.41390000000001</v>
      </c>
      <c r="CG284" s="7">
        <v>187.2807</v>
      </c>
      <c r="CH284" s="7">
        <f>Table2[[#This Row],[Indirect and Induced Through FY 11]]+Table2[[#This Row],[Indirect and Induced FY 12 and After  ]]</f>
        <v>417.69460000000004</v>
      </c>
      <c r="CI284" s="7">
        <v>58.308999999999997</v>
      </c>
      <c r="CJ284" s="7">
        <v>444.97149999999999</v>
      </c>
      <c r="CK284" s="7">
        <v>362.85480000000001</v>
      </c>
      <c r="CL284" s="7">
        <f>Table2[[#This Row],[TOTAL Income Consumption Use Taxes Through FY 11]]+Table2[[#This Row],[TOTAL Income Consumption Use Taxes FY 12 and After  ]]</f>
        <v>807.82629999999995</v>
      </c>
      <c r="CM284" s="7">
        <v>5.6500000000000002E-2</v>
      </c>
      <c r="CN284" s="7">
        <v>2.8755999999999999</v>
      </c>
      <c r="CO284" s="7">
        <v>0.21160000000000001</v>
      </c>
      <c r="CP284" s="7">
        <f>Table2[[#This Row],[Assistance Provided Through FY 11]]+Table2[[#This Row],[Assistance Provided FY 12 and After ]]</f>
        <v>3.0872000000000002</v>
      </c>
      <c r="CQ284" s="7">
        <v>0</v>
      </c>
      <c r="CR284" s="7">
        <v>0</v>
      </c>
      <c r="CS284" s="7">
        <v>0</v>
      </c>
      <c r="CT284" s="7">
        <f>Table2[[#This Row],[Recapture Cancellation Reduction Amount Through FY 11]]+Table2[[#This Row],[Recapture Cancellation Reduction Amount FY 12 and After ]]</f>
        <v>0</v>
      </c>
      <c r="CU284" s="7">
        <v>0</v>
      </c>
      <c r="CV284" s="7">
        <v>0</v>
      </c>
      <c r="CW284" s="7">
        <v>0</v>
      </c>
      <c r="CX284" s="7">
        <f>Table2[[#This Row],[Penalty Paid Through FY 11]]+Table2[[#This Row],[Penalty Paid FY 12 and After]]</f>
        <v>0</v>
      </c>
      <c r="CY284" s="7">
        <v>5.6500000000000002E-2</v>
      </c>
      <c r="CZ284" s="7">
        <v>2.8755999999999999</v>
      </c>
      <c r="DA284" s="7">
        <v>0.21160000000000001</v>
      </c>
      <c r="DB284" s="7">
        <f>Table2[[#This Row],[TOTAL Assistance Net of recapture penalties Through FY 11]]+Table2[[#This Row],[TOTAL Assistance Net of recapture penalties FY 12 and After ]]</f>
        <v>3.0872000000000002</v>
      </c>
      <c r="DC284" s="7">
        <v>28.258700000000001</v>
      </c>
      <c r="DD284" s="7">
        <v>217.4332</v>
      </c>
      <c r="DE284" s="7">
        <v>175.78569999999999</v>
      </c>
      <c r="DF284" s="7">
        <f>Table2[[#This Row],[Company Direct Tax Revenue Before Assistance FY 12 and After]]+Table2[[#This Row],[Company Direct Tax Revenue Before Assistance Through FY 11]]</f>
        <v>393.21889999999996</v>
      </c>
      <c r="DG284" s="7">
        <v>54.378</v>
      </c>
      <c r="DH284" s="7">
        <v>407.33030000000002</v>
      </c>
      <c r="DI284" s="7">
        <v>338.2611</v>
      </c>
      <c r="DJ284" s="7">
        <f>Table2[[#This Row],[Indirect and Induced Tax Revenues FY 12 and After]]+Table2[[#This Row],[Indirect and Induced Tax Revenues Through FY 11]]</f>
        <v>745.59140000000002</v>
      </c>
      <c r="DK284" s="7">
        <v>82.636700000000005</v>
      </c>
      <c r="DL284" s="7">
        <v>624.76350000000002</v>
      </c>
      <c r="DM284" s="7">
        <v>514.04679999999996</v>
      </c>
      <c r="DN284" s="7">
        <f>Table2[[#This Row],[TOTAL Tax Revenues Before Assistance Through FY 11]]+Table2[[#This Row],[TOTAL Tax Revenues Before Assistance FY 12 and After]]</f>
        <v>1138.8103000000001</v>
      </c>
      <c r="DO284" s="7">
        <v>82.580200000000005</v>
      </c>
      <c r="DP284" s="7">
        <v>621.88789999999995</v>
      </c>
      <c r="DQ284" s="7">
        <v>513.83519999999999</v>
      </c>
      <c r="DR284" s="7">
        <f>Table2[[#This Row],[TOTAL Tax Revenues Net of Assistance Recapture and Penalty FY 12 and After]]+Table2[[#This Row],[TOTAL Tax Revenues Net of Assistance Recapture and Penalty Through FY 11]]</f>
        <v>1135.7230999999999</v>
      </c>
      <c r="DS284" s="7">
        <v>0</v>
      </c>
      <c r="DT284" s="7">
        <v>0</v>
      </c>
      <c r="DU284" s="7">
        <v>0</v>
      </c>
      <c r="DV284" s="7">
        <v>0</v>
      </c>
    </row>
    <row r="285" spans="1:126" x14ac:dyDescent="0.25">
      <c r="A285" s="5">
        <v>92831</v>
      </c>
      <c r="B285" s="5" t="s">
        <v>152</v>
      </c>
      <c r="C285" s="5" t="s">
        <v>153</v>
      </c>
      <c r="D285" s="5" t="s">
        <v>27</v>
      </c>
      <c r="E285" s="5">
        <v>1</v>
      </c>
      <c r="F285" s="5">
        <v>16</v>
      </c>
      <c r="G285" s="5">
        <v>225</v>
      </c>
      <c r="H285" s="23">
        <v>0</v>
      </c>
      <c r="I285" s="23">
        <v>144571</v>
      </c>
      <c r="J285" s="5">
        <v>523210</v>
      </c>
      <c r="K285" s="6" t="s">
        <v>793</v>
      </c>
      <c r="L285" s="6">
        <v>36586</v>
      </c>
      <c r="M285" s="9">
        <v>41820</v>
      </c>
      <c r="N285" s="7">
        <v>53200</v>
      </c>
      <c r="O285" s="5" t="s">
        <v>154</v>
      </c>
      <c r="P285" s="23">
        <v>0</v>
      </c>
      <c r="Q285" s="23">
        <v>0</v>
      </c>
      <c r="R285" s="23">
        <v>153</v>
      </c>
      <c r="S285" s="23">
        <v>0</v>
      </c>
      <c r="T285" s="23">
        <v>1</v>
      </c>
      <c r="U285" s="23">
        <v>154</v>
      </c>
      <c r="V285" s="23">
        <v>154</v>
      </c>
      <c r="W285" s="23">
        <v>0</v>
      </c>
      <c r="X285" s="23">
        <v>0</v>
      </c>
      <c r="Y285" s="23">
        <v>325</v>
      </c>
      <c r="Z285" s="23">
        <v>0</v>
      </c>
      <c r="AA285" s="24">
        <v>0</v>
      </c>
      <c r="AB285" s="24">
        <v>0</v>
      </c>
      <c r="AC285" s="24">
        <v>0</v>
      </c>
      <c r="AD285" s="24">
        <v>0</v>
      </c>
      <c r="AE285" s="24">
        <v>0</v>
      </c>
      <c r="AF285" s="24">
        <v>43.790849673202601</v>
      </c>
      <c r="AG285" s="5" t="s">
        <v>39</v>
      </c>
      <c r="AH285" s="7" t="s">
        <v>33</v>
      </c>
      <c r="AI285" s="7">
        <v>528.97289999999998</v>
      </c>
      <c r="AJ285" s="7">
        <v>5716.7532000000001</v>
      </c>
      <c r="AK285" s="7">
        <v>644.53300000000002</v>
      </c>
      <c r="AL285" s="7">
        <f>Table2[[#This Row],[Company Direct Land Through FY 11]]+Table2[[#This Row],[Company Direct Land FY 12 and After ]]</f>
        <v>6361.2862000000005</v>
      </c>
      <c r="AM285" s="7">
        <v>982.37829999999997</v>
      </c>
      <c r="AN285" s="7">
        <v>10616.827600000001</v>
      </c>
      <c r="AO285" s="7">
        <v>1196.9899</v>
      </c>
      <c r="AP285" s="7">
        <f>Table2[[#This Row],[Company Direct Building Through FY 11]]+Table2[[#This Row],[Company Direct Building FY 12 and After  ]]</f>
        <v>11813.817500000001</v>
      </c>
      <c r="AQ285" s="7">
        <v>0</v>
      </c>
      <c r="AR285" s="7">
        <v>0</v>
      </c>
      <c r="AS285" s="7">
        <v>0</v>
      </c>
      <c r="AT285" s="7">
        <f>Table2[[#This Row],[Mortgage Recording Tax Through FY 11]]+Table2[[#This Row],[Mortgage Recording Tax FY 12 and After ]]</f>
        <v>0</v>
      </c>
      <c r="AU285" s="7">
        <v>0</v>
      </c>
      <c r="AV285" s="7">
        <v>0</v>
      </c>
      <c r="AW285" s="7">
        <v>0</v>
      </c>
      <c r="AX285" s="7">
        <f>Table2[[#This Row],[Pilot Savings  Through FY 11]]+Table2[[#This Row],[Pilot Savings FY 12 and After ]]</f>
        <v>0</v>
      </c>
      <c r="AY285" s="7">
        <v>0</v>
      </c>
      <c r="AZ285" s="7">
        <v>0</v>
      </c>
      <c r="BA285" s="7">
        <v>0</v>
      </c>
      <c r="BB285" s="7">
        <f>Table2[[#This Row],[Mortgage Recording Tax Exemption Through FY 11]]+Table2[[#This Row],[Mortgage Recording Tax Exemption FY 12 and After ]]</f>
        <v>0</v>
      </c>
      <c r="BC285" s="7">
        <v>360.08449999999999</v>
      </c>
      <c r="BD285" s="7">
        <v>4317.7918</v>
      </c>
      <c r="BE285" s="7">
        <v>438.74919999999997</v>
      </c>
      <c r="BF285" s="7">
        <f>Table2[[#This Row],[Indirect and Induced Land Through FY 11]]+Table2[[#This Row],[Indirect and Induced Land FY 12 and After ]]</f>
        <v>4756.5410000000002</v>
      </c>
      <c r="BG285" s="7">
        <v>668.72829999999999</v>
      </c>
      <c r="BH285" s="7">
        <v>8018.7560999999996</v>
      </c>
      <c r="BI285" s="7">
        <v>814.81960000000004</v>
      </c>
      <c r="BJ285" s="7">
        <f>Table2[[#This Row],[Indirect and Induced Building Through FY 11]]+Table2[[#This Row],[Indirect and Induced Building FY 12 and After]]</f>
        <v>8833.5756999999994</v>
      </c>
      <c r="BK285" s="7">
        <v>2540.1640000000002</v>
      </c>
      <c r="BL285" s="7">
        <v>28670.128700000001</v>
      </c>
      <c r="BM285" s="7">
        <v>3095.0916999999999</v>
      </c>
      <c r="BN285" s="7">
        <f>Table2[[#This Row],[TOTAL Real Property Related Taxes Through FY 11]]+Table2[[#This Row],[TOTAL Real Property Related Taxes FY 12 and After]]</f>
        <v>31765.220400000002</v>
      </c>
      <c r="BO285" s="7">
        <v>1375.5617999999999</v>
      </c>
      <c r="BP285" s="7">
        <v>17013.6682</v>
      </c>
      <c r="BQ285" s="7">
        <v>1676.0688</v>
      </c>
      <c r="BR285" s="7">
        <f>Table2[[#This Row],[Company Direct Through FY 11]]+Table2[[#This Row],[Company Direct FY 12 and After ]]</f>
        <v>18689.737000000001</v>
      </c>
      <c r="BS285" s="7">
        <v>20.322299999999998</v>
      </c>
      <c r="BT285" s="7">
        <v>922.96029999999996</v>
      </c>
      <c r="BU285" s="7">
        <v>2577.0396999999998</v>
      </c>
      <c r="BV285" s="7">
        <f>Table2[[#This Row],[Sales Tax Exemption Through FY 11]]+Table2[[#This Row],[Sales Tax Exemption FY 12 and After ]]</f>
        <v>3500</v>
      </c>
      <c r="BW285" s="7">
        <v>0</v>
      </c>
      <c r="BX285" s="7">
        <v>0</v>
      </c>
      <c r="BY285" s="7">
        <v>0</v>
      </c>
      <c r="BZ285" s="7">
        <f>Table2[[#This Row],[Energy Tax Savings Through FY 11]]+Table2[[#This Row],[Energy Tax Savings FY 12 and After ]]</f>
        <v>0</v>
      </c>
      <c r="CA285" s="7">
        <v>0</v>
      </c>
      <c r="CB285" s="7">
        <v>0</v>
      </c>
      <c r="CC285" s="7">
        <v>0</v>
      </c>
      <c r="CD285" s="7">
        <f>Table2[[#This Row],[Tax Exempt Bond Savings Through FY 11]]+Table2[[#This Row],[Tax Exempt Bond Savings FY12 and After ]]</f>
        <v>0</v>
      </c>
      <c r="CE285" s="7">
        <v>1179.9797000000001</v>
      </c>
      <c r="CF285" s="7">
        <v>15245.6898</v>
      </c>
      <c r="CG285" s="7">
        <v>1437.7596000000001</v>
      </c>
      <c r="CH285" s="7">
        <f>Table2[[#This Row],[Indirect and Induced Through FY 11]]+Table2[[#This Row],[Indirect and Induced FY 12 and After  ]]</f>
        <v>16683.449400000001</v>
      </c>
      <c r="CI285" s="7">
        <v>2535.2192</v>
      </c>
      <c r="CJ285" s="7">
        <v>31336.397700000001</v>
      </c>
      <c r="CK285" s="7">
        <v>536.78869999999995</v>
      </c>
      <c r="CL285" s="7">
        <f>Table2[[#This Row],[TOTAL Income Consumption Use Taxes Through FY 11]]+Table2[[#This Row],[TOTAL Income Consumption Use Taxes FY 12 and After  ]]</f>
        <v>31873.186400000002</v>
      </c>
      <c r="CM285" s="7">
        <v>20.322299999999998</v>
      </c>
      <c r="CN285" s="7">
        <v>922.96029999999996</v>
      </c>
      <c r="CO285" s="7">
        <v>2577.0396999999998</v>
      </c>
      <c r="CP285" s="7">
        <f>Table2[[#This Row],[Assistance Provided Through FY 11]]+Table2[[#This Row],[Assistance Provided FY 12 and After ]]</f>
        <v>3500</v>
      </c>
      <c r="CQ285" s="7">
        <v>0</v>
      </c>
      <c r="CR285" s="7">
        <v>0</v>
      </c>
      <c r="CS285" s="7">
        <v>0</v>
      </c>
      <c r="CT285" s="7">
        <f>Table2[[#This Row],[Recapture Cancellation Reduction Amount Through FY 11]]+Table2[[#This Row],[Recapture Cancellation Reduction Amount FY 12 and After ]]</f>
        <v>0</v>
      </c>
      <c r="CU285" s="7">
        <v>0</v>
      </c>
      <c r="CV285" s="7">
        <v>0</v>
      </c>
      <c r="CW285" s="7">
        <v>0</v>
      </c>
      <c r="CX285" s="7">
        <f>Table2[[#This Row],[Penalty Paid Through FY 11]]+Table2[[#This Row],[Penalty Paid FY 12 and After]]</f>
        <v>0</v>
      </c>
      <c r="CY285" s="7">
        <v>20.322299999999998</v>
      </c>
      <c r="CZ285" s="7">
        <v>922.96029999999996</v>
      </c>
      <c r="DA285" s="7">
        <v>2577.0396999999998</v>
      </c>
      <c r="DB285" s="7">
        <f>Table2[[#This Row],[TOTAL Assistance Net of recapture penalties Through FY 11]]+Table2[[#This Row],[TOTAL Assistance Net of recapture penalties FY 12 and After ]]</f>
        <v>3500</v>
      </c>
      <c r="DC285" s="7">
        <v>2886.913</v>
      </c>
      <c r="DD285" s="7">
        <v>33347.249000000003</v>
      </c>
      <c r="DE285" s="7">
        <v>3517.5916999999999</v>
      </c>
      <c r="DF285" s="7">
        <f>Table2[[#This Row],[Company Direct Tax Revenue Before Assistance FY 12 and After]]+Table2[[#This Row],[Company Direct Tax Revenue Before Assistance Through FY 11]]</f>
        <v>36864.840700000001</v>
      </c>
      <c r="DG285" s="7">
        <v>2208.7925</v>
      </c>
      <c r="DH285" s="7">
        <v>27582.237700000001</v>
      </c>
      <c r="DI285" s="7">
        <v>2691.3283999999999</v>
      </c>
      <c r="DJ285" s="7">
        <f>Table2[[#This Row],[Indirect and Induced Tax Revenues FY 12 and After]]+Table2[[#This Row],[Indirect and Induced Tax Revenues Through FY 11]]</f>
        <v>30273.5661</v>
      </c>
      <c r="DK285" s="7">
        <v>5095.7055</v>
      </c>
      <c r="DL285" s="7">
        <v>60929.486700000001</v>
      </c>
      <c r="DM285" s="7">
        <v>6208.9201000000003</v>
      </c>
      <c r="DN285" s="7">
        <f>Table2[[#This Row],[TOTAL Tax Revenues Before Assistance Through FY 11]]+Table2[[#This Row],[TOTAL Tax Revenues Before Assistance FY 12 and After]]</f>
        <v>67138.406799999997</v>
      </c>
      <c r="DO285" s="7">
        <v>5075.3832000000002</v>
      </c>
      <c r="DP285" s="7">
        <v>60006.526400000002</v>
      </c>
      <c r="DQ285" s="7">
        <v>3631.8804</v>
      </c>
      <c r="DR285" s="7">
        <f>Table2[[#This Row],[TOTAL Tax Revenues Net of Assistance Recapture and Penalty FY 12 and After]]+Table2[[#This Row],[TOTAL Tax Revenues Net of Assistance Recapture and Penalty Through FY 11]]</f>
        <v>63638.406800000004</v>
      </c>
      <c r="DS285" s="7">
        <v>0</v>
      </c>
      <c r="DT285" s="7">
        <v>0</v>
      </c>
      <c r="DU285" s="7">
        <v>0</v>
      </c>
      <c r="DV285" s="7">
        <v>0</v>
      </c>
    </row>
    <row r="286" spans="1:126" x14ac:dyDescent="0.25">
      <c r="A286" s="5">
        <v>92832</v>
      </c>
      <c r="B286" s="5" t="s">
        <v>140</v>
      </c>
      <c r="C286" s="5" t="s">
        <v>141</v>
      </c>
      <c r="D286" s="5" t="s">
        <v>42</v>
      </c>
      <c r="E286" s="5">
        <v>39</v>
      </c>
      <c r="F286" s="5">
        <v>1010</v>
      </c>
      <c r="G286" s="5">
        <v>6</v>
      </c>
      <c r="H286" s="23">
        <v>17450</v>
      </c>
      <c r="I286" s="23">
        <v>30275</v>
      </c>
      <c r="J286" s="5">
        <v>624110</v>
      </c>
      <c r="K286" s="6" t="s">
        <v>47</v>
      </c>
      <c r="L286" s="6">
        <v>36341</v>
      </c>
      <c r="M286" s="9">
        <v>41791</v>
      </c>
      <c r="N286" s="7">
        <v>5685</v>
      </c>
      <c r="O286" s="5" t="s">
        <v>48</v>
      </c>
      <c r="P286" s="23">
        <v>4</v>
      </c>
      <c r="Q286" s="23">
        <v>0</v>
      </c>
      <c r="R286" s="23">
        <v>38</v>
      </c>
      <c r="S286" s="23">
        <v>0</v>
      </c>
      <c r="T286" s="23">
        <v>0</v>
      </c>
      <c r="U286" s="23">
        <v>42</v>
      </c>
      <c r="V286" s="23">
        <v>40</v>
      </c>
      <c r="W286" s="23">
        <v>0</v>
      </c>
      <c r="X286" s="23">
        <v>0</v>
      </c>
      <c r="Y286" s="23">
        <v>128</v>
      </c>
      <c r="Z286" s="23">
        <v>20</v>
      </c>
      <c r="AA286" s="24">
        <v>0</v>
      </c>
      <c r="AB286" s="24">
        <v>0</v>
      </c>
      <c r="AC286" s="24">
        <v>0</v>
      </c>
      <c r="AD286" s="24">
        <v>0</v>
      </c>
      <c r="AE286" s="24">
        <v>0</v>
      </c>
      <c r="AF286" s="24">
        <v>100</v>
      </c>
      <c r="AG286" s="5" t="s">
        <v>39</v>
      </c>
      <c r="AH286" s="7" t="s">
        <v>33</v>
      </c>
      <c r="AI286" s="7">
        <v>0</v>
      </c>
      <c r="AJ286" s="7">
        <v>0</v>
      </c>
      <c r="AK286" s="7">
        <v>0</v>
      </c>
      <c r="AL286" s="7">
        <f>Table2[[#This Row],[Company Direct Land Through FY 11]]+Table2[[#This Row],[Company Direct Land FY 12 and After ]]</f>
        <v>0</v>
      </c>
      <c r="AM286" s="7">
        <v>0</v>
      </c>
      <c r="AN286" s="7">
        <v>0</v>
      </c>
      <c r="AO286" s="7">
        <v>0</v>
      </c>
      <c r="AP286" s="7">
        <f>Table2[[#This Row],[Company Direct Building Through FY 11]]+Table2[[#This Row],[Company Direct Building FY 12 and After  ]]</f>
        <v>0</v>
      </c>
      <c r="AQ286" s="7">
        <v>0</v>
      </c>
      <c r="AR286" s="7">
        <v>154.375</v>
      </c>
      <c r="AS286" s="7">
        <v>0</v>
      </c>
      <c r="AT286" s="7">
        <f>Table2[[#This Row],[Mortgage Recording Tax Through FY 11]]+Table2[[#This Row],[Mortgage Recording Tax FY 12 and After ]]</f>
        <v>154.375</v>
      </c>
      <c r="AU286" s="7">
        <v>0</v>
      </c>
      <c r="AV286" s="7">
        <v>0</v>
      </c>
      <c r="AW286" s="7">
        <v>0</v>
      </c>
      <c r="AX286" s="7">
        <f>Table2[[#This Row],[Pilot Savings  Through FY 11]]+Table2[[#This Row],[Pilot Savings FY 12 and After ]]</f>
        <v>0</v>
      </c>
      <c r="AY286" s="7">
        <v>0</v>
      </c>
      <c r="AZ286" s="7">
        <v>0</v>
      </c>
      <c r="BA286" s="7">
        <v>0</v>
      </c>
      <c r="BB286" s="7">
        <f>Table2[[#This Row],[Mortgage Recording Tax Exemption Through FY 11]]+Table2[[#This Row],[Mortgage Recording Tax Exemption FY 12 and After ]]</f>
        <v>0</v>
      </c>
      <c r="BC286" s="7">
        <v>16.767199999999999</v>
      </c>
      <c r="BD286" s="7">
        <v>196.23500000000001</v>
      </c>
      <c r="BE286" s="7">
        <v>18.960799999999999</v>
      </c>
      <c r="BF286" s="7">
        <f>Table2[[#This Row],[Indirect and Induced Land Through FY 11]]+Table2[[#This Row],[Indirect and Induced Land FY 12 and After ]]</f>
        <v>215.19580000000002</v>
      </c>
      <c r="BG286" s="7">
        <v>31.139199999999999</v>
      </c>
      <c r="BH286" s="7">
        <v>364.43639999999999</v>
      </c>
      <c r="BI286" s="7">
        <v>35.212899999999998</v>
      </c>
      <c r="BJ286" s="7">
        <f>Table2[[#This Row],[Indirect and Induced Building Through FY 11]]+Table2[[#This Row],[Indirect and Induced Building FY 12 and After]]</f>
        <v>399.64929999999998</v>
      </c>
      <c r="BK286" s="7">
        <v>47.906399999999998</v>
      </c>
      <c r="BL286" s="7">
        <v>715.04639999999995</v>
      </c>
      <c r="BM286" s="7">
        <v>54.173699999999997</v>
      </c>
      <c r="BN286" s="7">
        <f>Table2[[#This Row],[TOTAL Real Property Related Taxes Through FY 11]]+Table2[[#This Row],[TOTAL Real Property Related Taxes FY 12 and After]]</f>
        <v>769.2201</v>
      </c>
      <c r="BO286" s="7">
        <v>54.629300000000001</v>
      </c>
      <c r="BP286" s="7">
        <v>694.19060000000002</v>
      </c>
      <c r="BQ286" s="7">
        <v>61.776000000000003</v>
      </c>
      <c r="BR286" s="7">
        <f>Table2[[#This Row],[Company Direct Through FY 11]]+Table2[[#This Row],[Company Direct FY 12 and After ]]</f>
        <v>755.96659999999997</v>
      </c>
      <c r="BS286" s="7">
        <v>0</v>
      </c>
      <c r="BT286" s="7">
        <v>0</v>
      </c>
      <c r="BU286" s="7">
        <v>0</v>
      </c>
      <c r="BV286" s="7">
        <f>Table2[[#This Row],[Sales Tax Exemption Through FY 11]]+Table2[[#This Row],[Sales Tax Exemption FY 12 and After ]]</f>
        <v>0</v>
      </c>
      <c r="BW286" s="7">
        <v>0</v>
      </c>
      <c r="BX286" s="7">
        <v>0</v>
      </c>
      <c r="BY286" s="7">
        <v>0</v>
      </c>
      <c r="BZ286" s="7">
        <f>Table2[[#This Row],[Energy Tax Savings Through FY 11]]+Table2[[#This Row],[Energy Tax Savings FY 12 and After ]]</f>
        <v>0</v>
      </c>
      <c r="CA286" s="7">
        <v>1.7485999999999999</v>
      </c>
      <c r="CB286" s="7">
        <v>37.697899999999997</v>
      </c>
      <c r="CC286" s="7">
        <v>1.8483000000000001</v>
      </c>
      <c r="CD286" s="7">
        <f>Table2[[#This Row],[Tax Exempt Bond Savings Through FY 11]]+Table2[[#This Row],[Tax Exempt Bond Savings FY12 and After ]]</f>
        <v>39.546199999999999</v>
      </c>
      <c r="CE286" s="7">
        <v>65.994299999999996</v>
      </c>
      <c r="CF286" s="7">
        <v>818.20029999999997</v>
      </c>
      <c r="CG286" s="7">
        <v>74.627700000000004</v>
      </c>
      <c r="CH286" s="7">
        <f>Table2[[#This Row],[Indirect and Induced Through FY 11]]+Table2[[#This Row],[Indirect and Induced FY 12 and After  ]]</f>
        <v>892.82799999999997</v>
      </c>
      <c r="CI286" s="7">
        <v>118.875</v>
      </c>
      <c r="CJ286" s="7">
        <v>1474.693</v>
      </c>
      <c r="CK286" s="7">
        <v>134.55539999999999</v>
      </c>
      <c r="CL286" s="7">
        <f>Table2[[#This Row],[TOTAL Income Consumption Use Taxes Through FY 11]]+Table2[[#This Row],[TOTAL Income Consumption Use Taxes FY 12 and After  ]]</f>
        <v>1609.2483999999999</v>
      </c>
      <c r="CM286" s="7">
        <v>1.7485999999999999</v>
      </c>
      <c r="CN286" s="7">
        <v>37.697899999999997</v>
      </c>
      <c r="CO286" s="7">
        <v>1.8483000000000001</v>
      </c>
      <c r="CP286" s="7">
        <f>Table2[[#This Row],[Assistance Provided Through FY 11]]+Table2[[#This Row],[Assistance Provided FY 12 and After ]]</f>
        <v>39.546199999999999</v>
      </c>
      <c r="CQ286" s="7">
        <v>0</v>
      </c>
      <c r="CR286" s="7">
        <v>0</v>
      </c>
      <c r="CS286" s="7">
        <v>0</v>
      </c>
      <c r="CT286" s="7">
        <f>Table2[[#This Row],[Recapture Cancellation Reduction Amount Through FY 11]]+Table2[[#This Row],[Recapture Cancellation Reduction Amount FY 12 and After ]]</f>
        <v>0</v>
      </c>
      <c r="CU286" s="7">
        <v>0</v>
      </c>
      <c r="CV286" s="7">
        <v>0</v>
      </c>
      <c r="CW286" s="7">
        <v>0</v>
      </c>
      <c r="CX286" s="7">
        <f>Table2[[#This Row],[Penalty Paid Through FY 11]]+Table2[[#This Row],[Penalty Paid FY 12 and After]]</f>
        <v>0</v>
      </c>
      <c r="CY286" s="7">
        <v>1.7485999999999999</v>
      </c>
      <c r="CZ286" s="7">
        <v>37.697899999999997</v>
      </c>
      <c r="DA286" s="7">
        <v>1.8483000000000001</v>
      </c>
      <c r="DB286" s="7">
        <f>Table2[[#This Row],[TOTAL Assistance Net of recapture penalties Through FY 11]]+Table2[[#This Row],[TOTAL Assistance Net of recapture penalties FY 12 and After ]]</f>
        <v>39.546199999999999</v>
      </c>
      <c r="DC286" s="7">
        <v>54.629300000000001</v>
      </c>
      <c r="DD286" s="7">
        <v>848.56560000000002</v>
      </c>
      <c r="DE286" s="7">
        <v>61.776000000000003</v>
      </c>
      <c r="DF286" s="7">
        <f>Table2[[#This Row],[Company Direct Tax Revenue Before Assistance FY 12 and After]]+Table2[[#This Row],[Company Direct Tax Revenue Before Assistance Through FY 11]]</f>
        <v>910.34159999999997</v>
      </c>
      <c r="DG286" s="7">
        <v>113.9007</v>
      </c>
      <c r="DH286" s="7">
        <v>1378.8716999999999</v>
      </c>
      <c r="DI286" s="7">
        <v>128.8014</v>
      </c>
      <c r="DJ286" s="7">
        <f>Table2[[#This Row],[Indirect and Induced Tax Revenues FY 12 and After]]+Table2[[#This Row],[Indirect and Induced Tax Revenues Through FY 11]]</f>
        <v>1507.6731</v>
      </c>
      <c r="DK286" s="7">
        <v>168.53</v>
      </c>
      <c r="DL286" s="7">
        <v>2227.4373000000001</v>
      </c>
      <c r="DM286" s="7">
        <v>190.57740000000001</v>
      </c>
      <c r="DN286" s="7">
        <f>Table2[[#This Row],[TOTAL Tax Revenues Before Assistance Through FY 11]]+Table2[[#This Row],[TOTAL Tax Revenues Before Assistance FY 12 and After]]</f>
        <v>2418.0147000000002</v>
      </c>
      <c r="DO286" s="7">
        <v>166.78139999999999</v>
      </c>
      <c r="DP286" s="7">
        <v>2189.7393999999999</v>
      </c>
      <c r="DQ286" s="7">
        <v>188.72909999999999</v>
      </c>
      <c r="DR286" s="7">
        <f>Table2[[#This Row],[TOTAL Tax Revenues Net of Assistance Recapture and Penalty FY 12 and After]]+Table2[[#This Row],[TOTAL Tax Revenues Net of Assistance Recapture and Penalty Through FY 11]]</f>
        <v>2378.4684999999999</v>
      </c>
      <c r="DS286" s="7">
        <v>0</v>
      </c>
      <c r="DT286" s="7">
        <v>0</v>
      </c>
      <c r="DU286" s="7">
        <v>0</v>
      </c>
      <c r="DV286" s="7">
        <v>0</v>
      </c>
    </row>
    <row r="287" spans="1:126" x14ac:dyDescent="0.25">
      <c r="A287" s="5">
        <v>92833</v>
      </c>
      <c r="B287" s="5" t="s">
        <v>204</v>
      </c>
      <c r="C287" s="5" t="s">
        <v>205</v>
      </c>
      <c r="D287" s="5" t="s">
        <v>32</v>
      </c>
      <c r="E287" s="5">
        <v>29</v>
      </c>
      <c r="F287" s="5">
        <v>9342</v>
      </c>
      <c r="G287" s="5">
        <v>7</v>
      </c>
      <c r="H287" s="23">
        <v>80875</v>
      </c>
      <c r="I287" s="23">
        <v>325825</v>
      </c>
      <c r="J287" s="5">
        <v>812930</v>
      </c>
      <c r="K287" s="6" t="s">
        <v>47</v>
      </c>
      <c r="L287" s="6">
        <v>36341</v>
      </c>
      <c r="M287" s="9">
        <v>45337</v>
      </c>
      <c r="N287" s="7">
        <v>20190</v>
      </c>
      <c r="O287" s="5" t="s">
        <v>48</v>
      </c>
      <c r="P287" s="23">
        <v>0</v>
      </c>
      <c r="Q287" s="23">
        <v>0</v>
      </c>
      <c r="R287" s="23">
        <v>0</v>
      </c>
      <c r="S287" s="23">
        <v>0</v>
      </c>
      <c r="T287" s="23">
        <v>9</v>
      </c>
      <c r="U287" s="23">
        <v>9</v>
      </c>
      <c r="V287" s="23">
        <v>9</v>
      </c>
      <c r="W287" s="23">
        <v>0</v>
      </c>
      <c r="X287" s="23">
        <v>0</v>
      </c>
      <c r="Y287" s="23">
        <v>0</v>
      </c>
      <c r="Z287" s="23">
        <v>15</v>
      </c>
      <c r="AA287" s="24">
        <v>0</v>
      </c>
      <c r="AB287" s="24">
        <v>0</v>
      </c>
      <c r="AC287" s="24">
        <v>0</v>
      </c>
      <c r="AD287" s="24">
        <v>0</v>
      </c>
      <c r="AE287" s="24">
        <v>0</v>
      </c>
      <c r="AF287" s="24">
        <v>0</v>
      </c>
      <c r="AG287" s="5" t="s">
        <v>39</v>
      </c>
      <c r="AH287" s="7" t="s">
        <v>33</v>
      </c>
      <c r="AI287" s="7">
        <v>0</v>
      </c>
      <c r="AJ287" s="7">
        <v>0</v>
      </c>
      <c r="AK287" s="7">
        <v>0</v>
      </c>
      <c r="AL287" s="7">
        <f>Table2[[#This Row],[Company Direct Land Through FY 11]]+Table2[[#This Row],[Company Direct Land FY 12 and After ]]</f>
        <v>0</v>
      </c>
      <c r="AM287" s="7">
        <v>0</v>
      </c>
      <c r="AN287" s="7">
        <v>0</v>
      </c>
      <c r="AO287" s="7">
        <v>0</v>
      </c>
      <c r="AP287" s="7">
        <f>Table2[[#This Row],[Company Direct Building Through FY 11]]+Table2[[#This Row],[Company Direct Building FY 12 and After  ]]</f>
        <v>0</v>
      </c>
      <c r="AQ287" s="7">
        <v>0</v>
      </c>
      <c r="AR287" s="7">
        <v>279.37810000000002</v>
      </c>
      <c r="AS287" s="7">
        <v>0</v>
      </c>
      <c r="AT287" s="7">
        <f>Table2[[#This Row],[Mortgage Recording Tax Through FY 11]]+Table2[[#This Row],[Mortgage Recording Tax FY 12 and After ]]</f>
        <v>279.37810000000002</v>
      </c>
      <c r="AU287" s="7">
        <v>0</v>
      </c>
      <c r="AV287" s="7">
        <v>0</v>
      </c>
      <c r="AW287" s="7">
        <v>0</v>
      </c>
      <c r="AX287" s="7">
        <f>Table2[[#This Row],[Pilot Savings  Through FY 11]]+Table2[[#This Row],[Pilot Savings FY 12 and After ]]</f>
        <v>0</v>
      </c>
      <c r="AY287" s="7">
        <v>0</v>
      </c>
      <c r="AZ287" s="7">
        <v>0</v>
      </c>
      <c r="BA287" s="7">
        <v>0</v>
      </c>
      <c r="BB287" s="7">
        <f>Table2[[#This Row],[Mortgage Recording Tax Exemption Through FY 11]]+Table2[[#This Row],[Mortgage Recording Tax Exemption FY 12 and After ]]</f>
        <v>0</v>
      </c>
      <c r="BC287" s="7">
        <v>11.2216</v>
      </c>
      <c r="BD287" s="7">
        <v>50.232900000000001</v>
      </c>
      <c r="BE287" s="7">
        <v>45.453400000000002</v>
      </c>
      <c r="BF287" s="7">
        <f>Table2[[#This Row],[Indirect and Induced Land Through FY 11]]+Table2[[#This Row],[Indirect and Induced Land FY 12 and After ]]</f>
        <v>95.686300000000003</v>
      </c>
      <c r="BG287" s="7">
        <v>20.84</v>
      </c>
      <c r="BH287" s="7">
        <v>93.289400000000001</v>
      </c>
      <c r="BI287" s="7">
        <v>84.412499999999994</v>
      </c>
      <c r="BJ287" s="7">
        <f>Table2[[#This Row],[Indirect and Induced Building Through FY 11]]+Table2[[#This Row],[Indirect and Induced Building FY 12 and After]]</f>
        <v>177.70189999999999</v>
      </c>
      <c r="BK287" s="7">
        <v>32.061599999999999</v>
      </c>
      <c r="BL287" s="7">
        <v>422.90039999999999</v>
      </c>
      <c r="BM287" s="7">
        <v>129.86590000000001</v>
      </c>
      <c r="BN287" s="7">
        <f>Table2[[#This Row],[TOTAL Real Property Related Taxes Through FY 11]]+Table2[[#This Row],[TOTAL Real Property Related Taxes FY 12 and After]]</f>
        <v>552.7663</v>
      </c>
      <c r="BO287" s="7">
        <v>34.042400000000001</v>
      </c>
      <c r="BP287" s="7">
        <v>182.5198</v>
      </c>
      <c r="BQ287" s="7">
        <v>137.88900000000001</v>
      </c>
      <c r="BR287" s="7">
        <f>Table2[[#This Row],[Company Direct Through FY 11]]+Table2[[#This Row],[Company Direct FY 12 and After ]]</f>
        <v>320.40880000000004</v>
      </c>
      <c r="BS287" s="7">
        <v>0</v>
      </c>
      <c r="BT287" s="7">
        <v>0</v>
      </c>
      <c r="BU287" s="7">
        <v>0</v>
      </c>
      <c r="BV287" s="7">
        <f>Table2[[#This Row],[Sales Tax Exemption Through FY 11]]+Table2[[#This Row],[Sales Tax Exemption FY 12 and After ]]</f>
        <v>0</v>
      </c>
      <c r="BW287" s="7">
        <v>0</v>
      </c>
      <c r="BX287" s="7">
        <v>0</v>
      </c>
      <c r="BY287" s="7">
        <v>0</v>
      </c>
      <c r="BZ287" s="7">
        <f>Table2[[#This Row],[Energy Tax Savings Through FY 11]]+Table2[[#This Row],[Energy Tax Savings FY 12 and After ]]</f>
        <v>0</v>
      </c>
      <c r="CA287" s="7">
        <v>18.3416</v>
      </c>
      <c r="CB287" s="7">
        <v>157.0181</v>
      </c>
      <c r="CC287" s="7">
        <v>47.273899999999998</v>
      </c>
      <c r="CD287" s="7">
        <f>Table2[[#This Row],[Tax Exempt Bond Savings Through FY 11]]+Table2[[#This Row],[Tax Exempt Bond Savings FY12 and After ]]</f>
        <v>204.292</v>
      </c>
      <c r="CE287" s="7">
        <v>39.770299999999999</v>
      </c>
      <c r="CF287" s="7">
        <v>190.92959999999999</v>
      </c>
      <c r="CG287" s="7">
        <v>161.09</v>
      </c>
      <c r="CH287" s="7">
        <f>Table2[[#This Row],[Indirect and Induced Through FY 11]]+Table2[[#This Row],[Indirect and Induced FY 12 and After  ]]</f>
        <v>352.01959999999997</v>
      </c>
      <c r="CI287" s="7">
        <v>55.4711</v>
      </c>
      <c r="CJ287" s="7">
        <v>216.43129999999999</v>
      </c>
      <c r="CK287" s="7">
        <v>251.70509999999999</v>
      </c>
      <c r="CL287" s="7">
        <f>Table2[[#This Row],[TOTAL Income Consumption Use Taxes Through FY 11]]+Table2[[#This Row],[TOTAL Income Consumption Use Taxes FY 12 and After  ]]</f>
        <v>468.13639999999998</v>
      </c>
      <c r="CM287" s="7">
        <v>18.3416</v>
      </c>
      <c r="CN287" s="7">
        <v>157.0181</v>
      </c>
      <c r="CO287" s="7">
        <v>47.273899999999998</v>
      </c>
      <c r="CP287" s="7">
        <f>Table2[[#This Row],[Assistance Provided Through FY 11]]+Table2[[#This Row],[Assistance Provided FY 12 and After ]]</f>
        <v>204.292</v>
      </c>
      <c r="CQ287" s="7">
        <v>0</v>
      </c>
      <c r="CR287" s="7">
        <v>0</v>
      </c>
      <c r="CS287" s="7">
        <v>0</v>
      </c>
      <c r="CT287" s="7">
        <f>Table2[[#This Row],[Recapture Cancellation Reduction Amount Through FY 11]]+Table2[[#This Row],[Recapture Cancellation Reduction Amount FY 12 and After ]]</f>
        <v>0</v>
      </c>
      <c r="CU287" s="7">
        <v>0</v>
      </c>
      <c r="CV287" s="7">
        <v>0</v>
      </c>
      <c r="CW287" s="7">
        <v>0</v>
      </c>
      <c r="CX287" s="7">
        <f>Table2[[#This Row],[Penalty Paid Through FY 11]]+Table2[[#This Row],[Penalty Paid FY 12 and After]]</f>
        <v>0</v>
      </c>
      <c r="CY287" s="7">
        <v>18.3416</v>
      </c>
      <c r="CZ287" s="7">
        <v>157.0181</v>
      </c>
      <c r="DA287" s="7">
        <v>47.273899999999998</v>
      </c>
      <c r="DB287" s="7">
        <f>Table2[[#This Row],[TOTAL Assistance Net of recapture penalties Through FY 11]]+Table2[[#This Row],[TOTAL Assistance Net of recapture penalties FY 12 and After ]]</f>
        <v>204.292</v>
      </c>
      <c r="DC287" s="7">
        <v>34.042400000000001</v>
      </c>
      <c r="DD287" s="7">
        <v>461.89789999999999</v>
      </c>
      <c r="DE287" s="7">
        <v>137.88900000000001</v>
      </c>
      <c r="DF287" s="7">
        <f>Table2[[#This Row],[Company Direct Tax Revenue Before Assistance FY 12 and After]]+Table2[[#This Row],[Company Direct Tax Revenue Before Assistance Through FY 11]]</f>
        <v>599.78690000000006</v>
      </c>
      <c r="DG287" s="7">
        <v>71.831900000000005</v>
      </c>
      <c r="DH287" s="7">
        <v>334.45190000000002</v>
      </c>
      <c r="DI287" s="7">
        <v>290.95589999999999</v>
      </c>
      <c r="DJ287" s="7">
        <f>Table2[[#This Row],[Indirect and Induced Tax Revenues FY 12 and After]]+Table2[[#This Row],[Indirect and Induced Tax Revenues Through FY 11]]</f>
        <v>625.40779999999995</v>
      </c>
      <c r="DK287" s="7">
        <v>105.87430000000001</v>
      </c>
      <c r="DL287" s="7">
        <v>796.34979999999996</v>
      </c>
      <c r="DM287" s="7">
        <v>428.8449</v>
      </c>
      <c r="DN287" s="7">
        <f>Table2[[#This Row],[TOTAL Tax Revenues Before Assistance Through FY 11]]+Table2[[#This Row],[TOTAL Tax Revenues Before Assistance FY 12 and After]]</f>
        <v>1225.1947</v>
      </c>
      <c r="DO287" s="7">
        <v>87.532700000000006</v>
      </c>
      <c r="DP287" s="7">
        <v>639.33169999999996</v>
      </c>
      <c r="DQ287" s="7">
        <v>381.57100000000003</v>
      </c>
      <c r="DR287" s="7">
        <f>Table2[[#This Row],[TOTAL Tax Revenues Net of Assistance Recapture and Penalty FY 12 and After]]+Table2[[#This Row],[TOTAL Tax Revenues Net of Assistance Recapture and Penalty Through FY 11]]</f>
        <v>1020.9027</v>
      </c>
      <c r="DS287" s="7">
        <v>0</v>
      </c>
      <c r="DT287" s="7">
        <v>0</v>
      </c>
      <c r="DU287" s="7">
        <v>0</v>
      </c>
      <c r="DV287" s="7">
        <v>0</v>
      </c>
    </row>
    <row r="288" spans="1:126" x14ac:dyDescent="0.25">
      <c r="A288" s="5">
        <v>92837</v>
      </c>
      <c r="B288" s="5" t="s">
        <v>1099</v>
      </c>
      <c r="C288" s="5" t="s">
        <v>1100</v>
      </c>
      <c r="D288" s="5" t="s">
        <v>27</v>
      </c>
      <c r="E288" s="5">
        <v>9</v>
      </c>
      <c r="F288" s="5">
        <v>1894</v>
      </c>
      <c r="G288" s="5">
        <v>56</v>
      </c>
      <c r="H288" s="23">
        <v>17661</v>
      </c>
      <c r="I288" s="23">
        <v>110000</v>
      </c>
      <c r="J288" s="5">
        <v>611310</v>
      </c>
      <c r="K288" s="6" t="s">
        <v>47</v>
      </c>
      <c r="L288" s="6">
        <v>35787</v>
      </c>
      <c r="M288" s="9">
        <v>41245</v>
      </c>
      <c r="N288" s="7">
        <v>3185</v>
      </c>
      <c r="O288" s="5" t="s">
        <v>79</v>
      </c>
      <c r="P288" s="23">
        <v>62</v>
      </c>
      <c r="Q288" s="23">
        <v>46</v>
      </c>
      <c r="R288" s="23">
        <v>247</v>
      </c>
      <c r="S288" s="23">
        <v>152</v>
      </c>
      <c r="T288" s="23">
        <v>0</v>
      </c>
      <c r="U288" s="23">
        <v>507</v>
      </c>
      <c r="V288" s="23">
        <v>453</v>
      </c>
      <c r="W288" s="23">
        <v>0</v>
      </c>
      <c r="X288" s="23">
        <v>0</v>
      </c>
      <c r="Y288" s="23">
        <v>269</v>
      </c>
      <c r="Z288" s="23">
        <v>2</v>
      </c>
      <c r="AA288" s="24">
        <v>50.690335305719898</v>
      </c>
      <c r="AB288" s="24">
        <v>0.59171597633136097</v>
      </c>
      <c r="AC288" s="24">
        <v>5.9171597633136104</v>
      </c>
      <c r="AD288" s="24">
        <v>1.9723865877711999</v>
      </c>
      <c r="AE288" s="24">
        <v>40.828402366863898</v>
      </c>
      <c r="AF288" s="24">
        <v>56.410256410256402</v>
      </c>
      <c r="AG288" s="5" t="s">
        <v>39</v>
      </c>
      <c r="AH288" s="7" t="s">
        <v>33</v>
      </c>
      <c r="AI288" s="7">
        <v>0</v>
      </c>
      <c r="AJ288" s="7">
        <v>0</v>
      </c>
      <c r="AK288" s="7">
        <v>0</v>
      </c>
      <c r="AL288" s="7">
        <f>Table2[[#This Row],[Company Direct Land Through FY 11]]+Table2[[#This Row],[Company Direct Land FY 12 and After ]]</f>
        <v>0</v>
      </c>
      <c r="AM288" s="7">
        <v>0</v>
      </c>
      <c r="AN288" s="7">
        <v>0</v>
      </c>
      <c r="AO288" s="7">
        <v>0</v>
      </c>
      <c r="AP288" s="7">
        <f>Table2[[#This Row],[Company Direct Building Through FY 11]]+Table2[[#This Row],[Company Direct Building FY 12 and After  ]]</f>
        <v>0</v>
      </c>
      <c r="AQ288" s="7">
        <v>0</v>
      </c>
      <c r="AR288" s="7">
        <v>124.5694</v>
      </c>
      <c r="AS288" s="7">
        <v>0</v>
      </c>
      <c r="AT288" s="7">
        <f>Table2[[#This Row],[Mortgage Recording Tax Through FY 11]]+Table2[[#This Row],[Mortgage Recording Tax FY 12 and After ]]</f>
        <v>124.5694</v>
      </c>
      <c r="AU288" s="7">
        <v>0</v>
      </c>
      <c r="AV288" s="7">
        <v>0</v>
      </c>
      <c r="AW288" s="7">
        <v>0</v>
      </c>
      <c r="AX288" s="7">
        <f>Table2[[#This Row],[Pilot Savings  Through FY 11]]+Table2[[#This Row],[Pilot Savings FY 12 and After ]]</f>
        <v>0</v>
      </c>
      <c r="AY288" s="7">
        <v>0</v>
      </c>
      <c r="AZ288" s="7">
        <v>124.5694</v>
      </c>
      <c r="BA288" s="7">
        <v>0</v>
      </c>
      <c r="BB288" s="7">
        <f>Table2[[#This Row],[Mortgage Recording Tax Exemption Through FY 11]]+Table2[[#This Row],[Mortgage Recording Tax Exemption FY 12 and After ]]</f>
        <v>124.5694</v>
      </c>
      <c r="BC288" s="7">
        <v>312.54050000000001</v>
      </c>
      <c r="BD288" s="7">
        <v>1470.1829</v>
      </c>
      <c r="BE288" s="7">
        <v>223.04079999999999</v>
      </c>
      <c r="BF288" s="7">
        <f>Table2[[#This Row],[Indirect and Induced Land Through FY 11]]+Table2[[#This Row],[Indirect and Induced Land FY 12 and After ]]</f>
        <v>1693.2237</v>
      </c>
      <c r="BG288" s="7">
        <v>580.43230000000005</v>
      </c>
      <c r="BH288" s="7">
        <v>2730.3395999999998</v>
      </c>
      <c r="BI288" s="7">
        <v>414.21839999999997</v>
      </c>
      <c r="BJ288" s="7">
        <f>Table2[[#This Row],[Indirect and Induced Building Through FY 11]]+Table2[[#This Row],[Indirect and Induced Building FY 12 and After]]</f>
        <v>3144.558</v>
      </c>
      <c r="BK288" s="7">
        <v>892.97280000000001</v>
      </c>
      <c r="BL288" s="7">
        <v>4200.5225</v>
      </c>
      <c r="BM288" s="7">
        <v>637.25919999999996</v>
      </c>
      <c r="BN288" s="7">
        <f>Table2[[#This Row],[TOTAL Real Property Related Taxes Through FY 11]]+Table2[[#This Row],[TOTAL Real Property Related Taxes FY 12 and After]]</f>
        <v>4837.7816999999995</v>
      </c>
      <c r="BO288" s="7">
        <v>926.10299999999995</v>
      </c>
      <c r="BP288" s="7">
        <v>4405.8530000000001</v>
      </c>
      <c r="BQ288" s="7">
        <v>660.90219999999999</v>
      </c>
      <c r="BR288" s="7">
        <f>Table2[[#This Row],[Company Direct Through FY 11]]+Table2[[#This Row],[Company Direct FY 12 and After ]]</f>
        <v>5066.7551999999996</v>
      </c>
      <c r="BS288" s="7">
        <v>0</v>
      </c>
      <c r="BT288" s="7">
        <v>0</v>
      </c>
      <c r="BU288" s="7">
        <v>0</v>
      </c>
      <c r="BV288" s="7">
        <f>Table2[[#This Row],[Sales Tax Exemption Through FY 11]]+Table2[[#This Row],[Sales Tax Exemption FY 12 and After ]]</f>
        <v>0</v>
      </c>
      <c r="BW288" s="7">
        <v>0</v>
      </c>
      <c r="BX288" s="7">
        <v>0</v>
      </c>
      <c r="BY288" s="7">
        <v>0</v>
      </c>
      <c r="BZ288" s="7">
        <f>Table2[[#This Row],[Energy Tax Savings Through FY 11]]+Table2[[#This Row],[Energy Tax Savings FY 12 and After ]]</f>
        <v>0</v>
      </c>
      <c r="CA288" s="7">
        <v>0.57550000000000001</v>
      </c>
      <c r="CB288" s="7">
        <v>5.4908000000000001</v>
      </c>
      <c r="CC288" s="7">
        <v>0.39019999999999999</v>
      </c>
      <c r="CD288" s="7">
        <f>Table2[[#This Row],[Tax Exempt Bond Savings Through FY 11]]+Table2[[#This Row],[Tax Exempt Bond Savings FY12 and After ]]</f>
        <v>5.8810000000000002</v>
      </c>
      <c r="CE288" s="7">
        <v>1024.1803</v>
      </c>
      <c r="CF288" s="7">
        <v>5106.7209999999995</v>
      </c>
      <c r="CG288" s="7">
        <v>730.89380000000006</v>
      </c>
      <c r="CH288" s="7">
        <f>Table2[[#This Row],[Indirect and Induced Through FY 11]]+Table2[[#This Row],[Indirect and Induced FY 12 and After  ]]</f>
        <v>5837.6147999999994</v>
      </c>
      <c r="CI288" s="7">
        <v>1949.7077999999999</v>
      </c>
      <c r="CJ288" s="7">
        <v>9507.0831999999991</v>
      </c>
      <c r="CK288" s="7">
        <v>1391.4058</v>
      </c>
      <c r="CL288" s="7">
        <f>Table2[[#This Row],[TOTAL Income Consumption Use Taxes Through FY 11]]+Table2[[#This Row],[TOTAL Income Consumption Use Taxes FY 12 and After  ]]</f>
        <v>10898.489</v>
      </c>
      <c r="CM288" s="7">
        <v>0.57550000000000001</v>
      </c>
      <c r="CN288" s="7">
        <v>130.06020000000001</v>
      </c>
      <c r="CO288" s="7">
        <v>0.39019999999999999</v>
      </c>
      <c r="CP288" s="7">
        <f>Table2[[#This Row],[Assistance Provided Through FY 11]]+Table2[[#This Row],[Assistance Provided FY 12 and After ]]</f>
        <v>130.4504</v>
      </c>
      <c r="CQ288" s="7">
        <v>0</v>
      </c>
      <c r="CR288" s="7">
        <v>0</v>
      </c>
      <c r="CS288" s="7">
        <v>0</v>
      </c>
      <c r="CT288" s="7">
        <f>Table2[[#This Row],[Recapture Cancellation Reduction Amount Through FY 11]]+Table2[[#This Row],[Recapture Cancellation Reduction Amount FY 12 and After ]]</f>
        <v>0</v>
      </c>
      <c r="CU288" s="7">
        <v>0</v>
      </c>
      <c r="CV288" s="7">
        <v>0</v>
      </c>
      <c r="CW288" s="7">
        <v>0</v>
      </c>
      <c r="CX288" s="7">
        <f>Table2[[#This Row],[Penalty Paid Through FY 11]]+Table2[[#This Row],[Penalty Paid FY 12 and After]]</f>
        <v>0</v>
      </c>
      <c r="CY288" s="7">
        <v>0.57550000000000001</v>
      </c>
      <c r="CZ288" s="7">
        <v>130.06020000000001</v>
      </c>
      <c r="DA288" s="7">
        <v>0.39019999999999999</v>
      </c>
      <c r="DB288" s="7">
        <f>Table2[[#This Row],[TOTAL Assistance Net of recapture penalties Through FY 11]]+Table2[[#This Row],[TOTAL Assistance Net of recapture penalties FY 12 and After ]]</f>
        <v>130.4504</v>
      </c>
      <c r="DC288" s="7">
        <v>926.10299999999995</v>
      </c>
      <c r="DD288" s="7">
        <v>4530.4224000000004</v>
      </c>
      <c r="DE288" s="7">
        <v>660.90219999999999</v>
      </c>
      <c r="DF288" s="7">
        <f>Table2[[#This Row],[Company Direct Tax Revenue Before Assistance FY 12 and After]]+Table2[[#This Row],[Company Direct Tax Revenue Before Assistance Through FY 11]]</f>
        <v>5191.3245999999999</v>
      </c>
      <c r="DG288" s="7">
        <v>1917.1531</v>
      </c>
      <c r="DH288" s="7">
        <v>9307.2435000000005</v>
      </c>
      <c r="DI288" s="7">
        <v>1368.153</v>
      </c>
      <c r="DJ288" s="7">
        <f>Table2[[#This Row],[Indirect and Induced Tax Revenues FY 12 and After]]+Table2[[#This Row],[Indirect and Induced Tax Revenues Through FY 11]]</f>
        <v>10675.396500000001</v>
      </c>
      <c r="DK288" s="7">
        <v>2843.2561000000001</v>
      </c>
      <c r="DL288" s="7">
        <v>13837.6659</v>
      </c>
      <c r="DM288" s="7">
        <v>2029.0552</v>
      </c>
      <c r="DN288" s="7">
        <f>Table2[[#This Row],[TOTAL Tax Revenues Before Assistance Through FY 11]]+Table2[[#This Row],[TOTAL Tax Revenues Before Assistance FY 12 and After]]</f>
        <v>15866.721100000001</v>
      </c>
      <c r="DO288" s="7">
        <v>2842.6806000000001</v>
      </c>
      <c r="DP288" s="7">
        <v>13707.6057</v>
      </c>
      <c r="DQ288" s="7">
        <v>2028.665</v>
      </c>
      <c r="DR288" s="7">
        <f>Table2[[#This Row],[TOTAL Tax Revenues Net of Assistance Recapture and Penalty FY 12 and After]]+Table2[[#This Row],[TOTAL Tax Revenues Net of Assistance Recapture and Penalty Through FY 11]]</f>
        <v>15736.270700000001</v>
      </c>
      <c r="DS288" s="7">
        <v>0</v>
      </c>
      <c r="DT288" s="7">
        <v>0</v>
      </c>
      <c r="DU288" s="7">
        <v>0</v>
      </c>
      <c r="DV288" s="7">
        <v>0</v>
      </c>
    </row>
    <row r="289" spans="1:126" x14ac:dyDescent="0.25">
      <c r="A289" s="5">
        <v>92838</v>
      </c>
      <c r="B289" s="5" t="s">
        <v>1166</v>
      </c>
      <c r="C289" s="5" t="s">
        <v>1167</v>
      </c>
      <c r="D289" s="5" t="s">
        <v>32</v>
      </c>
      <c r="E289" s="5">
        <v>26</v>
      </c>
      <c r="F289" s="5">
        <v>249</v>
      </c>
      <c r="G289" s="5">
        <v>1002</v>
      </c>
      <c r="H289" s="23"/>
      <c r="I289" s="23"/>
      <c r="J289" s="5">
        <v>325620</v>
      </c>
      <c r="K289" s="6" t="s">
        <v>43</v>
      </c>
      <c r="L289" s="6">
        <v>35783</v>
      </c>
      <c r="M289" s="9">
        <v>45107</v>
      </c>
      <c r="N289" s="7">
        <v>13200</v>
      </c>
      <c r="O289" s="5" t="s">
        <v>29</v>
      </c>
      <c r="P289" s="23">
        <v>2</v>
      </c>
      <c r="Q289" s="23">
        <v>0</v>
      </c>
      <c r="R289" s="23">
        <v>183</v>
      </c>
      <c r="S289" s="23">
        <v>0</v>
      </c>
      <c r="T289" s="23">
        <v>0</v>
      </c>
      <c r="U289" s="23">
        <v>185</v>
      </c>
      <c r="V289" s="23">
        <v>184</v>
      </c>
      <c r="W289" s="23">
        <v>0</v>
      </c>
      <c r="X289" s="23">
        <v>0</v>
      </c>
      <c r="Y289" s="23">
        <v>386</v>
      </c>
      <c r="Z289" s="23">
        <v>114</v>
      </c>
      <c r="AA289" s="24">
        <v>0</v>
      </c>
      <c r="AB289" s="24">
        <v>0</v>
      </c>
      <c r="AC289" s="24">
        <v>0</v>
      </c>
      <c r="AD289" s="24">
        <v>0</v>
      </c>
      <c r="AE289" s="24">
        <v>0</v>
      </c>
      <c r="AF289" s="24">
        <v>77.837837837837796</v>
      </c>
      <c r="AG289" s="5" t="s">
        <v>39</v>
      </c>
      <c r="AH289" s="7" t="s">
        <v>33</v>
      </c>
      <c r="AI289" s="7">
        <v>58.936</v>
      </c>
      <c r="AJ289" s="7">
        <v>1331.8835999999999</v>
      </c>
      <c r="AK289" s="7">
        <v>208.31479999999999</v>
      </c>
      <c r="AL289" s="7">
        <f>Table2[[#This Row],[Company Direct Land Through FY 11]]+Table2[[#This Row],[Company Direct Land FY 12 and After ]]</f>
        <v>1540.1983999999998</v>
      </c>
      <c r="AM289" s="7">
        <v>262.577</v>
      </c>
      <c r="AN289" s="7">
        <v>2894.6840999999999</v>
      </c>
      <c r="AO289" s="7">
        <v>928.10209999999995</v>
      </c>
      <c r="AP289" s="7">
        <f>Table2[[#This Row],[Company Direct Building Through FY 11]]+Table2[[#This Row],[Company Direct Building FY 12 and After  ]]</f>
        <v>3822.7862</v>
      </c>
      <c r="AQ289" s="7">
        <v>0</v>
      </c>
      <c r="AR289" s="7">
        <v>117.815</v>
      </c>
      <c r="AS289" s="7">
        <v>0</v>
      </c>
      <c r="AT289" s="7">
        <f>Table2[[#This Row],[Mortgage Recording Tax Through FY 11]]+Table2[[#This Row],[Mortgage Recording Tax FY 12 and After ]]</f>
        <v>117.815</v>
      </c>
      <c r="AU289" s="7">
        <v>171.114</v>
      </c>
      <c r="AV289" s="7">
        <v>720.2568</v>
      </c>
      <c r="AW289" s="7">
        <v>604.81799999999998</v>
      </c>
      <c r="AX289" s="7">
        <f>Table2[[#This Row],[Pilot Savings  Through FY 11]]+Table2[[#This Row],[Pilot Savings FY 12 and After ]]</f>
        <v>1325.0747999999999</v>
      </c>
      <c r="AY289" s="7">
        <v>0</v>
      </c>
      <c r="AZ289" s="7">
        <v>117.815</v>
      </c>
      <c r="BA289" s="7">
        <v>0</v>
      </c>
      <c r="BB289" s="7">
        <f>Table2[[#This Row],[Mortgage Recording Tax Exemption Through FY 11]]+Table2[[#This Row],[Mortgage Recording Tax Exemption FY 12 and After ]]</f>
        <v>117.815</v>
      </c>
      <c r="BC289" s="7">
        <v>175.93969999999999</v>
      </c>
      <c r="BD289" s="7">
        <v>2502.9612999999999</v>
      </c>
      <c r="BE289" s="7">
        <v>621.87459999999999</v>
      </c>
      <c r="BF289" s="7">
        <f>Table2[[#This Row],[Indirect and Induced Land Through FY 11]]+Table2[[#This Row],[Indirect and Induced Land FY 12 and After ]]</f>
        <v>3124.8359</v>
      </c>
      <c r="BG289" s="7">
        <v>326.74509999999998</v>
      </c>
      <c r="BH289" s="7">
        <v>4648.357</v>
      </c>
      <c r="BI289" s="7">
        <v>1154.9097999999999</v>
      </c>
      <c r="BJ289" s="7">
        <f>Table2[[#This Row],[Indirect and Induced Building Through FY 11]]+Table2[[#This Row],[Indirect and Induced Building FY 12 and After]]</f>
        <v>5803.2667999999994</v>
      </c>
      <c r="BK289" s="7">
        <v>653.0838</v>
      </c>
      <c r="BL289" s="7">
        <v>10657.629199999999</v>
      </c>
      <c r="BM289" s="7">
        <v>2308.3833</v>
      </c>
      <c r="BN289" s="7">
        <f>Table2[[#This Row],[TOTAL Real Property Related Taxes Through FY 11]]+Table2[[#This Row],[TOTAL Real Property Related Taxes FY 12 and After]]</f>
        <v>12966.012499999999</v>
      </c>
      <c r="BO289" s="7">
        <v>1469.9622999999999</v>
      </c>
      <c r="BP289" s="7">
        <v>23390.500199999999</v>
      </c>
      <c r="BQ289" s="7">
        <v>5195.7133000000003</v>
      </c>
      <c r="BR289" s="7">
        <f>Table2[[#This Row],[Company Direct Through FY 11]]+Table2[[#This Row],[Company Direct FY 12 and After ]]</f>
        <v>28586.213499999998</v>
      </c>
      <c r="BS289" s="7">
        <v>0</v>
      </c>
      <c r="BT289" s="7">
        <v>0</v>
      </c>
      <c r="BU289" s="7">
        <v>0</v>
      </c>
      <c r="BV289" s="7">
        <f>Table2[[#This Row],[Sales Tax Exemption Through FY 11]]+Table2[[#This Row],[Sales Tax Exemption FY 12 and After ]]</f>
        <v>0</v>
      </c>
      <c r="BW289" s="7">
        <v>0</v>
      </c>
      <c r="BX289" s="7">
        <v>0</v>
      </c>
      <c r="BY289" s="7">
        <v>0</v>
      </c>
      <c r="BZ289" s="7">
        <f>Table2[[#This Row],[Energy Tax Savings Through FY 11]]+Table2[[#This Row],[Energy Tax Savings FY 12 and After ]]</f>
        <v>0</v>
      </c>
      <c r="CA289" s="7">
        <v>0</v>
      </c>
      <c r="CB289" s="7">
        <v>0</v>
      </c>
      <c r="CC289" s="7">
        <v>0</v>
      </c>
      <c r="CD289" s="7">
        <f>Table2[[#This Row],[Tax Exempt Bond Savings Through FY 11]]+Table2[[#This Row],[Tax Exempt Bond Savings FY12 and After ]]</f>
        <v>0</v>
      </c>
      <c r="CE289" s="7">
        <v>623.54700000000003</v>
      </c>
      <c r="CF289" s="7">
        <v>9408.2631000000001</v>
      </c>
      <c r="CG289" s="7">
        <v>2203.9825000000001</v>
      </c>
      <c r="CH289" s="7">
        <f>Table2[[#This Row],[Indirect and Induced Through FY 11]]+Table2[[#This Row],[Indirect and Induced FY 12 and After  ]]</f>
        <v>11612.2456</v>
      </c>
      <c r="CI289" s="7">
        <v>2093.5093000000002</v>
      </c>
      <c r="CJ289" s="7">
        <v>32798.763299999999</v>
      </c>
      <c r="CK289" s="7">
        <v>7399.6958000000004</v>
      </c>
      <c r="CL289" s="7">
        <f>Table2[[#This Row],[TOTAL Income Consumption Use Taxes Through FY 11]]+Table2[[#This Row],[TOTAL Income Consumption Use Taxes FY 12 and After  ]]</f>
        <v>40198.4591</v>
      </c>
      <c r="CM289" s="7">
        <v>171.114</v>
      </c>
      <c r="CN289" s="7">
        <v>838.07180000000005</v>
      </c>
      <c r="CO289" s="7">
        <v>604.81799999999998</v>
      </c>
      <c r="CP289" s="7">
        <f>Table2[[#This Row],[Assistance Provided Through FY 11]]+Table2[[#This Row],[Assistance Provided FY 12 and After ]]</f>
        <v>1442.8897999999999</v>
      </c>
      <c r="CQ289" s="7">
        <v>0</v>
      </c>
      <c r="CR289" s="7">
        <v>0</v>
      </c>
      <c r="CS289" s="7">
        <v>0</v>
      </c>
      <c r="CT289" s="7">
        <f>Table2[[#This Row],[Recapture Cancellation Reduction Amount Through FY 11]]+Table2[[#This Row],[Recapture Cancellation Reduction Amount FY 12 and After ]]</f>
        <v>0</v>
      </c>
      <c r="CU289" s="7">
        <v>0</v>
      </c>
      <c r="CV289" s="7">
        <v>0</v>
      </c>
      <c r="CW289" s="7">
        <v>0</v>
      </c>
      <c r="CX289" s="7">
        <f>Table2[[#This Row],[Penalty Paid Through FY 11]]+Table2[[#This Row],[Penalty Paid FY 12 and After]]</f>
        <v>0</v>
      </c>
      <c r="CY289" s="7">
        <v>171.114</v>
      </c>
      <c r="CZ289" s="7">
        <v>838.07180000000005</v>
      </c>
      <c r="DA289" s="7">
        <v>604.81799999999998</v>
      </c>
      <c r="DB289" s="7">
        <f>Table2[[#This Row],[TOTAL Assistance Net of recapture penalties Through FY 11]]+Table2[[#This Row],[TOTAL Assistance Net of recapture penalties FY 12 and After ]]</f>
        <v>1442.8897999999999</v>
      </c>
      <c r="DC289" s="7">
        <v>1791.4753000000001</v>
      </c>
      <c r="DD289" s="7">
        <v>27734.882900000001</v>
      </c>
      <c r="DE289" s="7">
        <v>6332.1301999999996</v>
      </c>
      <c r="DF289" s="7">
        <f>Table2[[#This Row],[Company Direct Tax Revenue Before Assistance FY 12 and After]]+Table2[[#This Row],[Company Direct Tax Revenue Before Assistance Through FY 11]]</f>
        <v>34067.013099999996</v>
      </c>
      <c r="DG289" s="7">
        <v>1126.2318</v>
      </c>
      <c r="DH289" s="7">
        <v>16559.581399999999</v>
      </c>
      <c r="DI289" s="7">
        <v>3980.7669000000001</v>
      </c>
      <c r="DJ289" s="7">
        <f>Table2[[#This Row],[Indirect and Induced Tax Revenues FY 12 and After]]+Table2[[#This Row],[Indirect and Induced Tax Revenues Through FY 11]]</f>
        <v>20540.348299999998</v>
      </c>
      <c r="DK289" s="7">
        <v>2917.7071000000001</v>
      </c>
      <c r="DL289" s="7">
        <v>44294.4643</v>
      </c>
      <c r="DM289" s="7">
        <v>10312.8971</v>
      </c>
      <c r="DN289" s="7">
        <f>Table2[[#This Row],[TOTAL Tax Revenues Before Assistance Through FY 11]]+Table2[[#This Row],[TOTAL Tax Revenues Before Assistance FY 12 and After]]</f>
        <v>54607.361400000002</v>
      </c>
      <c r="DO289" s="7">
        <v>2746.5931</v>
      </c>
      <c r="DP289" s="7">
        <v>43456.392500000002</v>
      </c>
      <c r="DQ289" s="7">
        <v>9708.0791000000008</v>
      </c>
      <c r="DR289" s="7">
        <f>Table2[[#This Row],[TOTAL Tax Revenues Net of Assistance Recapture and Penalty FY 12 and After]]+Table2[[#This Row],[TOTAL Tax Revenues Net of Assistance Recapture and Penalty Through FY 11]]</f>
        <v>53164.471600000004</v>
      </c>
      <c r="DS289" s="7">
        <v>0</v>
      </c>
      <c r="DT289" s="7">
        <v>0</v>
      </c>
      <c r="DU289" s="7">
        <v>0</v>
      </c>
      <c r="DV289" s="7">
        <v>0</v>
      </c>
    </row>
    <row r="290" spans="1:126" x14ac:dyDescent="0.25">
      <c r="A290" s="5">
        <v>92839</v>
      </c>
      <c r="B290" s="5" t="s">
        <v>1180</v>
      </c>
      <c r="C290" s="5" t="s">
        <v>1181</v>
      </c>
      <c r="D290" s="5" t="s">
        <v>32</v>
      </c>
      <c r="E290" s="5">
        <v>26</v>
      </c>
      <c r="F290" s="5">
        <v>412</v>
      </c>
      <c r="G290" s="5">
        <v>1</v>
      </c>
      <c r="H290" s="23"/>
      <c r="I290" s="23"/>
      <c r="J290" s="5">
        <v>238210</v>
      </c>
      <c r="K290" s="6" t="s">
        <v>37</v>
      </c>
      <c r="L290" s="6">
        <v>35720</v>
      </c>
      <c r="M290" s="9">
        <v>44742</v>
      </c>
      <c r="N290" s="7">
        <v>6965</v>
      </c>
      <c r="O290" s="5" t="s">
        <v>62</v>
      </c>
      <c r="P290" s="23">
        <v>0</v>
      </c>
      <c r="Q290" s="23">
        <v>0</v>
      </c>
      <c r="R290" s="23">
        <v>140</v>
      </c>
      <c r="S290" s="23">
        <v>1</v>
      </c>
      <c r="T290" s="23">
        <v>0</v>
      </c>
      <c r="U290" s="23">
        <v>141</v>
      </c>
      <c r="V290" s="23">
        <v>141</v>
      </c>
      <c r="W290" s="23">
        <v>0</v>
      </c>
      <c r="X290" s="23">
        <v>0</v>
      </c>
      <c r="Y290" s="23">
        <v>0</v>
      </c>
      <c r="Z290" s="23">
        <v>50</v>
      </c>
      <c r="AA290" s="24">
        <v>0</v>
      </c>
      <c r="AB290" s="24">
        <v>0</v>
      </c>
      <c r="AC290" s="24">
        <v>0</v>
      </c>
      <c r="AD290" s="24">
        <v>0</v>
      </c>
      <c r="AE290" s="24">
        <v>0</v>
      </c>
      <c r="AF290" s="24">
        <v>54.609929078014197</v>
      </c>
      <c r="AG290" s="5" t="s">
        <v>39</v>
      </c>
      <c r="AH290" s="7" t="s">
        <v>33</v>
      </c>
      <c r="AI290" s="7">
        <v>139.75899999999999</v>
      </c>
      <c r="AJ290" s="7">
        <v>967.0095</v>
      </c>
      <c r="AK290" s="7">
        <v>461.31470000000002</v>
      </c>
      <c r="AL290" s="7">
        <f>Table2[[#This Row],[Company Direct Land Through FY 11]]+Table2[[#This Row],[Company Direct Land FY 12 and After ]]</f>
        <v>1428.3242</v>
      </c>
      <c r="AM290" s="7">
        <v>115.833</v>
      </c>
      <c r="AN290" s="7">
        <v>789.23789999999997</v>
      </c>
      <c r="AO290" s="7">
        <v>382.3399</v>
      </c>
      <c r="AP290" s="7">
        <f>Table2[[#This Row],[Company Direct Building Through FY 11]]+Table2[[#This Row],[Company Direct Building FY 12 and After  ]]</f>
        <v>1171.5778</v>
      </c>
      <c r="AQ290" s="7">
        <v>0</v>
      </c>
      <c r="AR290" s="7">
        <v>97.637900000000002</v>
      </c>
      <c r="AS290" s="7">
        <v>0</v>
      </c>
      <c r="AT290" s="7">
        <f>Table2[[#This Row],[Mortgage Recording Tax Through FY 11]]+Table2[[#This Row],[Mortgage Recording Tax FY 12 and After ]]</f>
        <v>97.637900000000002</v>
      </c>
      <c r="AU290" s="7">
        <v>229.477</v>
      </c>
      <c r="AV290" s="7">
        <v>1143.3173999999999</v>
      </c>
      <c r="AW290" s="7">
        <v>757.45439999999996</v>
      </c>
      <c r="AX290" s="7">
        <f>Table2[[#This Row],[Pilot Savings  Through FY 11]]+Table2[[#This Row],[Pilot Savings FY 12 and After ]]</f>
        <v>1900.7718</v>
      </c>
      <c r="AY290" s="7">
        <v>0</v>
      </c>
      <c r="AZ290" s="7">
        <v>97.637900000000002</v>
      </c>
      <c r="BA290" s="7">
        <v>0</v>
      </c>
      <c r="BB290" s="7">
        <f>Table2[[#This Row],[Mortgage Recording Tax Exemption Through FY 11]]+Table2[[#This Row],[Mortgage Recording Tax Exemption FY 12 and After ]]</f>
        <v>97.637900000000002</v>
      </c>
      <c r="BC290" s="7">
        <v>118.2266</v>
      </c>
      <c r="BD290" s="7">
        <v>3290.0810000000001</v>
      </c>
      <c r="BE290" s="7">
        <v>390.24090000000001</v>
      </c>
      <c r="BF290" s="7">
        <f>Table2[[#This Row],[Indirect and Induced Land Through FY 11]]+Table2[[#This Row],[Indirect and Induced Land FY 12 and After ]]</f>
        <v>3680.3218999999999</v>
      </c>
      <c r="BG290" s="7">
        <v>219.56379999999999</v>
      </c>
      <c r="BH290" s="7">
        <v>6110.1504999999997</v>
      </c>
      <c r="BI290" s="7">
        <v>724.73299999999995</v>
      </c>
      <c r="BJ290" s="7">
        <f>Table2[[#This Row],[Indirect and Induced Building Through FY 11]]+Table2[[#This Row],[Indirect and Induced Building FY 12 and After]]</f>
        <v>6834.8834999999999</v>
      </c>
      <c r="BK290" s="7">
        <v>363.90539999999999</v>
      </c>
      <c r="BL290" s="7">
        <v>10013.1615</v>
      </c>
      <c r="BM290" s="7">
        <v>1201.1741</v>
      </c>
      <c r="BN290" s="7">
        <f>Table2[[#This Row],[TOTAL Real Property Related Taxes Through FY 11]]+Table2[[#This Row],[TOTAL Real Property Related Taxes FY 12 and After]]</f>
        <v>11214.3356</v>
      </c>
      <c r="BO290" s="7">
        <v>836.25810000000001</v>
      </c>
      <c r="BP290" s="7">
        <v>23736.811099999999</v>
      </c>
      <c r="BQ290" s="7">
        <v>2760.3081000000002</v>
      </c>
      <c r="BR290" s="7">
        <f>Table2[[#This Row],[Company Direct Through FY 11]]+Table2[[#This Row],[Company Direct FY 12 and After ]]</f>
        <v>26497.119200000001</v>
      </c>
      <c r="BS290" s="7">
        <v>0</v>
      </c>
      <c r="BT290" s="7">
        <v>0</v>
      </c>
      <c r="BU290" s="7">
        <v>0</v>
      </c>
      <c r="BV290" s="7">
        <f>Table2[[#This Row],[Sales Tax Exemption Through FY 11]]+Table2[[#This Row],[Sales Tax Exemption FY 12 and After ]]</f>
        <v>0</v>
      </c>
      <c r="BW290" s="7">
        <v>0</v>
      </c>
      <c r="BX290" s="7">
        <v>0</v>
      </c>
      <c r="BY290" s="7">
        <v>0</v>
      </c>
      <c r="BZ290" s="7">
        <f>Table2[[#This Row],[Energy Tax Savings Through FY 11]]+Table2[[#This Row],[Energy Tax Savings FY 12 and After ]]</f>
        <v>0</v>
      </c>
      <c r="CA290" s="7">
        <v>5.2908999999999997</v>
      </c>
      <c r="CB290" s="7">
        <v>47.0471</v>
      </c>
      <c r="CC290" s="7">
        <v>12.655900000000001</v>
      </c>
      <c r="CD290" s="7">
        <f>Table2[[#This Row],[Tax Exempt Bond Savings Through FY 11]]+Table2[[#This Row],[Tax Exempt Bond Savings FY12 and After ]]</f>
        <v>59.703000000000003</v>
      </c>
      <c r="CE290" s="7">
        <v>419.00650000000002</v>
      </c>
      <c r="CF290" s="7">
        <v>12433.242700000001</v>
      </c>
      <c r="CG290" s="7">
        <v>1383.0504000000001</v>
      </c>
      <c r="CH290" s="7">
        <f>Table2[[#This Row],[Indirect and Induced Through FY 11]]+Table2[[#This Row],[Indirect and Induced FY 12 and After  ]]</f>
        <v>13816.293100000001</v>
      </c>
      <c r="CI290" s="7">
        <v>1249.9737</v>
      </c>
      <c r="CJ290" s="7">
        <v>36123.006699999998</v>
      </c>
      <c r="CK290" s="7">
        <v>4130.7025999999996</v>
      </c>
      <c r="CL290" s="7">
        <f>Table2[[#This Row],[TOTAL Income Consumption Use Taxes Through FY 11]]+Table2[[#This Row],[TOTAL Income Consumption Use Taxes FY 12 and After  ]]</f>
        <v>40253.709299999995</v>
      </c>
      <c r="CM290" s="7">
        <v>234.7679</v>
      </c>
      <c r="CN290" s="7">
        <v>1288.0024000000001</v>
      </c>
      <c r="CO290" s="7">
        <v>770.11030000000005</v>
      </c>
      <c r="CP290" s="7">
        <f>Table2[[#This Row],[Assistance Provided Through FY 11]]+Table2[[#This Row],[Assistance Provided FY 12 and After ]]</f>
        <v>2058.1127000000001</v>
      </c>
      <c r="CQ290" s="7">
        <v>0</v>
      </c>
      <c r="CR290" s="7">
        <v>0</v>
      </c>
      <c r="CS290" s="7">
        <v>0</v>
      </c>
      <c r="CT290" s="7">
        <f>Table2[[#This Row],[Recapture Cancellation Reduction Amount Through FY 11]]+Table2[[#This Row],[Recapture Cancellation Reduction Amount FY 12 and After ]]</f>
        <v>0</v>
      </c>
      <c r="CU290" s="7">
        <v>0</v>
      </c>
      <c r="CV290" s="7">
        <v>0</v>
      </c>
      <c r="CW290" s="7">
        <v>0</v>
      </c>
      <c r="CX290" s="7">
        <f>Table2[[#This Row],[Penalty Paid Through FY 11]]+Table2[[#This Row],[Penalty Paid FY 12 and After]]</f>
        <v>0</v>
      </c>
      <c r="CY290" s="7">
        <v>234.7679</v>
      </c>
      <c r="CZ290" s="7">
        <v>1288.0024000000001</v>
      </c>
      <c r="DA290" s="7">
        <v>770.11030000000005</v>
      </c>
      <c r="DB290" s="7">
        <f>Table2[[#This Row],[TOTAL Assistance Net of recapture penalties Through FY 11]]+Table2[[#This Row],[TOTAL Assistance Net of recapture penalties FY 12 and After ]]</f>
        <v>2058.1127000000001</v>
      </c>
      <c r="DC290" s="7">
        <v>1091.8501000000001</v>
      </c>
      <c r="DD290" s="7">
        <v>25590.696400000001</v>
      </c>
      <c r="DE290" s="7">
        <v>3603.9627</v>
      </c>
      <c r="DF290" s="7">
        <f>Table2[[#This Row],[Company Direct Tax Revenue Before Assistance FY 12 and After]]+Table2[[#This Row],[Company Direct Tax Revenue Before Assistance Through FY 11]]</f>
        <v>29194.659100000001</v>
      </c>
      <c r="DG290" s="7">
        <v>756.79690000000005</v>
      </c>
      <c r="DH290" s="7">
        <v>21833.474200000001</v>
      </c>
      <c r="DI290" s="7">
        <v>2498.0243</v>
      </c>
      <c r="DJ290" s="7">
        <f>Table2[[#This Row],[Indirect and Induced Tax Revenues FY 12 and After]]+Table2[[#This Row],[Indirect and Induced Tax Revenues Through FY 11]]</f>
        <v>24331.498500000002</v>
      </c>
      <c r="DK290" s="7">
        <v>1848.6469999999999</v>
      </c>
      <c r="DL290" s="7">
        <v>47424.170599999998</v>
      </c>
      <c r="DM290" s="7">
        <v>6101.9870000000001</v>
      </c>
      <c r="DN290" s="7">
        <f>Table2[[#This Row],[TOTAL Tax Revenues Before Assistance Through FY 11]]+Table2[[#This Row],[TOTAL Tax Revenues Before Assistance FY 12 and After]]</f>
        <v>53526.157599999999</v>
      </c>
      <c r="DO290" s="7">
        <v>1613.8791000000001</v>
      </c>
      <c r="DP290" s="7">
        <v>46136.1682</v>
      </c>
      <c r="DQ290" s="7">
        <v>5331.8766999999998</v>
      </c>
      <c r="DR290" s="7">
        <f>Table2[[#This Row],[TOTAL Tax Revenues Net of Assistance Recapture and Penalty FY 12 and After]]+Table2[[#This Row],[TOTAL Tax Revenues Net of Assistance Recapture and Penalty Through FY 11]]</f>
        <v>51468.044900000001</v>
      </c>
      <c r="DS290" s="7">
        <v>0</v>
      </c>
      <c r="DT290" s="7">
        <v>0</v>
      </c>
      <c r="DU290" s="7">
        <v>0</v>
      </c>
      <c r="DV290" s="7">
        <v>0</v>
      </c>
    </row>
    <row r="291" spans="1:126" x14ac:dyDescent="0.25">
      <c r="A291" s="5">
        <v>92840</v>
      </c>
      <c r="B291" s="5" t="s">
        <v>80</v>
      </c>
      <c r="C291" s="5" t="s">
        <v>81</v>
      </c>
      <c r="D291" s="5" t="s">
        <v>36</v>
      </c>
      <c r="E291" s="5">
        <v>11</v>
      </c>
      <c r="F291" s="5">
        <v>5814</v>
      </c>
      <c r="G291" s="5">
        <v>1401</v>
      </c>
      <c r="H291" s="23">
        <v>37515</v>
      </c>
      <c r="I291" s="23">
        <v>197200</v>
      </c>
      <c r="J291" s="5">
        <v>611110</v>
      </c>
      <c r="K291" s="6" t="s">
        <v>47</v>
      </c>
      <c r="L291" s="6">
        <v>36118</v>
      </c>
      <c r="M291" s="9">
        <v>46935</v>
      </c>
      <c r="N291" s="7">
        <v>43195</v>
      </c>
      <c r="O291" s="5" t="s">
        <v>48</v>
      </c>
      <c r="P291" s="23">
        <v>29</v>
      </c>
      <c r="Q291" s="23">
        <v>16</v>
      </c>
      <c r="R291" s="23">
        <v>323</v>
      </c>
      <c r="S291" s="23">
        <v>1</v>
      </c>
      <c r="T291" s="23">
        <v>230</v>
      </c>
      <c r="U291" s="23">
        <v>599</v>
      </c>
      <c r="V291" s="23">
        <v>576</v>
      </c>
      <c r="W291" s="23">
        <v>0</v>
      </c>
      <c r="X291" s="23">
        <v>0</v>
      </c>
      <c r="Y291" s="23">
        <v>266</v>
      </c>
      <c r="Z291" s="23">
        <v>0</v>
      </c>
      <c r="AA291" s="24">
        <v>78.319783197831995</v>
      </c>
      <c r="AB291" s="24">
        <v>0.54200542005420005</v>
      </c>
      <c r="AC291" s="24">
        <v>4.6070460704606999</v>
      </c>
      <c r="AD291" s="24">
        <v>5.42005420054201</v>
      </c>
      <c r="AE291" s="24">
        <v>11.1111111111111</v>
      </c>
      <c r="AF291" s="24">
        <v>58.265582655826599</v>
      </c>
      <c r="AG291" s="5" t="s">
        <v>39</v>
      </c>
      <c r="AH291" s="7" t="s">
        <v>33</v>
      </c>
      <c r="AI291" s="7">
        <v>0</v>
      </c>
      <c r="AJ291" s="7">
        <v>0</v>
      </c>
      <c r="AK291" s="7">
        <v>0</v>
      </c>
      <c r="AL291" s="7">
        <f>Table2[[#This Row],[Company Direct Land Through FY 11]]+Table2[[#This Row],[Company Direct Land FY 12 and After ]]</f>
        <v>0</v>
      </c>
      <c r="AM291" s="7">
        <v>0</v>
      </c>
      <c r="AN291" s="7">
        <v>0</v>
      </c>
      <c r="AO291" s="7">
        <v>0</v>
      </c>
      <c r="AP291" s="7">
        <f>Table2[[#This Row],[Company Direct Building Through FY 11]]+Table2[[#This Row],[Company Direct Building FY 12 and After  ]]</f>
        <v>0</v>
      </c>
      <c r="AQ291" s="7">
        <v>0</v>
      </c>
      <c r="AR291" s="7">
        <v>689.16250000000002</v>
      </c>
      <c r="AS291" s="7">
        <v>0</v>
      </c>
      <c r="AT291" s="7">
        <f>Table2[[#This Row],[Mortgage Recording Tax Through FY 11]]+Table2[[#This Row],[Mortgage Recording Tax FY 12 and After ]]</f>
        <v>689.16250000000002</v>
      </c>
      <c r="AU291" s="7">
        <v>0</v>
      </c>
      <c r="AV291" s="7">
        <v>0</v>
      </c>
      <c r="AW291" s="7">
        <v>0</v>
      </c>
      <c r="AX291" s="7">
        <f>Table2[[#This Row],[Pilot Savings  Through FY 11]]+Table2[[#This Row],[Pilot Savings FY 12 and After ]]</f>
        <v>0</v>
      </c>
      <c r="AY291" s="7">
        <v>0</v>
      </c>
      <c r="AZ291" s="7">
        <v>0</v>
      </c>
      <c r="BA291" s="7">
        <v>0</v>
      </c>
      <c r="BB291" s="7">
        <f>Table2[[#This Row],[Mortgage Recording Tax Exemption Through FY 11]]+Table2[[#This Row],[Mortgage Recording Tax Exemption FY 12 and After ]]</f>
        <v>0</v>
      </c>
      <c r="BC291" s="7">
        <v>397.40320000000003</v>
      </c>
      <c r="BD291" s="7">
        <v>1666.5764999999999</v>
      </c>
      <c r="BE291" s="7">
        <v>2036.5255999999999</v>
      </c>
      <c r="BF291" s="7">
        <f>Table2[[#This Row],[Indirect and Induced Land Through FY 11]]+Table2[[#This Row],[Indirect and Induced Land FY 12 and After ]]</f>
        <v>3703.1021000000001</v>
      </c>
      <c r="BG291" s="7">
        <v>738.03440000000001</v>
      </c>
      <c r="BH291" s="7">
        <v>3095.0706</v>
      </c>
      <c r="BI291" s="7">
        <v>3782.1185</v>
      </c>
      <c r="BJ291" s="7">
        <f>Table2[[#This Row],[Indirect and Induced Building Through FY 11]]+Table2[[#This Row],[Indirect and Induced Building FY 12 and After]]</f>
        <v>6877.1890999999996</v>
      </c>
      <c r="BK291" s="7">
        <v>1135.4376</v>
      </c>
      <c r="BL291" s="7">
        <v>5450.8095999999996</v>
      </c>
      <c r="BM291" s="7">
        <v>5818.6441000000004</v>
      </c>
      <c r="BN291" s="7">
        <f>Table2[[#This Row],[TOTAL Real Property Related Taxes Through FY 11]]+Table2[[#This Row],[TOTAL Real Property Related Taxes FY 12 and After]]</f>
        <v>11269.4537</v>
      </c>
      <c r="BO291" s="7">
        <v>1297.5574999999999</v>
      </c>
      <c r="BP291" s="7">
        <v>5450.2110000000002</v>
      </c>
      <c r="BQ291" s="7">
        <v>6649.4408999999996</v>
      </c>
      <c r="BR291" s="7">
        <f>Table2[[#This Row],[Company Direct Through FY 11]]+Table2[[#This Row],[Company Direct FY 12 and After ]]</f>
        <v>12099.651900000001</v>
      </c>
      <c r="BS291" s="7">
        <v>0</v>
      </c>
      <c r="BT291" s="7">
        <v>0</v>
      </c>
      <c r="BU291" s="7">
        <v>0</v>
      </c>
      <c r="BV291" s="7">
        <f>Table2[[#This Row],[Sales Tax Exemption Through FY 11]]+Table2[[#This Row],[Sales Tax Exemption FY 12 and After ]]</f>
        <v>0</v>
      </c>
      <c r="BW291" s="7">
        <v>0</v>
      </c>
      <c r="BX291" s="7">
        <v>0</v>
      </c>
      <c r="BY291" s="7">
        <v>0</v>
      </c>
      <c r="BZ291" s="7">
        <f>Table2[[#This Row],[Energy Tax Savings Through FY 11]]+Table2[[#This Row],[Energy Tax Savings FY 12 and After ]]</f>
        <v>0</v>
      </c>
      <c r="CA291" s="7">
        <v>35.459000000000003</v>
      </c>
      <c r="CB291" s="7">
        <v>294.8492</v>
      </c>
      <c r="CC291" s="7">
        <v>91.392499999999998</v>
      </c>
      <c r="CD291" s="7">
        <f>Table2[[#This Row],[Tax Exempt Bond Savings Through FY 11]]+Table2[[#This Row],[Tax Exempt Bond Savings FY12 and After ]]</f>
        <v>386.24169999999998</v>
      </c>
      <c r="CE291" s="7">
        <v>1434.9755</v>
      </c>
      <c r="CF291" s="7">
        <v>6310.2855</v>
      </c>
      <c r="CG291" s="7">
        <v>7353.6508000000003</v>
      </c>
      <c r="CH291" s="7">
        <f>Table2[[#This Row],[Indirect and Induced Through FY 11]]+Table2[[#This Row],[Indirect and Induced FY 12 and After  ]]</f>
        <v>13663.936300000001</v>
      </c>
      <c r="CI291" s="7">
        <v>2697.0740000000001</v>
      </c>
      <c r="CJ291" s="7">
        <v>11465.647300000001</v>
      </c>
      <c r="CK291" s="7">
        <v>13911.699199999999</v>
      </c>
      <c r="CL291" s="7">
        <f>Table2[[#This Row],[TOTAL Income Consumption Use Taxes Through FY 11]]+Table2[[#This Row],[TOTAL Income Consumption Use Taxes FY 12 and After  ]]</f>
        <v>25377.3465</v>
      </c>
      <c r="CM291" s="7">
        <v>35.459000000000003</v>
      </c>
      <c r="CN291" s="7">
        <v>294.8492</v>
      </c>
      <c r="CO291" s="7">
        <v>91.392499999999998</v>
      </c>
      <c r="CP291" s="7">
        <f>Table2[[#This Row],[Assistance Provided Through FY 11]]+Table2[[#This Row],[Assistance Provided FY 12 and After ]]</f>
        <v>386.24169999999998</v>
      </c>
      <c r="CQ291" s="7">
        <v>0</v>
      </c>
      <c r="CR291" s="7">
        <v>0</v>
      </c>
      <c r="CS291" s="7">
        <v>0</v>
      </c>
      <c r="CT291" s="7">
        <f>Table2[[#This Row],[Recapture Cancellation Reduction Amount Through FY 11]]+Table2[[#This Row],[Recapture Cancellation Reduction Amount FY 12 and After ]]</f>
        <v>0</v>
      </c>
      <c r="CU291" s="7">
        <v>0</v>
      </c>
      <c r="CV291" s="7">
        <v>0</v>
      </c>
      <c r="CW291" s="7">
        <v>0</v>
      </c>
      <c r="CX291" s="7">
        <f>Table2[[#This Row],[Penalty Paid Through FY 11]]+Table2[[#This Row],[Penalty Paid FY 12 and After]]</f>
        <v>0</v>
      </c>
      <c r="CY291" s="7">
        <v>35.459000000000003</v>
      </c>
      <c r="CZ291" s="7">
        <v>294.8492</v>
      </c>
      <c r="DA291" s="7">
        <v>91.392499999999998</v>
      </c>
      <c r="DB291" s="7">
        <f>Table2[[#This Row],[TOTAL Assistance Net of recapture penalties Through FY 11]]+Table2[[#This Row],[TOTAL Assistance Net of recapture penalties FY 12 and After ]]</f>
        <v>386.24169999999998</v>
      </c>
      <c r="DC291" s="7">
        <v>1297.5574999999999</v>
      </c>
      <c r="DD291" s="7">
        <v>6139.3734999999997</v>
      </c>
      <c r="DE291" s="7">
        <v>6649.4408999999996</v>
      </c>
      <c r="DF291" s="7">
        <f>Table2[[#This Row],[Company Direct Tax Revenue Before Assistance FY 12 and After]]+Table2[[#This Row],[Company Direct Tax Revenue Before Assistance Through FY 11]]</f>
        <v>12788.814399999999</v>
      </c>
      <c r="DG291" s="7">
        <v>2570.4131000000002</v>
      </c>
      <c r="DH291" s="7">
        <v>11071.9326</v>
      </c>
      <c r="DI291" s="7">
        <v>13172.294900000001</v>
      </c>
      <c r="DJ291" s="7">
        <f>Table2[[#This Row],[Indirect and Induced Tax Revenues FY 12 and After]]+Table2[[#This Row],[Indirect and Induced Tax Revenues Through FY 11]]</f>
        <v>24244.227500000001</v>
      </c>
      <c r="DK291" s="7">
        <v>3867.9706000000001</v>
      </c>
      <c r="DL291" s="7">
        <v>17211.306100000002</v>
      </c>
      <c r="DM291" s="7">
        <v>19821.735799999999</v>
      </c>
      <c r="DN291" s="7">
        <f>Table2[[#This Row],[TOTAL Tax Revenues Before Assistance Through FY 11]]+Table2[[#This Row],[TOTAL Tax Revenues Before Assistance FY 12 and After]]</f>
        <v>37033.041899999997</v>
      </c>
      <c r="DO291" s="7">
        <v>3832.5115999999998</v>
      </c>
      <c r="DP291" s="7">
        <v>16916.456900000001</v>
      </c>
      <c r="DQ291" s="7">
        <v>19730.3433</v>
      </c>
      <c r="DR291" s="7">
        <f>Table2[[#This Row],[TOTAL Tax Revenues Net of Assistance Recapture and Penalty FY 12 and After]]+Table2[[#This Row],[TOTAL Tax Revenues Net of Assistance Recapture and Penalty Through FY 11]]</f>
        <v>36646.800199999998</v>
      </c>
      <c r="DS291" s="7">
        <v>0</v>
      </c>
      <c r="DT291" s="7">
        <v>0</v>
      </c>
      <c r="DU291" s="7">
        <v>0</v>
      </c>
      <c r="DV291" s="7">
        <v>0</v>
      </c>
    </row>
    <row r="292" spans="1:126" x14ac:dyDescent="0.25">
      <c r="A292" s="5">
        <v>92841</v>
      </c>
      <c r="B292" s="5" t="s">
        <v>116</v>
      </c>
      <c r="C292" s="5" t="s">
        <v>117</v>
      </c>
      <c r="D292" s="5" t="s">
        <v>27</v>
      </c>
      <c r="E292" s="5">
        <v>3</v>
      </c>
      <c r="F292" s="5">
        <v>1001</v>
      </c>
      <c r="G292" s="5">
        <v>29</v>
      </c>
      <c r="H292" s="23">
        <v>0</v>
      </c>
      <c r="I292" s="23">
        <v>190707</v>
      </c>
      <c r="J292" s="5">
        <v>515210</v>
      </c>
      <c r="K292" s="6" t="s">
        <v>793</v>
      </c>
      <c r="L292" s="6">
        <v>36195</v>
      </c>
      <c r="M292" s="9">
        <v>41639</v>
      </c>
      <c r="N292" s="7">
        <v>45000</v>
      </c>
      <c r="O292" s="5" t="s">
        <v>55</v>
      </c>
      <c r="P292" s="23">
        <v>258</v>
      </c>
      <c r="Q292" s="23">
        <v>0</v>
      </c>
      <c r="R292" s="23">
        <v>709</v>
      </c>
      <c r="S292" s="23">
        <v>0</v>
      </c>
      <c r="T292" s="23">
        <v>0</v>
      </c>
      <c r="U292" s="23">
        <v>967</v>
      </c>
      <c r="V292" s="23">
        <v>873</v>
      </c>
      <c r="W292" s="23">
        <v>0</v>
      </c>
      <c r="X292" s="23">
        <v>43</v>
      </c>
      <c r="Y292" s="23">
        <v>43</v>
      </c>
      <c r="Z292" s="23">
        <v>291</v>
      </c>
      <c r="AA292" s="24">
        <v>74.560496380558405</v>
      </c>
      <c r="AB292" s="24">
        <v>0</v>
      </c>
      <c r="AC292" s="24">
        <v>9.4105480868665996</v>
      </c>
      <c r="AD292" s="24">
        <v>5.4808686659772503</v>
      </c>
      <c r="AE292" s="24">
        <v>10.5480868665977</v>
      </c>
      <c r="AF292" s="24">
        <v>46.7425025853154</v>
      </c>
      <c r="AG292" s="5" t="s">
        <v>39</v>
      </c>
      <c r="AH292" s="7" t="s">
        <v>33</v>
      </c>
      <c r="AI292" s="7">
        <v>1185.7756999999999</v>
      </c>
      <c r="AJ292" s="7">
        <v>1984.7858000000001</v>
      </c>
      <c r="AK292" s="7">
        <v>1340.9018000000001</v>
      </c>
      <c r="AL292" s="7">
        <f>Table2[[#This Row],[Company Direct Land Through FY 11]]+Table2[[#This Row],[Company Direct Land FY 12 and After ]]</f>
        <v>3325.6876000000002</v>
      </c>
      <c r="AM292" s="7">
        <v>2202.1550000000002</v>
      </c>
      <c r="AN292" s="7">
        <v>3686.0313999999998</v>
      </c>
      <c r="AO292" s="7">
        <v>2490.2465999999999</v>
      </c>
      <c r="AP292" s="7">
        <f>Table2[[#This Row],[Company Direct Building Through FY 11]]+Table2[[#This Row],[Company Direct Building FY 12 and After  ]]</f>
        <v>6176.2780000000002</v>
      </c>
      <c r="AQ292" s="7">
        <v>0</v>
      </c>
      <c r="AR292" s="7">
        <v>0</v>
      </c>
      <c r="AS292" s="7">
        <v>0</v>
      </c>
      <c r="AT292" s="7">
        <f>Table2[[#This Row],[Mortgage Recording Tax Through FY 11]]+Table2[[#This Row],[Mortgage Recording Tax FY 12 and After ]]</f>
        <v>0</v>
      </c>
      <c r="AU292" s="7">
        <v>0</v>
      </c>
      <c r="AV292" s="7">
        <v>0</v>
      </c>
      <c r="AW292" s="7">
        <v>0</v>
      </c>
      <c r="AX292" s="7">
        <f>Table2[[#This Row],[Pilot Savings  Through FY 11]]+Table2[[#This Row],[Pilot Savings FY 12 and After ]]</f>
        <v>0</v>
      </c>
      <c r="AY292" s="7">
        <v>0</v>
      </c>
      <c r="AZ292" s="7">
        <v>0</v>
      </c>
      <c r="BA292" s="7">
        <v>0</v>
      </c>
      <c r="BB292" s="7">
        <f>Table2[[#This Row],[Mortgage Recording Tax Exemption Through FY 11]]+Table2[[#This Row],[Mortgage Recording Tax Exemption FY 12 and After ]]</f>
        <v>0</v>
      </c>
      <c r="BC292" s="7">
        <v>3831.529</v>
      </c>
      <c r="BD292" s="7">
        <v>10263.706700000001</v>
      </c>
      <c r="BE292" s="7">
        <v>4332.7793000000001</v>
      </c>
      <c r="BF292" s="7">
        <f>Table2[[#This Row],[Indirect and Induced Land Through FY 11]]+Table2[[#This Row],[Indirect and Induced Land FY 12 and After ]]</f>
        <v>14596.486000000001</v>
      </c>
      <c r="BG292" s="7">
        <v>7115.6966000000002</v>
      </c>
      <c r="BH292" s="7">
        <v>19061.169600000001</v>
      </c>
      <c r="BI292" s="7">
        <v>8046.5901000000003</v>
      </c>
      <c r="BJ292" s="7">
        <f>Table2[[#This Row],[Indirect and Induced Building Through FY 11]]+Table2[[#This Row],[Indirect and Induced Building FY 12 and After]]</f>
        <v>27107.759700000002</v>
      </c>
      <c r="BK292" s="7">
        <v>14335.156300000001</v>
      </c>
      <c r="BL292" s="7">
        <v>34995.693500000001</v>
      </c>
      <c r="BM292" s="7">
        <v>16210.5178</v>
      </c>
      <c r="BN292" s="7">
        <f>Table2[[#This Row],[TOTAL Real Property Related Taxes Through FY 11]]+Table2[[#This Row],[TOTAL Real Property Related Taxes FY 12 and After]]</f>
        <v>51206.211300000003</v>
      </c>
      <c r="BO292" s="7">
        <v>10989.8133</v>
      </c>
      <c r="BP292" s="7">
        <v>33988.609700000001</v>
      </c>
      <c r="BQ292" s="7">
        <v>12427.5286</v>
      </c>
      <c r="BR292" s="7">
        <f>Table2[[#This Row],[Company Direct Through FY 11]]+Table2[[#This Row],[Company Direct FY 12 and After ]]</f>
        <v>46416.138299999999</v>
      </c>
      <c r="BS292" s="7">
        <v>38.140999999999998</v>
      </c>
      <c r="BT292" s="7">
        <v>593.92960000000005</v>
      </c>
      <c r="BU292" s="7">
        <v>956.07039999999995</v>
      </c>
      <c r="BV292" s="7">
        <f>Table2[[#This Row],[Sales Tax Exemption Through FY 11]]+Table2[[#This Row],[Sales Tax Exemption FY 12 and After ]]</f>
        <v>1550</v>
      </c>
      <c r="BW292" s="7">
        <v>3.3307000000000002</v>
      </c>
      <c r="BX292" s="7">
        <v>22.247299999999999</v>
      </c>
      <c r="BY292" s="7">
        <v>3.7664</v>
      </c>
      <c r="BZ292" s="7">
        <f>Table2[[#This Row],[Energy Tax Savings Through FY 11]]+Table2[[#This Row],[Energy Tax Savings FY 12 and After ]]</f>
        <v>26.0137</v>
      </c>
      <c r="CA292" s="7">
        <v>0</v>
      </c>
      <c r="CB292" s="7">
        <v>0</v>
      </c>
      <c r="CC292" s="7">
        <v>0</v>
      </c>
      <c r="CD292" s="7">
        <f>Table2[[#This Row],[Tax Exempt Bond Savings Through FY 11]]+Table2[[#This Row],[Tax Exempt Bond Savings FY12 and After ]]</f>
        <v>0</v>
      </c>
      <c r="CE292" s="7">
        <v>12555.7379</v>
      </c>
      <c r="CF292" s="7">
        <v>35682.720200000003</v>
      </c>
      <c r="CG292" s="7">
        <v>14198.311299999999</v>
      </c>
      <c r="CH292" s="7">
        <f>Table2[[#This Row],[Indirect and Induced Through FY 11]]+Table2[[#This Row],[Indirect and Induced FY 12 and After  ]]</f>
        <v>49881.031500000005</v>
      </c>
      <c r="CI292" s="7">
        <v>23504.0795</v>
      </c>
      <c r="CJ292" s="7">
        <v>69055.153000000006</v>
      </c>
      <c r="CK292" s="7">
        <v>25666.003100000002</v>
      </c>
      <c r="CL292" s="7">
        <f>Table2[[#This Row],[TOTAL Income Consumption Use Taxes Through FY 11]]+Table2[[#This Row],[TOTAL Income Consumption Use Taxes FY 12 and After  ]]</f>
        <v>94721.156100000007</v>
      </c>
      <c r="CM292" s="7">
        <v>41.471699999999998</v>
      </c>
      <c r="CN292" s="7">
        <v>616.17690000000005</v>
      </c>
      <c r="CO292" s="7">
        <v>959.83680000000004</v>
      </c>
      <c r="CP292" s="7">
        <f>Table2[[#This Row],[Assistance Provided Through FY 11]]+Table2[[#This Row],[Assistance Provided FY 12 and After ]]</f>
        <v>1576.0137</v>
      </c>
      <c r="CQ292" s="7">
        <v>0</v>
      </c>
      <c r="CR292" s="7">
        <v>0</v>
      </c>
      <c r="CS292" s="7">
        <v>0</v>
      </c>
      <c r="CT292" s="7">
        <f>Table2[[#This Row],[Recapture Cancellation Reduction Amount Through FY 11]]+Table2[[#This Row],[Recapture Cancellation Reduction Amount FY 12 and After ]]</f>
        <v>0</v>
      </c>
      <c r="CU292" s="7">
        <v>0</v>
      </c>
      <c r="CV292" s="7">
        <v>0</v>
      </c>
      <c r="CW292" s="7">
        <v>0</v>
      </c>
      <c r="CX292" s="7">
        <f>Table2[[#This Row],[Penalty Paid Through FY 11]]+Table2[[#This Row],[Penalty Paid FY 12 and After]]</f>
        <v>0</v>
      </c>
      <c r="CY292" s="7">
        <v>41.471699999999998</v>
      </c>
      <c r="CZ292" s="7">
        <v>616.17690000000005</v>
      </c>
      <c r="DA292" s="7">
        <v>959.83680000000004</v>
      </c>
      <c r="DB292" s="7">
        <f>Table2[[#This Row],[TOTAL Assistance Net of recapture penalties Through FY 11]]+Table2[[#This Row],[TOTAL Assistance Net of recapture penalties FY 12 and After ]]</f>
        <v>1576.0137</v>
      </c>
      <c r="DC292" s="7">
        <v>14377.744000000001</v>
      </c>
      <c r="DD292" s="7">
        <v>39659.426899999999</v>
      </c>
      <c r="DE292" s="7">
        <v>16258.677</v>
      </c>
      <c r="DF292" s="7">
        <f>Table2[[#This Row],[Company Direct Tax Revenue Before Assistance FY 12 and After]]+Table2[[#This Row],[Company Direct Tax Revenue Before Assistance Through FY 11]]</f>
        <v>55918.103900000002</v>
      </c>
      <c r="DG292" s="7">
        <v>23502.963500000002</v>
      </c>
      <c r="DH292" s="7">
        <v>65007.5965</v>
      </c>
      <c r="DI292" s="7">
        <v>26577.680700000001</v>
      </c>
      <c r="DJ292" s="7">
        <f>Table2[[#This Row],[Indirect and Induced Tax Revenues FY 12 and After]]+Table2[[#This Row],[Indirect and Induced Tax Revenues Through FY 11]]</f>
        <v>91585.277199999997</v>
      </c>
      <c r="DK292" s="7">
        <v>37880.707499999997</v>
      </c>
      <c r="DL292" s="7">
        <v>104667.02340000001</v>
      </c>
      <c r="DM292" s="7">
        <v>42836.3577</v>
      </c>
      <c r="DN292" s="7">
        <f>Table2[[#This Row],[TOTAL Tax Revenues Before Assistance Through FY 11]]+Table2[[#This Row],[TOTAL Tax Revenues Before Assistance FY 12 and After]]</f>
        <v>147503.3811</v>
      </c>
      <c r="DO292" s="7">
        <v>37839.235800000002</v>
      </c>
      <c r="DP292" s="7">
        <v>104050.8465</v>
      </c>
      <c r="DQ292" s="7">
        <v>41876.520900000003</v>
      </c>
      <c r="DR292" s="7">
        <f>Table2[[#This Row],[TOTAL Tax Revenues Net of Assistance Recapture and Penalty FY 12 and After]]+Table2[[#This Row],[TOTAL Tax Revenues Net of Assistance Recapture and Penalty Through FY 11]]</f>
        <v>145927.36739999999</v>
      </c>
      <c r="DS292" s="7">
        <v>0</v>
      </c>
      <c r="DT292" s="7">
        <v>42.430500000000002</v>
      </c>
      <c r="DU292" s="7">
        <v>0</v>
      </c>
      <c r="DV292" s="7">
        <v>0</v>
      </c>
    </row>
    <row r="293" spans="1:126" x14ac:dyDescent="0.25">
      <c r="A293" s="5">
        <v>92843</v>
      </c>
      <c r="B293" s="5" t="s">
        <v>799</v>
      </c>
      <c r="C293" s="5" t="s">
        <v>1214</v>
      </c>
      <c r="D293" s="5" t="s">
        <v>42</v>
      </c>
      <c r="E293" s="5">
        <v>42</v>
      </c>
      <c r="F293" s="5">
        <v>3632</v>
      </c>
      <c r="G293" s="5">
        <v>19</v>
      </c>
      <c r="H293" s="23">
        <v>64000</v>
      </c>
      <c r="I293" s="23">
        <v>302879</v>
      </c>
      <c r="J293" s="5">
        <v>622110</v>
      </c>
      <c r="K293" s="6" t="s">
        <v>47</v>
      </c>
      <c r="L293" s="6">
        <v>36341</v>
      </c>
      <c r="M293" s="9">
        <v>43983</v>
      </c>
      <c r="N293" s="7">
        <v>13660</v>
      </c>
      <c r="O293" s="5" t="s">
        <v>800</v>
      </c>
      <c r="P293" s="23">
        <v>0</v>
      </c>
      <c r="Q293" s="23">
        <v>0</v>
      </c>
      <c r="R293" s="23">
        <v>0</v>
      </c>
      <c r="S293" s="23">
        <v>0</v>
      </c>
      <c r="T293" s="23">
        <v>8</v>
      </c>
      <c r="U293" s="23">
        <v>8</v>
      </c>
      <c r="V293" s="23">
        <v>8</v>
      </c>
      <c r="W293" s="23">
        <v>0</v>
      </c>
      <c r="X293" s="23">
        <v>0</v>
      </c>
      <c r="Y293" s="23">
        <v>0</v>
      </c>
      <c r="Z293" s="23">
        <v>12</v>
      </c>
      <c r="AA293" s="24">
        <v>0</v>
      </c>
      <c r="AB293" s="24">
        <v>0</v>
      </c>
      <c r="AC293" s="24">
        <v>0</v>
      </c>
      <c r="AD293" s="24">
        <v>0</v>
      </c>
      <c r="AE293" s="24">
        <v>0</v>
      </c>
      <c r="AF293" s="24">
        <v>0</v>
      </c>
      <c r="AG293" s="5" t="s">
        <v>33</v>
      </c>
      <c r="AH293" s="7" t="s">
        <v>33</v>
      </c>
      <c r="AI293" s="7">
        <v>0</v>
      </c>
      <c r="AJ293" s="7">
        <v>0</v>
      </c>
      <c r="AK293" s="7">
        <v>0</v>
      </c>
      <c r="AL293" s="7">
        <f>Table2[[#This Row],[Company Direct Land Through FY 11]]+Table2[[#This Row],[Company Direct Land FY 12 and After ]]</f>
        <v>0</v>
      </c>
      <c r="AM293" s="7">
        <v>0</v>
      </c>
      <c r="AN293" s="7">
        <v>0</v>
      </c>
      <c r="AO293" s="7">
        <v>0</v>
      </c>
      <c r="AP293" s="7">
        <f>Table2[[#This Row],[Company Direct Building Through FY 11]]+Table2[[#This Row],[Company Direct Building FY 12 and After  ]]</f>
        <v>0</v>
      </c>
      <c r="AQ293" s="7">
        <v>0</v>
      </c>
      <c r="AR293" s="7">
        <v>221.97499999999999</v>
      </c>
      <c r="AS293" s="7">
        <v>0</v>
      </c>
      <c r="AT293" s="7">
        <f>Table2[[#This Row],[Mortgage Recording Tax Through FY 11]]+Table2[[#This Row],[Mortgage Recording Tax FY 12 and After ]]</f>
        <v>221.97499999999999</v>
      </c>
      <c r="AU293" s="7">
        <v>0</v>
      </c>
      <c r="AV293" s="7">
        <v>0</v>
      </c>
      <c r="AW293" s="7">
        <v>0</v>
      </c>
      <c r="AX293" s="7">
        <f>Table2[[#This Row],[Pilot Savings  Through FY 11]]+Table2[[#This Row],[Pilot Savings FY 12 and After ]]</f>
        <v>0</v>
      </c>
      <c r="AY293" s="7">
        <v>0</v>
      </c>
      <c r="AZ293" s="7">
        <v>0</v>
      </c>
      <c r="BA293" s="7">
        <v>0</v>
      </c>
      <c r="BB293" s="7">
        <f>Table2[[#This Row],[Mortgage Recording Tax Exemption Through FY 11]]+Table2[[#This Row],[Mortgage Recording Tax Exemption FY 12 and After ]]</f>
        <v>0</v>
      </c>
      <c r="BC293" s="7">
        <v>8.5042000000000009</v>
      </c>
      <c r="BD293" s="7">
        <v>20.587399999999999</v>
      </c>
      <c r="BE293" s="7">
        <v>25.6936</v>
      </c>
      <c r="BF293" s="7">
        <f>Table2[[#This Row],[Indirect and Induced Land Through FY 11]]+Table2[[#This Row],[Indirect and Induced Land FY 12 and After ]]</f>
        <v>46.280999999999999</v>
      </c>
      <c r="BG293" s="7">
        <v>15.7934</v>
      </c>
      <c r="BH293" s="7">
        <v>38.233600000000003</v>
      </c>
      <c r="BI293" s="7">
        <v>47.716500000000003</v>
      </c>
      <c r="BJ293" s="7">
        <f>Table2[[#This Row],[Indirect and Induced Building Through FY 11]]+Table2[[#This Row],[Indirect and Induced Building FY 12 and After]]</f>
        <v>85.950100000000006</v>
      </c>
      <c r="BK293" s="7">
        <v>24.297599999999999</v>
      </c>
      <c r="BL293" s="7">
        <v>280.79599999999999</v>
      </c>
      <c r="BM293" s="7">
        <v>73.4101</v>
      </c>
      <c r="BN293" s="7">
        <f>Table2[[#This Row],[TOTAL Real Property Related Taxes Through FY 11]]+Table2[[#This Row],[TOTAL Real Property Related Taxes FY 12 and After]]</f>
        <v>354.20609999999999</v>
      </c>
      <c r="BO293" s="7">
        <v>31.413799999999998</v>
      </c>
      <c r="BP293" s="7">
        <v>80.396799999999999</v>
      </c>
      <c r="BQ293" s="7">
        <v>94.910300000000007</v>
      </c>
      <c r="BR293" s="7">
        <f>Table2[[#This Row],[Company Direct Through FY 11]]+Table2[[#This Row],[Company Direct FY 12 and After ]]</f>
        <v>175.30709999999999</v>
      </c>
      <c r="BS293" s="7">
        <v>0</v>
      </c>
      <c r="BT293" s="7">
        <v>0</v>
      </c>
      <c r="BU293" s="7">
        <v>0</v>
      </c>
      <c r="BV293" s="7">
        <f>Table2[[#This Row],[Sales Tax Exemption Through FY 11]]+Table2[[#This Row],[Sales Tax Exemption FY 12 and After ]]</f>
        <v>0</v>
      </c>
      <c r="BW293" s="7">
        <v>0</v>
      </c>
      <c r="BX293" s="7">
        <v>0</v>
      </c>
      <c r="BY293" s="7">
        <v>0</v>
      </c>
      <c r="BZ293" s="7">
        <f>Table2[[#This Row],[Energy Tax Savings Through FY 11]]+Table2[[#This Row],[Energy Tax Savings FY 12 and After ]]</f>
        <v>0</v>
      </c>
      <c r="CA293" s="7">
        <v>12.0001</v>
      </c>
      <c r="CB293" s="7">
        <v>140.16569999999999</v>
      </c>
      <c r="CC293" s="7">
        <v>30.929099999999998</v>
      </c>
      <c r="CD293" s="7">
        <f>Table2[[#This Row],[Tax Exempt Bond Savings Through FY 11]]+Table2[[#This Row],[Tax Exempt Bond Savings FY12 and After ]]</f>
        <v>171.09479999999999</v>
      </c>
      <c r="CE293" s="7">
        <v>33.471600000000002</v>
      </c>
      <c r="CF293" s="7">
        <v>87.763599999999997</v>
      </c>
      <c r="CG293" s="7">
        <v>101.12730000000001</v>
      </c>
      <c r="CH293" s="7">
        <f>Table2[[#This Row],[Indirect and Induced Through FY 11]]+Table2[[#This Row],[Indirect and Induced FY 12 and After  ]]</f>
        <v>188.89089999999999</v>
      </c>
      <c r="CI293" s="7">
        <v>52.885300000000001</v>
      </c>
      <c r="CJ293" s="7">
        <v>27.994700000000002</v>
      </c>
      <c r="CK293" s="7">
        <v>165.10849999999999</v>
      </c>
      <c r="CL293" s="7">
        <f>Table2[[#This Row],[TOTAL Income Consumption Use Taxes Through FY 11]]+Table2[[#This Row],[TOTAL Income Consumption Use Taxes FY 12 and After  ]]</f>
        <v>193.10319999999999</v>
      </c>
      <c r="CM293" s="7">
        <v>12.0001</v>
      </c>
      <c r="CN293" s="7">
        <v>140.16569999999999</v>
      </c>
      <c r="CO293" s="7">
        <v>30.929099999999998</v>
      </c>
      <c r="CP293" s="7">
        <f>Table2[[#This Row],[Assistance Provided Through FY 11]]+Table2[[#This Row],[Assistance Provided FY 12 and After ]]</f>
        <v>171.09479999999999</v>
      </c>
      <c r="CQ293" s="7">
        <v>0</v>
      </c>
      <c r="CR293" s="7">
        <v>0</v>
      </c>
      <c r="CS293" s="7">
        <v>0</v>
      </c>
      <c r="CT293" s="7">
        <f>Table2[[#This Row],[Recapture Cancellation Reduction Amount Through FY 11]]+Table2[[#This Row],[Recapture Cancellation Reduction Amount FY 12 and After ]]</f>
        <v>0</v>
      </c>
      <c r="CU293" s="7">
        <v>0</v>
      </c>
      <c r="CV293" s="7">
        <v>0</v>
      </c>
      <c r="CW293" s="7">
        <v>0</v>
      </c>
      <c r="CX293" s="7">
        <f>Table2[[#This Row],[Penalty Paid Through FY 11]]+Table2[[#This Row],[Penalty Paid FY 12 and After]]</f>
        <v>0</v>
      </c>
      <c r="CY293" s="7">
        <v>12.0001</v>
      </c>
      <c r="CZ293" s="7">
        <v>140.16569999999999</v>
      </c>
      <c r="DA293" s="7">
        <v>30.929099999999998</v>
      </c>
      <c r="DB293" s="7">
        <f>Table2[[#This Row],[TOTAL Assistance Net of recapture penalties Through FY 11]]+Table2[[#This Row],[TOTAL Assistance Net of recapture penalties FY 12 and After ]]</f>
        <v>171.09479999999999</v>
      </c>
      <c r="DC293" s="7">
        <v>31.413799999999998</v>
      </c>
      <c r="DD293" s="7">
        <v>302.37180000000001</v>
      </c>
      <c r="DE293" s="7">
        <v>94.910300000000007</v>
      </c>
      <c r="DF293" s="7">
        <f>Table2[[#This Row],[Company Direct Tax Revenue Before Assistance FY 12 and After]]+Table2[[#This Row],[Company Direct Tax Revenue Before Assistance Through FY 11]]</f>
        <v>397.28210000000001</v>
      </c>
      <c r="DG293" s="7">
        <v>57.769199999999998</v>
      </c>
      <c r="DH293" s="7">
        <v>146.58459999999999</v>
      </c>
      <c r="DI293" s="7">
        <v>174.53739999999999</v>
      </c>
      <c r="DJ293" s="7">
        <f>Table2[[#This Row],[Indirect and Induced Tax Revenues FY 12 and After]]+Table2[[#This Row],[Indirect and Induced Tax Revenues Through FY 11]]</f>
        <v>321.12199999999996</v>
      </c>
      <c r="DK293" s="7">
        <v>89.183000000000007</v>
      </c>
      <c r="DL293" s="7">
        <v>448.95639999999997</v>
      </c>
      <c r="DM293" s="7">
        <v>269.4477</v>
      </c>
      <c r="DN293" s="7">
        <f>Table2[[#This Row],[TOTAL Tax Revenues Before Assistance Through FY 11]]+Table2[[#This Row],[TOTAL Tax Revenues Before Assistance FY 12 and After]]</f>
        <v>718.40409999999997</v>
      </c>
      <c r="DO293" s="7">
        <v>77.182900000000004</v>
      </c>
      <c r="DP293" s="7">
        <v>308.79070000000002</v>
      </c>
      <c r="DQ293" s="7">
        <v>238.51859999999999</v>
      </c>
      <c r="DR293" s="7">
        <f>Table2[[#This Row],[TOTAL Tax Revenues Net of Assistance Recapture and Penalty FY 12 and After]]+Table2[[#This Row],[TOTAL Tax Revenues Net of Assistance Recapture and Penalty Through FY 11]]</f>
        <v>547.30930000000001</v>
      </c>
      <c r="DS293" s="7">
        <v>0</v>
      </c>
      <c r="DT293" s="7">
        <v>0</v>
      </c>
      <c r="DU293" s="7">
        <v>0</v>
      </c>
      <c r="DV293" s="7">
        <v>0</v>
      </c>
    </row>
    <row r="294" spans="1:126" x14ac:dyDescent="0.25">
      <c r="A294" s="5">
        <v>92844</v>
      </c>
      <c r="B294" s="5" t="s">
        <v>801</v>
      </c>
      <c r="C294" s="5" t="s">
        <v>190</v>
      </c>
      <c r="D294" s="5" t="s">
        <v>32</v>
      </c>
      <c r="E294" s="5">
        <v>19</v>
      </c>
      <c r="F294" s="5">
        <v>4034</v>
      </c>
      <c r="G294" s="5">
        <v>5</v>
      </c>
      <c r="H294" s="23">
        <v>0</v>
      </c>
      <c r="I294" s="23">
        <v>0</v>
      </c>
      <c r="J294" s="5">
        <v>333612</v>
      </c>
      <c r="K294" s="6" t="s">
        <v>43</v>
      </c>
      <c r="L294" s="6">
        <v>36152</v>
      </c>
      <c r="M294" s="9">
        <v>45598</v>
      </c>
      <c r="N294" s="7">
        <v>6645</v>
      </c>
      <c r="O294" s="5" t="s">
        <v>62</v>
      </c>
      <c r="P294" s="23">
        <v>1</v>
      </c>
      <c r="Q294" s="23">
        <v>1</v>
      </c>
      <c r="R294" s="23">
        <v>141</v>
      </c>
      <c r="S294" s="23">
        <v>0</v>
      </c>
      <c r="T294" s="23">
        <v>0</v>
      </c>
      <c r="U294" s="23">
        <v>143</v>
      </c>
      <c r="V294" s="23">
        <v>142</v>
      </c>
      <c r="W294" s="23">
        <v>0</v>
      </c>
      <c r="X294" s="23">
        <v>0</v>
      </c>
      <c r="Y294" s="23">
        <v>0</v>
      </c>
      <c r="Z294" s="23">
        <v>9</v>
      </c>
      <c r="AA294" s="24">
        <v>0</v>
      </c>
      <c r="AB294" s="24">
        <v>0</v>
      </c>
      <c r="AC294" s="24">
        <v>0</v>
      </c>
      <c r="AD294" s="24">
        <v>0</v>
      </c>
      <c r="AE294" s="24">
        <v>0</v>
      </c>
      <c r="AF294" s="24">
        <v>72.027972027971998</v>
      </c>
      <c r="AG294" s="5" t="s">
        <v>39</v>
      </c>
      <c r="AH294" s="7" t="s">
        <v>33</v>
      </c>
      <c r="AI294" s="7">
        <v>34.942</v>
      </c>
      <c r="AJ294" s="7">
        <v>280.4117</v>
      </c>
      <c r="AK294" s="7">
        <v>149.6549</v>
      </c>
      <c r="AL294" s="7">
        <f>Table2[[#This Row],[Company Direct Land Through FY 11]]+Table2[[#This Row],[Company Direct Land FY 12 and After ]]</f>
        <v>430.06659999999999</v>
      </c>
      <c r="AM294" s="7">
        <v>69.513000000000005</v>
      </c>
      <c r="AN294" s="7">
        <v>647.51480000000004</v>
      </c>
      <c r="AO294" s="7">
        <v>297.72089999999997</v>
      </c>
      <c r="AP294" s="7">
        <f>Table2[[#This Row],[Company Direct Building Through FY 11]]+Table2[[#This Row],[Company Direct Building FY 12 and After  ]]</f>
        <v>945.23569999999995</v>
      </c>
      <c r="AQ294" s="7">
        <v>0</v>
      </c>
      <c r="AR294" s="7">
        <v>51.494900000000001</v>
      </c>
      <c r="AS294" s="7">
        <v>0</v>
      </c>
      <c r="AT294" s="7">
        <f>Table2[[#This Row],[Mortgage Recording Tax Through FY 11]]+Table2[[#This Row],[Mortgage Recording Tax FY 12 and After ]]</f>
        <v>51.494900000000001</v>
      </c>
      <c r="AU294" s="7">
        <v>50.100999999999999</v>
      </c>
      <c r="AV294" s="7">
        <v>541.50319999999999</v>
      </c>
      <c r="AW294" s="7">
        <v>214.57980000000001</v>
      </c>
      <c r="AX294" s="7">
        <f>Table2[[#This Row],[Pilot Savings  Through FY 11]]+Table2[[#This Row],[Pilot Savings FY 12 and After ]]</f>
        <v>756.08299999999997</v>
      </c>
      <c r="AY294" s="7">
        <v>0</v>
      </c>
      <c r="AZ294" s="7">
        <v>51.494900000000001</v>
      </c>
      <c r="BA294" s="7">
        <v>0</v>
      </c>
      <c r="BB294" s="7">
        <f>Table2[[#This Row],[Mortgage Recording Tax Exemption Through FY 11]]+Table2[[#This Row],[Mortgage Recording Tax Exemption FY 12 and After ]]</f>
        <v>51.494900000000001</v>
      </c>
      <c r="BC294" s="7">
        <v>219.35929999999999</v>
      </c>
      <c r="BD294" s="7">
        <v>617.79899999999998</v>
      </c>
      <c r="BE294" s="7">
        <v>939.50540000000001</v>
      </c>
      <c r="BF294" s="7">
        <f>Table2[[#This Row],[Indirect and Induced Land Through FY 11]]+Table2[[#This Row],[Indirect and Induced Land FY 12 and After ]]</f>
        <v>1557.3044</v>
      </c>
      <c r="BG294" s="7">
        <v>407.38150000000002</v>
      </c>
      <c r="BH294" s="7">
        <v>1147.3408999999999</v>
      </c>
      <c r="BI294" s="7">
        <v>1744.7947999999999</v>
      </c>
      <c r="BJ294" s="7">
        <f>Table2[[#This Row],[Indirect and Induced Building Through FY 11]]+Table2[[#This Row],[Indirect and Induced Building FY 12 and After]]</f>
        <v>2892.1356999999998</v>
      </c>
      <c r="BK294" s="7">
        <v>681.09479999999996</v>
      </c>
      <c r="BL294" s="7">
        <v>2151.5632000000001</v>
      </c>
      <c r="BM294" s="7">
        <v>2917.0962</v>
      </c>
      <c r="BN294" s="7">
        <f>Table2[[#This Row],[TOTAL Real Property Related Taxes Through FY 11]]+Table2[[#This Row],[TOTAL Real Property Related Taxes FY 12 and After]]</f>
        <v>5068.6594000000005</v>
      </c>
      <c r="BO294" s="7">
        <v>1696.588</v>
      </c>
      <c r="BP294" s="7">
        <v>5025.2672000000002</v>
      </c>
      <c r="BQ294" s="7">
        <v>7266.4014999999999</v>
      </c>
      <c r="BR294" s="7">
        <f>Table2[[#This Row],[Company Direct Through FY 11]]+Table2[[#This Row],[Company Direct FY 12 and After ]]</f>
        <v>12291.6687</v>
      </c>
      <c r="BS294" s="7">
        <v>0</v>
      </c>
      <c r="BT294" s="7">
        <v>38.105899999999998</v>
      </c>
      <c r="BU294" s="7">
        <v>0</v>
      </c>
      <c r="BV294" s="7">
        <f>Table2[[#This Row],[Sales Tax Exemption Through FY 11]]+Table2[[#This Row],[Sales Tax Exemption FY 12 and After ]]</f>
        <v>38.105899999999998</v>
      </c>
      <c r="BW294" s="7">
        <v>0</v>
      </c>
      <c r="BX294" s="7">
        <v>0</v>
      </c>
      <c r="BY294" s="7">
        <v>0</v>
      </c>
      <c r="BZ294" s="7">
        <f>Table2[[#This Row],[Energy Tax Savings Through FY 11]]+Table2[[#This Row],[Energy Tax Savings FY 12 and After ]]</f>
        <v>0</v>
      </c>
      <c r="CA294" s="7">
        <v>5.4942000000000002</v>
      </c>
      <c r="CB294" s="7">
        <v>49.809199999999997</v>
      </c>
      <c r="CC294" s="7">
        <v>14.1609</v>
      </c>
      <c r="CD294" s="7">
        <f>Table2[[#This Row],[Tax Exempt Bond Savings Through FY 11]]+Table2[[#This Row],[Tax Exempt Bond Savings FY12 and After ]]</f>
        <v>63.970099999999995</v>
      </c>
      <c r="CE294" s="7">
        <v>777.43020000000001</v>
      </c>
      <c r="CF294" s="7">
        <v>2327.6786999999999</v>
      </c>
      <c r="CG294" s="7">
        <v>3329.6949</v>
      </c>
      <c r="CH294" s="7">
        <f>Table2[[#This Row],[Indirect and Induced Through FY 11]]+Table2[[#This Row],[Indirect and Induced FY 12 and After  ]]</f>
        <v>5657.3735999999999</v>
      </c>
      <c r="CI294" s="7">
        <v>2468.5239999999999</v>
      </c>
      <c r="CJ294" s="7">
        <v>7265.0308000000005</v>
      </c>
      <c r="CK294" s="7">
        <v>10581.9355</v>
      </c>
      <c r="CL294" s="7">
        <f>Table2[[#This Row],[TOTAL Income Consumption Use Taxes Through FY 11]]+Table2[[#This Row],[TOTAL Income Consumption Use Taxes FY 12 and After  ]]</f>
        <v>17846.9663</v>
      </c>
      <c r="CM294" s="7">
        <v>55.595199999999998</v>
      </c>
      <c r="CN294" s="7">
        <v>680.91319999999996</v>
      </c>
      <c r="CO294" s="7">
        <v>228.7407</v>
      </c>
      <c r="CP294" s="7">
        <f>Table2[[#This Row],[Assistance Provided Through FY 11]]+Table2[[#This Row],[Assistance Provided FY 12 and After ]]</f>
        <v>909.65390000000002</v>
      </c>
      <c r="CQ294" s="7">
        <v>0</v>
      </c>
      <c r="CR294" s="7">
        <v>0</v>
      </c>
      <c r="CS294" s="7">
        <v>0</v>
      </c>
      <c r="CT294" s="7">
        <f>Table2[[#This Row],[Recapture Cancellation Reduction Amount Through FY 11]]+Table2[[#This Row],[Recapture Cancellation Reduction Amount FY 12 and After ]]</f>
        <v>0</v>
      </c>
      <c r="CU294" s="7">
        <v>0</v>
      </c>
      <c r="CV294" s="7">
        <v>0</v>
      </c>
      <c r="CW294" s="7">
        <v>0</v>
      </c>
      <c r="CX294" s="7">
        <f>Table2[[#This Row],[Penalty Paid Through FY 11]]+Table2[[#This Row],[Penalty Paid FY 12 and After]]</f>
        <v>0</v>
      </c>
      <c r="CY294" s="7">
        <v>55.595199999999998</v>
      </c>
      <c r="CZ294" s="7">
        <v>680.91319999999996</v>
      </c>
      <c r="DA294" s="7">
        <v>228.7407</v>
      </c>
      <c r="DB294" s="7">
        <f>Table2[[#This Row],[TOTAL Assistance Net of recapture penalties Through FY 11]]+Table2[[#This Row],[TOTAL Assistance Net of recapture penalties FY 12 and After ]]</f>
        <v>909.65390000000002</v>
      </c>
      <c r="DC294" s="7">
        <v>1801.0429999999999</v>
      </c>
      <c r="DD294" s="7">
        <v>6004.6886000000004</v>
      </c>
      <c r="DE294" s="7">
        <v>7713.7772999999997</v>
      </c>
      <c r="DF294" s="7">
        <f>Table2[[#This Row],[Company Direct Tax Revenue Before Assistance FY 12 and After]]+Table2[[#This Row],[Company Direct Tax Revenue Before Assistance Through FY 11]]</f>
        <v>13718.465899999999</v>
      </c>
      <c r="DG294" s="7">
        <v>1404.171</v>
      </c>
      <c r="DH294" s="7">
        <v>4092.8186000000001</v>
      </c>
      <c r="DI294" s="7">
        <v>6013.9951000000001</v>
      </c>
      <c r="DJ294" s="7">
        <f>Table2[[#This Row],[Indirect and Induced Tax Revenues FY 12 and After]]+Table2[[#This Row],[Indirect and Induced Tax Revenues Through FY 11]]</f>
        <v>10106.813700000001</v>
      </c>
      <c r="DK294" s="7">
        <v>3205.2139999999999</v>
      </c>
      <c r="DL294" s="7">
        <v>10097.5072</v>
      </c>
      <c r="DM294" s="7">
        <v>13727.7724</v>
      </c>
      <c r="DN294" s="7">
        <f>Table2[[#This Row],[TOTAL Tax Revenues Before Assistance Through FY 11]]+Table2[[#This Row],[TOTAL Tax Revenues Before Assistance FY 12 and After]]</f>
        <v>23825.279600000002</v>
      </c>
      <c r="DO294" s="7">
        <v>3149.6188000000002</v>
      </c>
      <c r="DP294" s="7">
        <v>9416.5939999999991</v>
      </c>
      <c r="DQ294" s="7">
        <v>13499.0317</v>
      </c>
      <c r="DR294" s="7">
        <f>Table2[[#This Row],[TOTAL Tax Revenues Net of Assistance Recapture and Penalty FY 12 and After]]+Table2[[#This Row],[TOTAL Tax Revenues Net of Assistance Recapture and Penalty Through FY 11]]</f>
        <v>22915.625699999997</v>
      </c>
      <c r="DS294" s="7">
        <v>0</v>
      </c>
      <c r="DT294" s="7">
        <v>0</v>
      </c>
      <c r="DU294" s="7">
        <v>0</v>
      </c>
      <c r="DV294" s="7">
        <v>0</v>
      </c>
    </row>
    <row r="295" spans="1:126" x14ac:dyDescent="0.25">
      <c r="A295" s="5">
        <v>92845</v>
      </c>
      <c r="B295" s="5" t="s">
        <v>193</v>
      </c>
      <c r="C295" s="5" t="s">
        <v>194</v>
      </c>
      <c r="D295" s="5" t="s">
        <v>32</v>
      </c>
      <c r="E295" s="5">
        <v>34</v>
      </c>
      <c r="F295" s="5">
        <v>3410</v>
      </c>
      <c r="G295" s="5">
        <v>180</v>
      </c>
      <c r="H295" s="23"/>
      <c r="I295" s="23"/>
      <c r="J295" s="5">
        <v>311412</v>
      </c>
      <c r="K295" s="6" t="s">
        <v>28</v>
      </c>
      <c r="L295" s="6">
        <v>36985</v>
      </c>
      <c r="M295" s="9">
        <v>46569</v>
      </c>
      <c r="N295" s="7">
        <v>6065</v>
      </c>
      <c r="O295" s="5" t="s">
        <v>51</v>
      </c>
      <c r="P295" s="23">
        <v>0</v>
      </c>
      <c r="Q295" s="23">
        <v>0</v>
      </c>
      <c r="R295" s="23">
        <v>33</v>
      </c>
      <c r="S295" s="23">
        <v>0</v>
      </c>
      <c r="T295" s="23">
        <v>0</v>
      </c>
      <c r="U295" s="23">
        <v>33</v>
      </c>
      <c r="V295" s="23">
        <v>33</v>
      </c>
      <c r="W295" s="23">
        <v>0</v>
      </c>
      <c r="X295" s="23">
        <v>0</v>
      </c>
      <c r="Y295" s="23">
        <v>0</v>
      </c>
      <c r="Z295" s="23">
        <v>8</v>
      </c>
      <c r="AA295" s="24">
        <v>0</v>
      </c>
      <c r="AB295" s="24">
        <v>0</v>
      </c>
      <c r="AC295" s="24">
        <v>0</v>
      </c>
      <c r="AD295" s="24">
        <v>0</v>
      </c>
      <c r="AE295" s="24">
        <v>0</v>
      </c>
      <c r="AF295" s="24">
        <v>87.878787878787904</v>
      </c>
      <c r="AG295" s="5" t="s">
        <v>39</v>
      </c>
      <c r="AH295" s="7" t="s">
        <v>33</v>
      </c>
      <c r="AI295" s="7">
        <v>28.167000000000002</v>
      </c>
      <c r="AJ295" s="7">
        <v>217.17769999999999</v>
      </c>
      <c r="AK295" s="7">
        <v>161.1131</v>
      </c>
      <c r="AL295" s="7">
        <f>Table2[[#This Row],[Company Direct Land Through FY 11]]+Table2[[#This Row],[Company Direct Land FY 12 and After ]]</f>
        <v>378.29079999999999</v>
      </c>
      <c r="AM295" s="7">
        <v>78.561000000000007</v>
      </c>
      <c r="AN295" s="7">
        <v>417.79180000000002</v>
      </c>
      <c r="AO295" s="7">
        <v>449.36340000000001</v>
      </c>
      <c r="AP295" s="7">
        <f>Table2[[#This Row],[Company Direct Building Through FY 11]]+Table2[[#This Row],[Company Direct Building FY 12 and After  ]]</f>
        <v>867.15520000000004</v>
      </c>
      <c r="AQ295" s="7">
        <v>0</v>
      </c>
      <c r="AR295" s="7">
        <v>45.4773</v>
      </c>
      <c r="AS295" s="7">
        <v>0</v>
      </c>
      <c r="AT295" s="7">
        <f>Table2[[#This Row],[Mortgage Recording Tax Through FY 11]]+Table2[[#This Row],[Mortgage Recording Tax FY 12 and After ]]</f>
        <v>45.4773</v>
      </c>
      <c r="AU295" s="7">
        <v>82.391000000000005</v>
      </c>
      <c r="AV295" s="7">
        <v>345.86009999999999</v>
      </c>
      <c r="AW295" s="7">
        <v>471.27140000000003</v>
      </c>
      <c r="AX295" s="7">
        <f>Table2[[#This Row],[Pilot Savings  Through FY 11]]+Table2[[#This Row],[Pilot Savings FY 12 and After ]]</f>
        <v>817.13149999999996</v>
      </c>
      <c r="AY295" s="7">
        <v>0</v>
      </c>
      <c r="AZ295" s="7">
        <v>45.4773</v>
      </c>
      <c r="BA295" s="7">
        <v>0</v>
      </c>
      <c r="BB295" s="7">
        <f>Table2[[#This Row],[Mortgage Recording Tax Exemption Through FY 11]]+Table2[[#This Row],[Mortgage Recording Tax Exemption FY 12 and After ]]</f>
        <v>45.4773</v>
      </c>
      <c r="BC295" s="7">
        <v>37.992400000000004</v>
      </c>
      <c r="BD295" s="7">
        <v>342.1146</v>
      </c>
      <c r="BE295" s="7">
        <v>217.3135</v>
      </c>
      <c r="BF295" s="7">
        <f>Table2[[#This Row],[Indirect and Induced Land Through FY 11]]+Table2[[#This Row],[Indirect and Induced Land FY 12 and After ]]</f>
        <v>559.42809999999997</v>
      </c>
      <c r="BG295" s="7">
        <v>70.557199999999995</v>
      </c>
      <c r="BH295" s="7">
        <v>635.35590000000002</v>
      </c>
      <c r="BI295" s="7">
        <v>403.58229999999998</v>
      </c>
      <c r="BJ295" s="7">
        <f>Table2[[#This Row],[Indirect and Induced Building Through FY 11]]+Table2[[#This Row],[Indirect and Induced Building FY 12 and After]]</f>
        <v>1038.9382000000001</v>
      </c>
      <c r="BK295" s="7">
        <v>132.88659999999999</v>
      </c>
      <c r="BL295" s="7">
        <v>1266.5799</v>
      </c>
      <c r="BM295" s="7">
        <v>760.10090000000002</v>
      </c>
      <c r="BN295" s="7">
        <f>Table2[[#This Row],[TOTAL Real Property Related Taxes Through FY 11]]+Table2[[#This Row],[TOTAL Real Property Related Taxes FY 12 and After]]</f>
        <v>2026.6808000000001</v>
      </c>
      <c r="BO295" s="7">
        <v>416.38479999999998</v>
      </c>
      <c r="BP295" s="7">
        <v>3307.9558000000002</v>
      </c>
      <c r="BQ295" s="7">
        <v>2381.6918999999998</v>
      </c>
      <c r="BR295" s="7">
        <f>Table2[[#This Row],[Company Direct Through FY 11]]+Table2[[#This Row],[Company Direct FY 12 and After ]]</f>
        <v>5689.6476999999995</v>
      </c>
      <c r="BS295" s="7">
        <v>0</v>
      </c>
      <c r="BT295" s="7">
        <v>11.702199999999999</v>
      </c>
      <c r="BU295" s="7">
        <v>0</v>
      </c>
      <c r="BV295" s="7">
        <f>Table2[[#This Row],[Sales Tax Exemption Through FY 11]]+Table2[[#This Row],[Sales Tax Exemption FY 12 and After ]]</f>
        <v>11.702199999999999</v>
      </c>
      <c r="BW295" s="7">
        <v>0</v>
      </c>
      <c r="BX295" s="7">
        <v>0</v>
      </c>
      <c r="BY295" s="7">
        <v>0</v>
      </c>
      <c r="BZ295" s="7">
        <f>Table2[[#This Row],[Energy Tax Savings Through FY 11]]+Table2[[#This Row],[Energy Tax Savings FY 12 and After ]]</f>
        <v>0</v>
      </c>
      <c r="CA295" s="7">
        <v>0</v>
      </c>
      <c r="CB295" s="7">
        <v>0</v>
      </c>
      <c r="CC295" s="7">
        <v>0</v>
      </c>
      <c r="CD295" s="7">
        <f>Table2[[#This Row],[Tax Exempt Bond Savings Through FY 11]]+Table2[[#This Row],[Tax Exempt Bond Savings FY12 and After ]]</f>
        <v>0</v>
      </c>
      <c r="CE295" s="7">
        <v>134.64850000000001</v>
      </c>
      <c r="CF295" s="7">
        <v>1302.0014000000001</v>
      </c>
      <c r="CG295" s="7">
        <v>770.17970000000003</v>
      </c>
      <c r="CH295" s="7">
        <f>Table2[[#This Row],[Indirect and Induced Through FY 11]]+Table2[[#This Row],[Indirect and Induced FY 12 and After  ]]</f>
        <v>2072.1811000000002</v>
      </c>
      <c r="CI295" s="7">
        <v>551.03330000000005</v>
      </c>
      <c r="CJ295" s="7">
        <v>4598.2550000000001</v>
      </c>
      <c r="CK295" s="7">
        <v>3151.8715999999999</v>
      </c>
      <c r="CL295" s="7">
        <f>Table2[[#This Row],[TOTAL Income Consumption Use Taxes Through FY 11]]+Table2[[#This Row],[TOTAL Income Consumption Use Taxes FY 12 and After  ]]</f>
        <v>7750.1265999999996</v>
      </c>
      <c r="CM295" s="7">
        <v>82.391000000000005</v>
      </c>
      <c r="CN295" s="7">
        <v>403.03960000000001</v>
      </c>
      <c r="CO295" s="7">
        <v>471.27140000000003</v>
      </c>
      <c r="CP295" s="7">
        <f>Table2[[#This Row],[Assistance Provided Through FY 11]]+Table2[[#This Row],[Assistance Provided FY 12 and After ]]</f>
        <v>874.31100000000004</v>
      </c>
      <c r="CQ295" s="7">
        <v>0</v>
      </c>
      <c r="CR295" s="7">
        <v>0</v>
      </c>
      <c r="CS295" s="7">
        <v>0</v>
      </c>
      <c r="CT295" s="7">
        <f>Table2[[#This Row],[Recapture Cancellation Reduction Amount Through FY 11]]+Table2[[#This Row],[Recapture Cancellation Reduction Amount FY 12 and After ]]</f>
        <v>0</v>
      </c>
      <c r="CU295" s="7">
        <v>0</v>
      </c>
      <c r="CV295" s="7">
        <v>0</v>
      </c>
      <c r="CW295" s="7">
        <v>0</v>
      </c>
      <c r="CX295" s="7">
        <f>Table2[[#This Row],[Penalty Paid Through FY 11]]+Table2[[#This Row],[Penalty Paid FY 12 and After]]</f>
        <v>0</v>
      </c>
      <c r="CY295" s="7">
        <v>82.391000000000005</v>
      </c>
      <c r="CZ295" s="7">
        <v>403.03960000000001</v>
      </c>
      <c r="DA295" s="7">
        <v>471.27140000000003</v>
      </c>
      <c r="DB295" s="7">
        <f>Table2[[#This Row],[TOTAL Assistance Net of recapture penalties Through FY 11]]+Table2[[#This Row],[TOTAL Assistance Net of recapture penalties FY 12 and After ]]</f>
        <v>874.31100000000004</v>
      </c>
      <c r="DC295" s="7">
        <v>523.11279999999999</v>
      </c>
      <c r="DD295" s="7">
        <v>3988.4025999999999</v>
      </c>
      <c r="DE295" s="7">
        <v>2992.1684</v>
      </c>
      <c r="DF295" s="7">
        <f>Table2[[#This Row],[Company Direct Tax Revenue Before Assistance FY 12 and After]]+Table2[[#This Row],[Company Direct Tax Revenue Before Assistance Through FY 11]]</f>
        <v>6980.5709999999999</v>
      </c>
      <c r="DG295" s="7">
        <v>243.19810000000001</v>
      </c>
      <c r="DH295" s="7">
        <v>2279.4719</v>
      </c>
      <c r="DI295" s="7">
        <v>1391.0754999999999</v>
      </c>
      <c r="DJ295" s="7">
        <f>Table2[[#This Row],[Indirect and Induced Tax Revenues FY 12 and After]]+Table2[[#This Row],[Indirect and Induced Tax Revenues Through FY 11]]</f>
        <v>3670.5473999999999</v>
      </c>
      <c r="DK295" s="7">
        <v>766.31089999999995</v>
      </c>
      <c r="DL295" s="7">
        <v>6267.8744999999999</v>
      </c>
      <c r="DM295" s="7">
        <v>4383.2439000000004</v>
      </c>
      <c r="DN295" s="7">
        <f>Table2[[#This Row],[TOTAL Tax Revenues Before Assistance Through FY 11]]+Table2[[#This Row],[TOTAL Tax Revenues Before Assistance FY 12 and After]]</f>
        <v>10651.118399999999</v>
      </c>
      <c r="DO295" s="7">
        <v>683.91989999999998</v>
      </c>
      <c r="DP295" s="7">
        <v>5864.8348999999998</v>
      </c>
      <c r="DQ295" s="7">
        <v>3911.9724999999999</v>
      </c>
      <c r="DR295" s="7">
        <f>Table2[[#This Row],[TOTAL Tax Revenues Net of Assistance Recapture and Penalty FY 12 and After]]+Table2[[#This Row],[TOTAL Tax Revenues Net of Assistance Recapture and Penalty Through FY 11]]</f>
        <v>9776.8073999999997</v>
      </c>
      <c r="DS295" s="7">
        <v>0</v>
      </c>
      <c r="DT295" s="7">
        <v>0</v>
      </c>
      <c r="DU295" s="7">
        <v>0</v>
      </c>
      <c r="DV295" s="7">
        <v>0</v>
      </c>
    </row>
    <row r="296" spans="1:126" x14ac:dyDescent="0.25">
      <c r="A296" s="5">
        <v>92846</v>
      </c>
      <c r="B296" s="5" t="s">
        <v>207</v>
      </c>
      <c r="C296" s="5" t="s">
        <v>208</v>
      </c>
      <c r="D296" s="5" t="s">
        <v>27</v>
      </c>
      <c r="E296" s="5">
        <v>3</v>
      </c>
      <c r="F296" s="5">
        <v>1013</v>
      </c>
      <c r="G296" s="5">
        <v>34</v>
      </c>
      <c r="H296" s="23">
        <v>27173</v>
      </c>
      <c r="I296" s="23">
        <v>1062012</v>
      </c>
      <c r="J296" s="5">
        <v>541211</v>
      </c>
      <c r="K296" s="6" t="s">
        <v>793</v>
      </c>
      <c r="L296" s="6">
        <v>38183</v>
      </c>
      <c r="M296" s="9">
        <v>44651</v>
      </c>
      <c r="N296" s="7">
        <v>159900</v>
      </c>
      <c r="O296" s="5" t="s">
        <v>55</v>
      </c>
      <c r="P296" s="23">
        <v>0</v>
      </c>
      <c r="Q296" s="23">
        <v>0</v>
      </c>
      <c r="R296" s="23">
        <v>5292</v>
      </c>
      <c r="S296" s="23">
        <v>212</v>
      </c>
      <c r="T296" s="23">
        <v>212</v>
      </c>
      <c r="U296" s="23">
        <v>5716</v>
      </c>
      <c r="V296" s="23">
        <v>5498</v>
      </c>
      <c r="W296" s="23">
        <v>204</v>
      </c>
      <c r="X296" s="23">
        <v>3503</v>
      </c>
      <c r="Y296" s="23">
        <v>4049</v>
      </c>
      <c r="Z296" s="23">
        <v>3052</v>
      </c>
      <c r="AA296" s="24">
        <v>84.683866279069804</v>
      </c>
      <c r="AB296" s="24">
        <v>5.0690406976744198</v>
      </c>
      <c r="AC296" s="24">
        <v>0.70857558139534904</v>
      </c>
      <c r="AD296" s="24">
        <v>1.23546511627907</v>
      </c>
      <c r="AE296" s="24">
        <v>8.3030523255813904</v>
      </c>
      <c r="AF296" s="24">
        <v>30.5050872093023</v>
      </c>
      <c r="AG296" s="5" t="s">
        <v>39</v>
      </c>
      <c r="AH296" s="7" t="s">
        <v>39</v>
      </c>
      <c r="AI296" s="7">
        <v>7135.9092000000001</v>
      </c>
      <c r="AJ296" s="7">
        <v>29018.405999999999</v>
      </c>
      <c r="AK296" s="7">
        <v>39718.014300000003</v>
      </c>
      <c r="AL296" s="7">
        <f>Table2[[#This Row],[Company Direct Land Through FY 11]]+Table2[[#This Row],[Company Direct Land FY 12 and After ]]</f>
        <v>68736.420299999998</v>
      </c>
      <c r="AM296" s="7">
        <v>13252.4028</v>
      </c>
      <c r="AN296" s="7">
        <v>53891.325700000001</v>
      </c>
      <c r="AO296" s="7">
        <v>73762.026199999993</v>
      </c>
      <c r="AP296" s="7">
        <f>Table2[[#This Row],[Company Direct Building Through FY 11]]+Table2[[#This Row],[Company Direct Building FY 12 and After  ]]</f>
        <v>127653.35189999999</v>
      </c>
      <c r="AQ296" s="7">
        <v>0</v>
      </c>
      <c r="AR296" s="7">
        <v>0</v>
      </c>
      <c r="AS296" s="7">
        <v>0</v>
      </c>
      <c r="AT296" s="7">
        <f>Table2[[#This Row],[Mortgage Recording Tax Through FY 11]]+Table2[[#This Row],[Mortgage Recording Tax FY 12 and After ]]</f>
        <v>0</v>
      </c>
      <c r="AU296" s="7">
        <v>0</v>
      </c>
      <c r="AV296" s="7">
        <v>0</v>
      </c>
      <c r="AW296" s="7">
        <v>0</v>
      </c>
      <c r="AX296" s="7">
        <f>Table2[[#This Row],[Pilot Savings  Through FY 11]]+Table2[[#This Row],[Pilot Savings FY 12 and After ]]</f>
        <v>0</v>
      </c>
      <c r="AY296" s="7">
        <v>0</v>
      </c>
      <c r="AZ296" s="7">
        <v>0</v>
      </c>
      <c r="BA296" s="7">
        <v>0</v>
      </c>
      <c r="BB296" s="7">
        <f>Table2[[#This Row],[Mortgage Recording Tax Exemption Through FY 11]]+Table2[[#This Row],[Mortgage Recording Tax Exemption FY 12 and After ]]</f>
        <v>0</v>
      </c>
      <c r="BC296" s="7">
        <v>7219.4363000000003</v>
      </c>
      <c r="BD296" s="7">
        <v>29639.094400000002</v>
      </c>
      <c r="BE296" s="7">
        <v>39230.852400000003</v>
      </c>
      <c r="BF296" s="7">
        <f>Table2[[#This Row],[Indirect and Induced Land Through FY 11]]+Table2[[#This Row],[Indirect and Induced Land FY 12 and After ]]</f>
        <v>68869.946800000005</v>
      </c>
      <c r="BG296" s="7">
        <v>13407.5245</v>
      </c>
      <c r="BH296" s="7">
        <v>55044.032399999996</v>
      </c>
      <c r="BI296" s="7">
        <v>72857.297999999995</v>
      </c>
      <c r="BJ296" s="7">
        <f>Table2[[#This Row],[Indirect and Induced Building Through FY 11]]+Table2[[#This Row],[Indirect and Induced Building FY 12 and After]]</f>
        <v>127901.33039999999</v>
      </c>
      <c r="BK296" s="7">
        <v>41015.272799999999</v>
      </c>
      <c r="BL296" s="7">
        <v>167592.8585</v>
      </c>
      <c r="BM296" s="7">
        <v>225568.19089999999</v>
      </c>
      <c r="BN296" s="7">
        <f>Table2[[#This Row],[TOTAL Real Property Related Taxes Through FY 11]]+Table2[[#This Row],[TOTAL Real Property Related Taxes FY 12 and After]]</f>
        <v>393161.04940000002</v>
      </c>
      <c r="BO296" s="7">
        <v>35284.274100000002</v>
      </c>
      <c r="BP296" s="7">
        <v>148152.46030000001</v>
      </c>
      <c r="BQ296" s="7">
        <v>190163.36369999999</v>
      </c>
      <c r="BR296" s="7">
        <f>Table2[[#This Row],[Company Direct Through FY 11]]+Table2[[#This Row],[Company Direct FY 12 and After ]]</f>
        <v>338315.82400000002</v>
      </c>
      <c r="BS296" s="7">
        <v>0</v>
      </c>
      <c r="BT296" s="7">
        <v>0</v>
      </c>
      <c r="BU296" s="7">
        <v>4500</v>
      </c>
      <c r="BV296" s="7">
        <f>Table2[[#This Row],[Sales Tax Exemption Through FY 11]]+Table2[[#This Row],[Sales Tax Exemption FY 12 and After ]]</f>
        <v>4500</v>
      </c>
      <c r="BW296" s="7">
        <v>19.881599999999999</v>
      </c>
      <c r="BX296" s="7">
        <v>141.64019999999999</v>
      </c>
      <c r="BY296" s="7">
        <v>110.6596</v>
      </c>
      <c r="BZ296" s="7">
        <f>Table2[[#This Row],[Energy Tax Savings Through FY 11]]+Table2[[#This Row],[Energy Tax Savings FY 12 and After ]]</f>
        <v>252.2998</v>
      </c>
      <c r="CA296" s="7">
        <v>0</v>
      </c>
      <c r="CB296" s="7">
        <v>0</v>
      </c>
      <c r="CC296" s="7">
        <v>0</v>
      </c>
      <c r="CD296" s="7">
        <f>Table2[[#This Row],[Tax Exempt Bond Savings Through FY 11]]+Table2[[#This Row],[Tax Exempt Bond Savings FY12 and After ]]</f>
        <v>0</v>
      </c>
      <c r="CE296" s="7">
        <v>23657.748899999999</v>
      </c>
      <c r="CF296" s="7">
        <v>101821.1</v>
      </c>
      <c r="CG296" s="7">
        <v>131677.51610000001</v>
      </c>
      <c r="CH296" s="7">
        <f>Table2[[#This Row],[Indirect and Induced Through FY 11]]+Table2[[#This Row],[Indirect and Induced FY 12 and After  ]]</f>
        <v>233498.61610000001</v>
      </c>
      <c r="CI296" s="7">
        <v>58922.1414</v>
      </c>
      <c r="CJ296" s="7">
        <v>249831.92009999999</v>
      </c>
      <c r="CK296" s="7">
        <v>317230.22019999998</v>
      </c>
      <c r="CL296" s="7">
        <f>Table2[[#This Row],[TOTAL Income Consumption Use Taxes Through FY 11]]+Table2[[#This Row],[TOTAL Income Consumption Use Taxes FY 12 and After  ]]</f>
        <v>567062.14029999997</v>
      </c>
      <c r="CM296" s="7">
        <v>19.881599999999999</v>
      </c>
      <c r="CN296" s="7">
        <v>141.64019999999999</v>
      </c>
      <c r="CO296" s="7">
        <v>4610.6596</v>
      </c>
      <c r="CP296" s="7">
        <f>Table2[[#This Row],[Assistance Provided Through FY 11]]+Table2[[#This Row],[Assistance Provided FY 12 and After ]]</f>
        <v>4752.2997999999998</v>
      </c>
      <c r="CQ296" s="7">
        <v>0</v>
      </c>
      <c r="CR296" s="7">
        <v>0</v>
      </c>
      <c r="CS296" s="7">
        <v>0</v>
      </c>
      <c r="CT296" s="7">
        <f>Table2[[#This Row],[Recapture Cancellation Reduction Amount Through FY 11]]+Table2[[#This Row],[Recapture Cancellation Reduction Amount FY 12 and After ]]</f>
        <v>0</v>
      </c>
      <c r="CU296" s="7">
        <v>0</v>
      </c>
      <c r="CV296" s="7">
        <v>0</v>
      </c>
      <c r="CW296" s="7">
        <v>0</v>
      </c>
      <c r="CX296" s="7">
        <f>Table2[[#This Row],[Penalty Paid Through FY 11]]+Table2[[#This Row],[Penalty Paid FY 12 and After]]</f>
        <v>0</v>
      </c>
      <c r="CY296" s="7">
        <v>19.881599999999999</v>
      </c>
      <c r="CZ296" s="7">
        <v>141.64019999999999</v>
      </c>
      <c r="DA296" s="7">
        <v>4610.6596</v>
      </c>
      <c r="DB296" s="7">
        <f>Table2[[#This Row],[TOTAL Assistance Net of recapture penalties Through FY 11]]+Table2[[#This Row],[TOTAL Assistance Net of recapture penalties FY 12 and After ]]</f>
        <v>4752.2997999999998</v>
      </c>
      <c r="DC296" s="7">
        <v>55672.5861</v>
      </c>
      <c r="DD296" s="7">
        <v>231062.19200000001</v>
      </c>
      <c r="DE296" s="7">
        <v>303643.40419999999</v>
      </c>
      <c r="DF296" s="7">
        <f>Table2[[#This Row],[Company Direct Tax Revenue Before Assistance FY 12 and After]]+Table2[[#This Row],[Company Direct Tax Revenue Before Assistance Through FY 11]]</f>
        <v>534705.59620000003</v>
      </c>
      <c r="DG296" s="7">
        <v>44284.709699999999</v>
      </c>
      <c r="DH296" s="7">
        <v>186504.2268</v>
      </c>
      <c r="DI296" s="7">
        <v>243765.66649999999</v>
      </c>
      <c r="DJ296" s="7">
        <f>Table2[[#This Row],[Indirect and Induced Tax Revenues FY 12 and After]]+Table2[[#This Row],[Indirect and Induced Tax Revenues Through FY 11]]</f>
        <v>430269.8933</v>
      </c>
      <c r="DK296" s="7">
        <v>99957.295800000007</v>
      </c>
      <c r="DL296" s="7">
        <v>417566.41879999998</v>
      </c>
      <c r="DM296" s="7">
        <v>547409.07070000004</v>
      </c>
      <c r="DN296" s="7">
        <f>Table2[[#This Row],[TOTAL Tax Revenues Before Assistance Through FY 11]]+Table2[[#This Row],[TOTAL Tax Revenues Before Assistance FY 12 and After]]</f>
        <v>964975.48950000003</v>
      </c>
      <c r="DO296" s="7">
        <v>99937.414199999999</v>
      </c>
      <c r="DP296" s="7">
        <v>417424.77860000002</v>
      </c>
      <c r="DQ296" s="7">
        <v>542798.41110000003</v>
      </c>
      <c r="DR296" s="7">
        <f>Table2[[#This Row],[TOTAL Tax Revenues Net of Assistance Recapture and Penalty FY 12 and After]]+Table2[[#This Row],[TOTAL Tax Revenues Net of Assistance Recapture and Penalty Through FY 11]]</f>
        <v>960223.18969999999</v>
      </c>
      <c r="DS296" s="7">
        <v>0</v>
      </c>
      <c r="DT296" s="7">
        <v>253.2696</v>
      </c>
      <c r="DU296" s="7">
        <v>0</v>
      </c>
      <c r="DV296" s="7">
        <v>0</v>
      </c>
    </row>
    <row r="297" spans="1:126" x14ac:dyDescent="0.25">
      <c r="A297" s="5">
        <v>92850</v>
      </c>
      <c r="B297" s="5" t="s">
        <v>1223</v>
      </c>
      <c r="C297" s="5" t="s">
        <v>1224</v>
      </c>
      <c r="D297" s="5" t="s">
        <v>59</v>
      </c>
      <c r="E297" s="5">
        <v>50</v>
      </c>
      <c r="F297" s="5"/>
      <c r="G297" s="5"/>
      <c r="H297" s="23"/>
      <c r="I297" s="23"/>
      <c r="J297" s="5">
        <v>622110</v>
      </c>
      <c r="K297" s="6" t="s">
        <v>47</v>
      </c>
      <c r="L297" s="6">
        <v>37230</v>
      </c>
      <c r="M297" s="9">
        <v>47849</v>
      </c>
      <c r="N297" s="7">
        <v>32230</v>
      </c>
      <c r="O297" s="5" t="s">
        <v>79</v>
      </c>
      <c r="P297" s="23">
        <v>1587</v>
      </c>
      <c r="Q297" s="23">
        <v>24</v>
      </c>
      <c r="R297" s="23">
        <v>3987</v>
      </c>
      <c r="S297" s="23">
        <v>17</v>
      </c>
      <c r="T297" s="23">
        <v>0</v>
      </c>
      <c r="U297" s="23">
        <v>5615</v>
      </c>
      <c r="V297" s="23">
        <v>4809</v>
      </c>
      <c r="W297" s="23">
        <v>0</v>
      </c>
      <c r="X297" s="23">
        <v>0</v>
      </c>
      <c r="Y297" s="23">
        <v>4800</v>
      </c>
      <c r="Z297" s="23">
        <v>40</v>
      </c>
      <c r="AA297" s="24">
        <v>36.954585930543203</v>
      </c>
      <c r="AB297" s="24">
        <v>14.6927871772039</v>
      </c>
      <c r="AC297" s="24">
        <v>28.726625111309001</v>
      </c>
      <c r="AD297" s="24">
        <v>5.6455921638468398</v>
      </c>
      <c r="AE297" s="24">
        <v>13.9804096170971</v>
      </c>
      <c r="AF297" s="24">
        <v>89.634906500445197</v>
      </c>
      <c r="AG297" s="5" t="s">
        <v>39</v>
      </c>
      <c r="AH297" s="7" t="s">
        <v>39</v>
      </c>
      <c r="AI297" s="7">
        <v>0</v>
      </c>
      <c r="AJ297" s="7">
        <v>0</v>
      </c>
      <c r="AK297" s="7">
        <v>0</v>
      </c>
      <c r="AL297" s="7">
        <f>Table2[[#This Row],[Company Direct Land Through FY 11]]+Table2[[#This Row],[Company Direct Land FY 12 and After ]]</f>
        <v>0</v>
      </c>
      <c r="AM297" s="7">
        <v>0</v>
      </c>
      <c r="AN297" s="7">
        <v>0</v>
      </c>
      <c r="AO297" s="7">
        <v>0</v>
      </c>
      <c r="AP297" s="7">
        <f>Table2[[#This Row],[Company Direct Building Through FY 11]]+Table2[[#This Row],[Company Direct Building FY 12 and After  ]]</f>
        <v>0</v>
      </c>
      <c r="AQ297" s="7">
        <v>0</v>
      </c>
      <c r="AR297" s="7">
        <v>866.28430000000003</v>
      </c>
      <c r="AS297" s="7">
        <v>0</v>
      </c>
      <c r="AT297" s="7">
        <f>Table2[[#This Row],[Mortgage Recording Tax Through FY 11]]+Table2[[#This Row],[Mortgage Recording Tax FY 12 and After ]]</f>
        <v>866.28430000000003</v>
      </c>
      <c r="AU297" s="7">
        <v>0</v>
      </c>
      <c r="AV297" s="7">
        <v>0</v>
      </c>
      <c r="AW297" s="7">
        <v>0</v>
      </c>
      <c r="AX297" s="7">
        <f>Table2[[#This Row],[Pilot Savings  Through FY 11]]+Table2[[#This Row],[Pilot Savings FY 12 and After ]]</f>
        <v>0</v>
      </c>
      <c r="AY297" s="7">
        <v>0</v>
      </c>
      <c r="AZ297" s="7">
        <v>866.28430000000003</v>
      </c>
      <c r="BA297" s="7">
        <v>0</v>
      </c>
      <c r="BB297" s="7">
        <f>Table2[[#This Row],[Mortgage Recording Tax Exemption Through FY 11]]+Table2[[#This Row],[Mortgage Recording Tax Exemption FY 12 and After ]]</f>
        <v>866.28430000000003</v>
      </c>
      <c r="BC297" s="7">
        <v>5112.0653000000002</v>
      </c>
      <c r="BD297" s="7">
        <v>24117.465400000001</v>
      </c>
      <c r="BE297" s="7">
        <v>2508.2103000000002</v>
      </c>
      <c r="BF297" s="7">
        <f>Table2[[#This Row],[Indirect and Induced Land Through FY 11]]+Table2[[#This Row],[Indirect and Induced Land FY 12 and After ]]</f>
        <v>26625.6757</v>
      </c>
      <c r="BG297" s="7">
        <v>9493.8354999999992</v>
      </c>
      <c r="BH297" s="7">
        <v>44789.578999999998</v>
      </c>
      <c r="BI297" s="7">
        <v>4658.1049000000003</v>
      </c>
      <c r="BJ297" s="7">
        <f>Table2[[#This Row],[Indirect and Induced Building Through FY 11]]+Table2[[#This Row],[Indirect and Induced Building FY 12 and After]]</f>
        <v>49447.683899999996</v>
      </c>
      <c r="BK297" s="7">
        <v>14605.900799999999</v>
      </c>
      <c r="BL297" s="7">
        <v>68907.044399999999</v>
      </c>
      <c r="BM297" s="7">
        <v>7166.3152</v>
      </c>
      <c r="BN297" s="7">
        <f>Table2[[#This Row],[TOTAL Real Property Related Taxes Through FY 11]]+Table2[[#This Row],[TOTAL Real Property Related Taxes FY 12 and After]]</f>
        <v>76073.359599999996</v>
      </c>
      <c r="BO297" s="7">
        <v>19439.019499999999</v>
      </c>
      <c r="BP297" s="7">
        <v>91804.206300000005</v>
      </c>
      <c r="BQ297" s="7">
        <v>9537.6617999999999</v>
      </c>
      <c r="BR297" s="7">
        <f>Table2[[#This Row],[Company Direct Through FY 11]]+Table2[[#This Row],[Company Direct FY 12 and After ]]</f>
        <v>101341.86810000001</v>
      </c>
      <c r="BS297" s="7">
        <v>0</v>
      </c>
      <c r="BT297" s="7">
        <v>0</v>
      </c>
      <c r="BU297" s="7">
        <v>0</v>
      </c>
      <c r="BV297" s="7">
        <f>Table2[[#This Row],[Sales Tax Exemption Through FY 11]]+Table2[[#This Row],[Sales Tax Exemption FY 12 and After ]]</f>
        <v>0</v>
      </c>
      <c r="BW297" s="7">
        <v>0</v>
      </c>
      <c r="BX297" s="7">
        <v>0</v>
      </c>
      <c r="BY297" s="7">
        <v>0</v>
      </c>
      <c r="BZ297" s="7">
        <f>Table2[[#This Row],[Energy Tax Savings Through FY 11]]+Table2[[#This Row],[Energy Tax Savings FY 12 and After ]]</f>
        <v>0</v>
      </c>
      <c r="CA297" s="7">
        <v>11.948</v>
      </c>
      <c r="CB297" s="7">
        <v>83.014099999999999</v>
      </c>
      <c r="CC297" s="7">
        <v>5.6639999999999997</v>
      </c>
      <c r="CD297" s="7">
        <f>Table2[[#This Row],[Tax Exempt Bond Savings Through FY 11]]+Table2[[#This Row],[Tax Exempt Bond Savings FY12 and After ]]</f>
        <v>88.678100000000001</v>
      </c>
      <c r="CE297" s="7">
        <v>20712.3845</v>
      </c>
      <c r="CF297" s="7">
        <v>100944.9356</v>
      </c>
      <c r="CG297" s="7">
        <v>10162.432199999999</v>
      </c>
      <c r="CH297" s="7">
        <f>Table2[[#This Row],[Indirect and Induced Through FY 11]]+Table2[[#This Row],[Indirect and Induced FY 12 and After  ]]</f>
        <v>111107.36779999999</v>
      </c>
      <c r="CI297" s="7">
        <v>40139.455999999998</v>
      </c>
      <c r="CJ297" s="7">
        <v>192666.12779999999</v>
      </c>
      <c r="CK297" s="7">
        <v>19694.43</v>
      </c>
      <c r="CL297" s="7">
        <f>Table2[[#This Row],[TOTAL Income Consumption Use Taxes Through FY 11]]+Table2[[#This Row],[TOTAL Income Consumption Use Taxes FY 12 and After  ]]</f>
        <v>212360.55779999998</v>
      </c>
      <c r="CM297" s="7">
        <v>11.948</v>
      </c>
      <c r="CN297" s="7">
        <v>949.29840000000002</v>
      </c>
      <c r="CO297" s="7">
        <v>5.6639999999999997</v>
      </c>
      <c r="CP297" s="7">
        <f>Table2[[#This Row],[Assistance Provided Through FY 11]]+Table2[[#This Row],[Assistance Provided FY 12 and After ]]</f>
        <v>954.9624</v>
      </c>
      <c r="CQ297" s="7">
        <v>0</v>
      </c>
      <c r="CR297" s="7">
        <v>0</v>
      </c>
      <c r="CS297" s="7">
        <v>0</v>
      </c>
      <c r="CT297" s="7">
        <f>Table2[[#This Row],[Recapture Cancellation Reduction Amount Through FY 11]]+Table2[[#This Row],[Recapture Cancellation Reduction Amount FY 12 and After ]]</f>
        <v>0</v>
      </c>
      <c r="CU297" s="7">
        <v>0</v>
      </c>
      <c r="CV297" s="7">
        <v>0</v>
      </c>
      <c r="CW297" s="7">
        <v>0</v>
      </c>
      <c r="CX297" s="7">
        <f>Table2[[#This Row],[Penalty Paid Through FY 11]]+Table2[[#This Row],[Penalty Paid FY 12 and After]]</f>
        <v>0</v>
      </c>
      <c r="CY297" s="7">
        <v>11.948</v>
      </c>
      <c r="CZ297" s="7">
        <v>949.29840000000002</v>
      </c>
      <c r="DA297" s="7">
        <v>5.6639999999999997</v>
      </c>
      <c r="DB297" s="7">
        <f>Table2[[#This Row],[TOTAL Assistance Net of recapture penalties Through FY 11]]+Table2[[#This Row],[TOTAL Assistance Net of recapture penalties FY 12 and After ]]</f>
        <v>954.9624</v>
      </c>
      <c r="DC297" s="7">
        <v>19439.019499999999</v>
      </c>
      <c r="DD297" s="7">
        <v>92670.490600000005</v>
      </c>
      <c r="DE297" s="7">
        <v>9537.6617999999999</v>
      </c>
      <c r="DF297" s="7">
        <f>Table2[[#This Row],[Company Direct Tax Revenue Before Assistance FY 12 and After]]+Table2[[#This Row],[Company Direct Tax Revenue Before Assistance Through FY 11]]</f>
        <v>102208.15240000001</v>
      </c>
      <c r="DG297" s="7">
        <v>35318.285300000003</v>
      </c>
      <c r="DH297" s="7">
        <v>169851.98</v>
      </c>
      <c r="DI297" s="7">
        <v>17328.7474</v>
      </c>
      <c r="DJ297" s="7">
        <f>Table2[[#This Row],[Indirect and Induced Tax Revenues FY 12 and After]]+Table2[[#This Row],[Indirect and Induced Tax Revenues Through FY 11]]</f>
        <v>187180.7274</v>
      </c>
      <c r="DK297" s="7">
        <v>54757.304799999998</v>
      </c>
      <c r="DL297" s="7">
        <v>262522.4706</v>
      </c>
      <c r="DM297" s="7">
        <v>26866.409199999998</v>
      </c>
      <c r="DN297" s="7">
        <f>Table2[[#This Row],[TOTAL Tax Revenues Before Assistance Through FY 11]]+Table2[[#This Row],[TOTAL Tax Revenues Before Assistance FY 12 and After]]</f>
        <v>289388.8798</v>
      </c>
      <c r="DO297" s="7">
        <v>54745.356800000001</v>
      </c>
      <c r="DP297" s="7">
        <v>261573.1722</v>
      </c>
      <c r="DQ297" s="7">
        <v>26860.745200000001</v>
      </c>
      <c r="DR297" s="7">
        <f>Table2[[#This Row],[TOTAL Tax Revenues Net of Assistance Recapture and Penalty FY 12 and After]]+Table2[[#This Row],[TOTAL Tax Revenues Net of Assistance Recapture and Penalty Through FY 11]]</f>
        <v>288433.91739999998</v>
      </c>
      <c r="DS297" s="7">
        <v>0</v>
      </c>
      <c r="DT297" s="7">
        <v>0</v>
      </c>
      <c r="DU297" s="7">
        <v>0</v>
      </c>
      <c r="DV297" s="7">
        <v>0</v>
      </c>
    </row>
    <row r="298" spans="1:126" x14ac:dyDescent="0.25">
      <c r="A298" s="5">
        <v>92852</v>
      </c>
      <c r="B298" s="5" t="s">
        <v>311</v>
      </c>
      <c r="C298" s="5" t="s">
        <v>312</v>
      </c>
      <c r="D298" s="5" t="s">
        <v>27</v>
      </c>
      <c r="E298" s="5">
        <v>4</v>
      </c>
      <c r="F298" s="5">
        <v>1431</v>
      </c>
      <c r="G298" s="5">
        <v>41</v>
      </c>
      <c r="H298" s="23">
        <v>6130</v>
      </c>
      <c r="I298" s="23">
        <v>38806</v>
      </c>
      <c r="J298" s="5">
        <v>611110</v>
      </c>
      <c r="K298" s="6" t="s">
        <v>47</v>
      </c>
      <c r="L298" s="6">
        <v>38330</v>
      </c>
      <c r="M298" s="9">
        <v>50010</v>
      </c>
      <c r="N298" s="7">
        <v>15750</v>
      </c>
      <c r="O298" s="5" t="s">
        <v>79</v>
      </c>
      <c r="P298" s="23">
        <v>16</v>
      </c>
      <c r="Q298" s="23">
        <v>10</v>
      </c>
      <c r="R298" s="23">
        <v>150</v>
      </c>
      <c r="S298" s="23">
        <v>0</v>
      </c>
      <c r="T298" s="23">
        <v>44</v>
      </c>
      <c r="U298" s="23">
        <v>220</v>
      </c>
      <c r="V298" s="23">
        <v>207</v>
      </c>
      <c r="W298" s="23">
        <v>0</v>
      </c>
      <c r="X298" s="23">
        <v>0</v>
      </c>
      <c r="Y298" s="23">
        <v>100</v>
      </c>
      <c r="Z298" s="23">
        <v>7</v>
      </c>
      <c r="AA298" s="24">
        <v>0</v>
      </c>
      <c r="AB298" s="24">
        <v>0</v>
      </c>
      <c r="AC298" s="24">
        <v>0</v>
      </c>
      <c r="AD298" s="24">
        <v>0</v>
      </c>
      <c r="AE298" s="24">
        <v>0</v>
      </c>
      <c r="AF298" s="24">
        <v>78.409090909090907</v>
      </c>
      <c r="AG298" s="5" t="s">
        <v>39</v>
      </c>
      <c r="AH298" s="7" t="s">
        <v>33</v>
      </c>
      <c r="AI298" s="7">
        <v>0</v>
      </c>
      <c r="AJ298" s="7">
        <v>0</v>
      </c>
      <c r="AK298" s="7">
        <v>0</v>
      </c>
      <c r="AL298" s="7">
        <f>Table2[[#This Row],[Company Direct Land Through FY 11]]+Table2[[#This Row],[Company Direct Land FY 12 and After ]]</f>
        <v>0</v>
      </c>
      <c r="AM298" s="7">
        <v>0</v>
      </c>
      <c r="AN298" s="7">
        <v>0</v>
      </c>
      <c r="AO298" s="7">
        <v>0</v>
      </c>
      <c r="AP298" s="7">
        <f>Table2[[#This Row],[Company Direct Building Through FY 11]]+Table2[[#This Row],[Company Direct Building FY 12 and After  ]]</f>
        <v>0</v>
      </c>
      <c r="AQ298" s="7">
        <v>0</v>
      </c>
      <c r="AR298" s="7">
        <v>25.121300000000002</v>
      </c>
      <c r="AS298" s="7">
        <v>0</v>
      </c>
      <c r="AT298" s="7">
        <f>Table2[[#This Row],[Mortgage Recording Tax Through FY 11]]+Table2[[#This Row],[Mortgage Recording Tax FY 12 and After ]]</f>
        <v>25.121300000000002</v>
      </c>
      <c r="AU298" s="7">
        <v>0</v>
      </c>
      <c r="AV298" s="7">
        <v>0</v>
      </c>
      <c r="AW298" s="7">
        <v>0</v>
      </c>
      <c r="AX298" s="7">
        <f>Table2[[#This Row],[Pilot Savings  Through FY 11]]+Table2[[#This Row],[Pilot Savings FY 12 and After ]]</f>
        <v>0</v>
      </c>
      <c r="AY298" s="7">
        <v>0</v>
      </c>
      <c r="AZ298" s="7">
        <v>25.121300000000002</v>
      </c>
      <c r="BA298" s="7">
        <v>0</v>
      </c>
      <c r="BB298" s="7">
        <f>Table2[[#This Row],[Mortgage Recording Tax Exemption Through FY 11]]+Table2[[#This Row],[Mortgage Recording Tax Exemption FY 12 and After ]]</f>
        <v>25.121300000000002</v>
      </c>
      <c r="BC298" s="7">
        <v>142.8168</v>
      </c>
      <c r="BD298" s="7">
        <v>459.44099999999997</v>
      </c>
      <c r="BE298" s="7">
        <v>1441.8276000000001</v>
      </c>
      <c r="BF298" s="7">
        <f>Table2[[#This Row],[Indirect and Induced Land Through FY 11]]+Table2[[#This Row],[Indirect and Induced Land FY 12 and After ]]</f>
        <v>1901.2686000000001</v>
      </c>
      <c r="BG298" s="7">
        <v>265.2312</v>
      </c>
      <c r="BH298" s="7">
        <v>853.24779999999998</v>
      </c>
      <c r="BI298" s="7">
        <v>2677.6803</v>
      </c>
      <c r="BJ298" s="7">
        <f>Table2[[#This Row],[Indirect and Induced Building Through FY 11]]+Table2[[#This Row],[Indirect and Induced Building FY 12 and After]]</f>
        <v>3530.9281000000001</v>
      </c>
      <c r="BK298" s="7">
        <v>408.048</v>
      </c>
      <c r="BL298" s="7">
        <v>1312.6887999999999</v>
      </c>
      <c r="BM298" s="7">
        <v>4119.5078999999996</v>
      </c>
      <c r="BN298" s="7">
        <f>Table2[[#This Row],[TOTAL Real Property Related Taxes Through FY 11]]+Table2[[#This Row],[TOTAL Real Property Related Taxes FY 12 and After]]</f>
        <v>5432.1966999999995</v>
      </c>
      <c r="BO298" s="7">
        <v>423.18610000000001</v>
      </c>
      <c r="BP298" s="7">
        <v>1389.3379</v>
      </c>
      <c r="BQ298" s="7">
        <v>4272.3366999999998</v>
      </c>
      <c r="BR298" s="7">
        <f>Table2[[#This Row],[Company Direct Through FY 11]]+Table2[[#This Row],[Company Direct FY 12 and After ]]</f>
        <v>5661.6746000000003</v>
      </c>
      <c r="BS298" s="7">
        <v>0</v>
      </c>
      <c r="BT298" s="7">
        <v>0</v>
      </c>
      <c r="BU298" s="7">
        <v>0</v>
      </c>
      <c r="BV298" s="7">
        <f>Table2[[#This Row],[Sales Tax Exemption Through FY 11]]+Table2[[#This Row],[Sales Tax Exemption FY 12 and After ]]</f>
        <v>0</v>
      </c>
      <c r="BW298" s="7">
        <v>0</v>
      </c>
      <c r="BX298" s="7">
        <v>0</v>
      </c>
      <c r="BY298" s="7">
        <v>0</v>
      </c>
      <c r="BZ298" s="7">
        <f>Table2[[#This Row],[Energy Tax Savings Through FY 11]]+Table2[[#This Row],[Energy Tax Savings FY 12 and After ]]</f>
        <v>0</v>
      </c>
      <c r="CA298" s="7">
        <v>2.5255000000000001</v>
      </c>
      <c r="CB298" s="7">
        <v>13.4575</v>
      </c>
      <c r="CC298" s="7">
        <v>10.1867</v>
      </c>
      <c r="CD298" s="7">
        <f>Table2[[#This Row],[Tax Exempt Bond Savings Through FY 11]]+Table2[[#This Row],[Tax Exempt Bond Savings FY12 and After ]]</f>
        <v>23.644199999999998</v>
      </c>
      <c r="CE298" s="7">
        <v>468.00389999999999</v>
      </c>
      <c r="CF298" s="7">
        <v>1576.2046</v>
      </c>
      <c r="CG298" s="7">
        <v>4724.7997999999998</v>
      </c>
      <c r="CH298" s="7">
        <f>Table2[[#This Row],[Indirect and Induced Through FY 11]]+Table2[[#This Row],[Indirect and Induced FY 12 and After  ]]</f>
        <v>6301.0043999999998</v>
      </c>
      <c r="CI298" s="7">
        <v>888.66449999999998</v>
      </c>
      <c r="CJ298" s="7">
        <v>2952.085</v>
      </c>
      <c r="CK298" s="7">
        <v>8986.9498000000003</v>
      </c>
      <c r="CL298" s="7">
        <f>Table2[[#This Row],[TOTAL Income Consumption Use Taxes Through FY 11]]+Table2[[#This Row],[TOTAL Income Consumption Use Taxes FY 12 and After  ]]</f>
        <v>11939.034800000001</v>
      </c>
      <c r="CM298" s="7">
        <v>2.5255000000000001</v>
      </c>
      <c r="CN298" s="7">
        <v>38.578800000000001</v>
      </c>
      <c r="CO298" s="7">
        <v>10.1867</v>
      </c>
      <c r="CP298" s="7">
        <f>Table2[[#This Row],[Assistance Provided Through FY 11]]+Table2[[#This Row],[Assistance Provided FY 12 and After ]]</f>
        <v>48.765500000000003</v>
      </c>
      <c r="CQ298" s="7">
        <v>0</v>
      </c>
      <c r="CR298" s="7">
        <v>0</v>
      </c>
      <c r="CS298" s="7">
        <v>0</v>
      </c>
      <c r="CT298" s="7">
        <f>Table2[[#This Row],[Recapture Cancellation Reduction Amount Through FY 11]]+Table2[[#This Row],[Recapture Cancellation Reduction Amount FY 12 and After ]]</f>
        <v>0</v>
      </c>
      <c r="CU298" s="7">
        <v>0</v>
      </c>
      <c r="CV298" s="7">
        <v>0</v>
      </c>
      <c r="CW298" s="7">
        <v>0</v>
      </c>
      <c r="CX298" s="7">
        <f>Table2[[#This Row],[Penalty Paid Through FY 11]]+Table2[[#This Row],[Penalty Paid FY 12 and After]]</f>
        <v>0</v>
      </c>
      <c r="CY298" s="7">
        <v>2.5255000000000001</v>
      </c>
      <c r="CZ298" s="7">
        <v>38.578800000000001</v>
      </c>
      <c r="DA298" s="7">
        <v>10.1867</v>
      </c>
      <c r="DB298" s="7">
        <f>Table2[[#This Row],[TOTAL Assistance Net of recapture penalties Through FY 11]]+Table2[[#This Row],[TOTAL Assistance Net of recapture penalties FY 12 and After ]]</f>
        <v>48.765500000000003</v>
      </c>
      <c r="DC298" s="7">
        <v>423.18610000000001</v>
      </c>
      <c r="DD298" s="7">
        <v>1414.4592</v>
      </c>
      <c r="DE298" s="7">
        <v>4272.3366999999998</v>
      </c>
      <c r="DF298" s="7">
        <f>Table2[[#This Row],[Company Direct Tax Revenue Before Assistance FY 12 and After]]+Table2[[#This Row],[Company Direct Tax Revenue Before Assistance Through FY 11]]</f>
        <v>5686.7959000000001</v>
      </c>
      <c r="DG298" s="7">
        <v>876.05190000000005</v>
      </c>
      <c r="DH298" s="7">
        <v>2888.8933999999999</v>
      </c>
      <c r="DI298" s="7">
        <v>8844.3076999999994</v>
      </c>
      <c r="DJ298" s="7">
        <f>Table2[[#This Row],[Indirect and Induced Tax Revenues FY 12 and After]]+Table2[[#This Row],[Indirect and Induced Tax Revenues Through FY 11]]</f>
        <v>11733.201099999998</v>
      </c>
      <c r="DK298" s="7">
        <v>1299.2380000000001</v>
      </c>
      <c r="DL298" s="7">
        <v>4303.3526000000002</v>
      </c>
      <c r="DM298" s="7">
        <v>13116.644399999999</v>
      </c>
      <c r="DN298" s="7">
        <f>Table2[[#This Row],[TOTAL Tax Revenues Before Assistance Through FY 11]]+Table2[[#This Row],[TOTAL Tax Revenues Before Assistance FY 12 and After]]</f>
        <v>17419.996999999999</v>
      </c>
      <c r="DO298" s="7">
        <v>1296.7125000000001</v>
      </c>
      <c r="DP298" s="7">
        <v>4264.7737999999999</v>
      </c>
      <c r="DQ298" s="7">
        <v>13106.457700000001</v>
      </c>
      <c r="DR298" s="7">
        <f>Table2[[#This Row],[TOTAL Tax Revenues Net of Assistance Recapture and Penalty FY 12 and After]]+Table2[[#This Row],[TOTAL Tax Revenues Net of Assistance Recapture and Penalty Through FY 11]]</f>
        <v>17371.231500000002</v>
      </c>
      <c r="DS298" s="7">
        <v>0</v>
      </c>
      <c r="DT298" s="7">
        <v>0</v>
      </c>
      <c r="DU298" s="7">
        <v>0</v>
      </c>
      <c r="DV298" s="7">
        <v>0</v>
      </c>
    </row>
    <row r="299" spans="1:126" x14ac:dyDescent="0.25">
      <c r="A299" s="5">
        <v>92853</v>
      </c>
      <c r="B299" s="5" t="s">
        <v>327</v>
      </c>
      <c r="C299" s="5" t="s">
        <v>328</v>
      </c>
      <c r="D299" s="5" t="s">
        <v>59</v>
      </c>
      <c r="E299" s="5">
        <v>49</v>
      </c>
      <c r="F299" s="5">
        <v>5</v>
      </c>
      <c r="G299" s="5">
        <v>99</v>
      </c>
      <c r="H299" s="23">
        <v>7500</v>
      </c>
      <c r="I299" s="23">
        <v>24500</v>
      </c>
      <c r="J299" s="5">
        <v>624110</v>
      </c>
      <c r="K299" s="6" t="s">
        <v>47</v>
      </c>
      <c r="L299" s="6">
        <v>38341</v>
      </c>
      <c r="M299" s="9">
        <v>49279</v>
      </c>
      <c r="N299" s="7">
        <v>5355</v>
      </c>
      <c r="O299" s="5" t="s">
        <v>79</v>
      </c>
      <c r="P299" s="23">
        <v>6</v>
      </c>
      <c r="Q299" s="23">
        <v>0</v>
      </c>
      <c r="R299" s="23">
        <v>145</v>
      </c>
      <c r="S299" s="23">
        <v>0</v>
      </c>
      <c r="T299" s="23">
        <v>0</v>
      </c>
      <c r="U299" s="23">
        <v>151</v>
      </c>
      <c r="V299" s="23">
        <v>148</v>
      </c>
      <c r="W299" s="23">
        <v>0</v>
      </c>
      <c r="X299" s="23">
        <v>0</v>
      </c>
      <c r="Y299" s="23">
        <v>0</v>
      </c>
      <c r="Z299" s="23">
        <v>0</v>
      </c>
      <c r="AA299" s="24">
        <v>0</v>
      </c>
      <c r="AB299" s="24">
        <v>0</v>
      </c>
      <c r="AC299" s="24">
        <v>0</v>
      </c>
      <c r="AD299" s="24">
        <v>0</v>
      </c>
      <c r="AE299" s="24">
        <v>0</v>
      </c>
      <c r="AF299" s="24">
        <v>92.052980132450301</v>
      </c>
      <c r="AG299" s="5" t="s">
        <v>39</v>
      </c>
      <c r="AH299" s="7" t="s">
        <v>33</v>
      </c>
      <c r="AI299" s="7">
        <v>0</v>
      </c>
      <c r="AJ299" s="7">
        <v>0</v>
      </c>
      <c r="AK299" s="7">
        <v>0</v>
      </c>
      <c r="AL299" s="7">
        <f>Table2[[#This Row],[Company Direct Land Through FY 11]]+Table2[[#This Row],[Company Direct Land FY 12 and After ]]</f>
        <v>0</v>
      </c>
      <c r="AM299" s="7">
        <v>0</v>
      </c>
      <c r="AN299" s="7">
        <v>0</v>
      </c>
      <c r="AO299" s="7">
        <v>0</v>
      </c>
      <c r="AP299" s="7">
        <f>Table2[[#This Row],[Company Direct Building Through FY 11]]+Table2[[#This Row],[Company Direct Building FY 12 and After  ]]</f>
        <v>0</v>
      </c>
      <c r="AQ299" s="7">
        <v>0</v>
      </c>
      <c r="AR299" s="7">
        <v>95.188999999999993</v>
      </c>
      <c r="AS299" s="7">
        <v>0</v>
      </c>
      <c r="AT299" s="7">
        <f>Table2[[#This Row],[Mortgage Recording Tax Through FY 11]]+Table2[[#This Row],[Mortgage Recording Tax FY 12 and After ]]</f>
        <v>95.188999999999993</v>
      </c>
      <c r="AU299" s="7">
        <v>0</v>
      </c>
      <c r="AV299" s="7">
        <v>0</v>
      </c>
      <c r="AW299" s="7">
        <v>0</v>
      </c>
      <c r="AX299" s="7">
        <f>Table2[[#This Row],[Pilot Savings  Through FY 11]]+Table2[[#This Row],[Pilot Savings FY 12 and After ]]</f>
        <v>0</v>
      </c>
      <c r="AY299" s="7">
        <v>0</v>
      </c>
      <c r="AZ299" s="7">
        <v>95.188999999999993</v>
      </c>
      <c r="BA299" s="7">
        <v>0</v>
      </c>
      <c r="BB299" s="7">
        <f>Table2[[#This Row],[Mortgage Recording Tax Exemption Through FY 11]]+Table2[[#This Row],[Mortgage Recording Tax Exemption FY 12 and After ]]</f>
        <v>95.188999999999993</v>
      </c>
      <c r="BC299" s="7">
        <v>62.036499999999997</v>
      </c>
      <c r="BD299" s="7">
        <v>314.04969999999997</v>
      </c>
      <c r="BE299" s="7">
        <v>597.88080000000002</v>
      </c>
      <c r="BF299" s="7">
        <f>Table2[[#This Row],[Indirect and Induced Land Through FY 11]]+Table2[[#This Row],[Indirect and Induced Land FY 12 and After ]]</f>
        <v>911.93049999999994</v>
      </c>
      <c r="BG299" s="7">
        <v>115.2107</v>
      </c>
      <c r="BH299" s="7">
        <v>583.23530000000005</v>
      </c>
      <c r="BI299" s="7">
        <v>1110.3494000000001</v>
      </c>
      <c r="BJ299" s="7">
        <f>Table2[[#This Row],[Indirect and Induced Building Through FY 11]]+Table2[[#This Row],[Indirect and Induced Building FY 12 and After]]</f>
        <v>1693.5847000000001</v>
      </c>
      <c r="BK299" s="7">
        <v>177.24719999999999</v>
      </c>
      <c r="BL299" s="7">
        <v>897.28499999999997</v>
      </c>
      <c r="BM299" s="7">
        <v>1708.2302</v>
      </c>
      <c r="BN299" s="7">
        <f>Table2[[#This Row],[TOTAL Real Property Related Taxes Through FY 11]]+Table2[[#This Row],[TOTAL Real Property Related Taxes FY 12 and After]]</f>
        <v>2605.5151999999998</v>
      </c>
      <c r="BO299" s="7">
        <v>208.07339999999999</v>
      </c>
      <c r="BP299" s="7">
        <v>1084.4477999999999</v>
      </c>
      <c r="BQ299" s="7">
        <v>2005.3193000000001</v>
      </c>
      <c r="BR299" s="7">
        <f>Table2[[#This Row],[Company Direct Through FY 11]]+Table2[[#This Row],[Company Direct FY 12 and After ]]</f>
        <v>3089.7671</v>
      </c>
      <c r="BS299" s="7">
        <v>0</v>
      </c>
      <c r="BT299" s="7">
        <v>0</v>
      </c>
      <c r="BU299" s="7">
        <v>0</v>
      </c>
      <c r="BV299" s="7">
        <f>Table2[[#This Row],[Sales Tax Exemption Through FY 11]]+Table2[[#This Row],[Sales Tax Exemption FY 12 and After ]]</f>
        <v>0</v>
      </c>
      <c r="BW299" s="7">
        <v>0</v>
      </c>
      <c r="BX299" s="7">
        <v>0</v>
      </c>
      <c r="BY299" s="7">
        <v>0</v>
      </c>
      <c r="BZ299" s="7">
        <f>Table2[[#This Row],[Energy Tax Savings Through FY 11]]+Table2[[#This Row],[Energy Tax Savings FY 12 and After ]]</f>
        <v>0</v>
      </c>
      <c r="CA299" s="7">
        <v>0.23719999999999999</v>
      </c>
      <c r="CB299" s="7">
        <v>1.2701</v>
      </c>
      <c r="CC299" s="7">
        <v>0.95679999999999998</v>
      </c>
      <c r="CD299" s="7">
        <f>Table2[[#This Row],[Tax Exempt Bond Savings Through FY 11]]+Table2[[#This Row],[Tax Exempt Bond Savings FY12 and After ]]</f>
        <v>2.2269000000000001</v>
      </c>
      <c r="CE299" s="7">
        <v>251.35130000000001</v>
      </c>
      <c r="CF299" s="7">
        <v>1309.3338000000001</v>
      </c>
      <c r="CG299" s="7">
        <v>2422.4112</v>
      </c>
      <c r="CH299" s="7">
        <f>Table2[[#This Row],[Indirect and Induced Through FY 11]]+Table2[[#This Row],[Indirect and Induced FY 12 and After  ]]</f>
        <v>3731.7449999999999</v>
      </c>
      <c r="CI299" s="7">
        <v>459.1875</v>
      </c>
      <c r="CJ299" s="7">
        <v>2392.5115000000001</v>
      </c>
      <c r="CK299" s="7">
        <v>4426.7736999999997</v>
      </c>
      <c r="CL299" s="7">
        <f>Table2[[#This Row],[TOTAL Income Consumption Use Taxes Through FY 11]]+Table2[[#This Row],[TOTAL Income Consumption Use Taxes FY 12 and After  ]]</f>
        <v>6819.2852000000003</v>
      </c>
      <c r="CM299" s="7">
        <v>0.23719999999999999</v>
      </c>
      <c r="CN299" s="7">
        <v>96.459100000000007</v>
      </c>
      <c r="CO299" s="7">
        <v>0.95679999999999998</v>
      </c>
      <c r="CP299" s="7">
        <f>Table2[[#This Row],[Assistance Provided Through FY 11]]+Table2[[#This Row],[Assistance Provided FY 12 and After ]]</f>
        <v>97.415900000000008</v>
      </c>
      <c r="CQ299" s="7">
        <v>0</v>
      </c>
      <c r="CR299" s="7">
        <v>0</v>
      </c>
      <c r="CS299" s="7">
        <v>0</v>
      </c>
      <c r="CT299" s="7">
        <f>Table2[[#This Row],[Recapture Cancellation Reduction Amount Through FY 11]]+Table2[[#This Row],[Recapture Cancellation Reduction Amount FY 12 and After ]]</f>
        <v>0</v>
      </c>
      <c r="CU299" s="7">
        <v>0</v>
      </c>
      <c r="CV299" s="7">
        <v>0</v>
      </c>
      <c r="CW299" s="7">
        <v>0</v>
      </c>
      <c r="CX299" s="7">
        <f>Table2[[#This Row],[Penalty Paid Through FY 11]]+Table2[[#This Row],[Penalty Paid FY 12 and After]]</f>
        <v>0</v>
      </c>
      <c r="CY299" s="7">
        <v>0.23719999999999999</v>
      </c>
      <c r="CZ299" s="7">
        <v>96.459100000000007</v>
      </c>
      <c r="DA299" s="7">
        <v>0.95679999999999998</v>
      </c>
      <c r="DB299" s="7">
        <f>Table2[[#This Row],[TOTAL Assistance Net of recapture penalties Through FY 11]]+Table2[[#This Row],[TOTAL Assistance Net of recapture penalties FY 12 and After ]]</f>
        <v>97.415900000000008</v>
      </c>
      <c r="DC299" s="7">
        <v>208.07339999999999</v>
      </c>
      <c r="DD299" s="7">
        <v>1179.6368</v>
      </c>
      <c r="DE299" s="7">
        <v>2005.3193000000001</v>
      </c>
      <c r="DF299" s="7">
        <f>Table2[[#This Row],[Company Direct Tax Revenue Before Assistance FY 12 and After]]+Table2[[#This Row],[Company Direct Tax Revenue Before Assistance Through FY 11]]</f>
        <v>3184.9561000000003</v>
      </c>
      <c r="DG299" s="7">
        <v>428.5985</v>
      </c>
      <c r="DH299" s="7">
        <v>2206.6188000000002</v>
      </c>
      <c r="DI299" s="7">
        <v>4130.6414000000004</v>
      </c>
      <c r="DJ299" s="7">
        <f>Table2[[#This Row],[Indirect and Induced Tax Revenues FY 12 and After]]+Table2[[#This Row],[Indirect and Induced Tax Revenues Through FY 11]]</f>
        <v>6337.2602000000006</v>
      </c>
      <c r="DK299" s="7">
        <v>636.67190000000005</v>
      </c>
      <c r="DL299" s="7">
        <v>3386.2556</v>
      </c>
      <c r="DM299" s="7">
        <v>6135.9606999999996</v>
      </c>
      <c r="DN299" s="7">
        <f>Table2[[#This Row],[TOTAL Tax Revenues Before Assistance Through FY 11]]+Table2[[#This Row],[TOTAL Tax Revenues Before Assistance FY 12 and After]]</f>
        <v>9522.2163</v>
      </c>
      <c r="DO299" s="7">
        <v>636.43470000000002</v>
      </c>
      <c r="DP299" s="7">
        <v>3289.7964999999999</v>
      </c>
      <c r="DQ299" s="7">
        <v>6135.0038999999997</v>
      </c>
      <c r="DR299" s="7">
        <f>Table2[[#This Row],[TOTAL Tax Revenues Net of Assistance Recapture and Penalty FY 12 and After]]+Table2[[#This Row],[TOTAL Tax Revenues Net of Assistance Recapture and Penalty Through FY 11]]</f>
        <v>9424.8004000000001</v>
      </c>
      <c r="DS299" s="7">
        <v>0</v>
      </c>
      <c r="DT299" s="7">
        <v>0</v>
      </c>
      <c r="DU299" s="7">
        <v>0</v>
      </c>
      <c r="DV299" s="7">
        <v>0</v>
      </c>
    </row>
    <row r="300" spans="1:126" x14ac:dyDescent="0.25">
      <c r="A300" s="5">
        <v>92854</v>
      </c>
      <c r="B300" s="5" t="s">
        <v>1228</v>
      </c>
      <c r="C300" s="5" t="s">
        <v>1229</v>
      </c>
      <c r="D300" s="5" t="s">
        <v>27</v>
      </c>
      <c r="E300" s="5">
        <v>8</v>
      </c>
      <c r="F300" s="5">
        <v>1773</v>
      </c>
      <c r="G300" s="5">
        <v>22</v>
      </c>
      <c r="H300" s="23"/>
      <c r="I300" s="23">
        <v>0</v>
      </c>
      <c r="J300" s="5">
        <v>445110</v>
      </c>
      <c r="K300" s="6" t="s">
        <v>1227</v>
      </c>
      <c r="L300" s="6">
        <v>35663</v>
      </c>
      <c r="M300" s="9">
        <v>43525</v>
      </c>
      <c r="N300" s="7">
        <v>1412</v>
      </c>
      <c r="O300" s="5"/>
      <c r="P300" s="23">
        <v>0</v>
      </c>
      <c r="Q300" s="23">
        <v>0</v>
      </c>
      <c r="R300" s="23">
        <v>0</v>
      </c>
      <c r="S300" s="23">
        <v>0</v>
      </c>
      <c r="T300" s="23">
        <v>0</v>
      </c>
      <c r="U300" s="23">
        <v>0</v>
      </c>
      <c r="V300" s="23">
        <v>178</v>
      </c>
      <c r="W300" s="23">
        <v>0</v>
      </c>
      <c r="X300" s="23">
        <v>0</v>
      </c>
      <c r="Y300" s="23">
        <v>0</v>
      </c>
      <c r="Z300" s="23">
        <v>0</v>
      </c>
      <c r="AA300" s="24">
        <v>0</v>
      </c>
      <c r="AB300" s="24">
        <v>0</v>
      </c>
      <c r="AC300" s="24">
        <v>0</v>
      </c>
      <c r="AD300" s="24">
        <v>0</v>
      </c>
      <c r="AE300" s="24">
        <v>0</v>
      </c>
      <c r="AF300" s="24">
        <v>0</v>
      </c>
      <c r="AG300" s="5"/>
      <c r="AH300" s="7"/>
      <c r="AI300" s="7">
        <v>44.7911</v>
      </c>
      <c r="AJ300" s="7">
        <v>208.947</v>
      </c>
      <c r="AK300" s="7">
        <v>113.7773</v>
      </c>
      <c r="AL300" s="7">
        <f>Table2[[#This Row],[Company Direct Land Through FY 11]]+Table2[[#This Row],[Company Direct Land FY 12 and After ]]</f>
        <v>322.72429999999997</v>
      </c>
      <c r="AM300" s="7">
        <v>83.183400000000006</v>
      </c>
      <c r="AN300" s="7">
        <v>388.04410000000001</v>
      </c>
      <c r="AO300" s="7">
        <v>211.3005</v>
      </c>
      <c r="AP300" s="7">
        <f>Table2[[#This Row],[Company Direct Building Through FY 11]]+Table2[[#This Row],[Company Direct Building FY 12 and After  ]]</f>
        <v>599.34460000000001</v>
      </c>
      <c r="AQ300" s="7">
        <v>0</v>
      </c>
      <c r="AR300" s="7">
        <v>0</v>
      </c>
      <c r="AS300" s="7">
        <v>0</v>
      </c>
      <c r="AT300" s="7">
        <f>Table2[[#This Row],[Mortgage Recording Tax Through FY 11]]+Table2[[#This Row],[Mortgage Recording Tax FY 12 and After ]]</f>
        <v>0</v>
      </c>
      <c r="AU300" s="7">
        <v>0</v>
      </c>
      <c r="AV300" s="7">
        <v>0</v>
      </c>
      <c r="AW300" s="7">
        <v>0</v>
      </c>
      <c r="AX300" s="7">
        <f>Table2[[#This Row],[Pilot Savings  Through FY 11]]+Table2[[#This Row],[Pilot Savings FY 12 and After ]]</f>
        <v>0</v>
      </c>
      <c r="AY300" s="7">
        <v>0</v>
      </c>
      <c r="AZ300" s="7">
        <v>0</v>
      </c>
      <c r="BA300" s="7">
        <v>0</v>
      </c>
      <c r="BB300" s="7">
        <f>Table2[[#This Row],[Mortgage Recording Tax Exemption Through FY 11]]+Table2[[#This Row],[Mortgage Recording Tax Exemption FY 12 and After ]]</f>
        <v>0</v>
      </c>
      <c r="BC300" s="7">
        <v>93.996799999999993</v>
      </c>
      <c r="BD300" s="7">
        <v>514.92759999999998</v>
      </c>
      <c r="BE300" s="7">
        <v>238.76849999999999</v>
      </c>
      <c r="BF300" s="7">
        <f>Table2[[#This Row],[Indirect and Induced Land Through FY 11]]+Table2[[#This Row],[Indirect and Induced Land FY 12 and After ]]</f>
        <v>753.6961</v>
      </c>
      <c r="BG300" s="7">
        <v>174.56559999999999</v>
      </c>
      <c r="BH300" s="7">
        <v>956.29430000000002</v>
      </c>
      <c r="BI300" s="7">
        <v>443.42739999999998</v>
      </c>
      <c r="BJ300" s="7">
        <f>Table2[[#This Row],[Indirect and Induced Building Through FY 11]]+Table2[[#This Row],[Indirect and Induced Building FY 12 and After]]</f>
        <v>1399.7217000000001</v>
      </c>
      <c r="BK300" s="7">
        <v>396.5369</v>
      </c>
      <c r="BL300" s="7">
        <v>2068.2130000000002</v>
      </c>
      <c r="BM300" s="7">
        <v>1007.2737</v>
      </c>
      <c r="BN300" s="7">
        <f>Table2[[#This Row],[TOTAL Real Property Related Taxes Through FY 11]]+Table2[[#This Row],[TOTAL Real Property Related Taxes FY 12 and After]]</f>
        <v>3075.4867000000004</v>
      </c>
      <c r="BO300" s="7">
        <v>510.399</v>
      </c>
      <c r="BP300" s="7">
        <v>2631.3701999999998</v>
      </c>
      <c r="BQ300" s="7">
        <v>1296.5032000000001</v>
      </c>
      <c r="BR300" s="7">
        <f>Table2[[#This Row],[Company Direct Through FY 11]]+Table2[[#This Row],[Company Direct FY 12 and After ]]</f>
        <v>3927.8733999999999</v>
      </c>
      <c r="BS300" s="7">
        <v>0</v>
      </c>
      <c r="BT300" s="7">
        <v>0</v>
      </c>
      <c r="BU300" s="7">
        <v>0</v>
      </c>
      <c r="BV300" s="7">
        <f>Table2[[#This Row],[Sales Tax Exemption Through FY 11]]+Table2[[#This Row],[Sales Tax Exemption FY 12 and After ]]</f>
        <v>0</v>
      </c>
      <c r="BW300" s="7">
        <v>0</v>
      </c>
      <c r="BX300" s="7">
        <v>0</v>
      </c>
      <c r="BY300" s="7">
        <v>0</v>
      </c>
      <c r="BZ300" s="7">
        <f>Table2[[#This Row],[Energy Tax Savings Through FY 11]]+Table2[[#This Row],[Energy Tax Savings FY 12 and After ]]</f>
        <v>0</v>
      </c>
      <c r="CA300" s="7">
        <v>0</v>
      </c>
      <c r="CB300" s="7">
        <v>0</v>
      </c>
      <c r="CC300" s="7">
        <v>0</v>
      </c>
      <c r="CD300" s="7">
        <f>Table2[[#This Row],[Tax Exempt Bond Savings Through FY 11]]+Table2[[#This Row],[Tax Exempt Bond Savings FY12 and After ]]</f>
        <v>0</v>
      </c>
      <c r="CE300" s="7">
        <v>308.02319999999997</v>
      </c>
      <c r="CF300" s="7">
        <v>1787.6135999999999</v>
      </c>
      <c r="CG300" s="7">
        <v>782.43290000000002</v>
      </c>
      <c r="CH300" s="7">
        <f>Table2[[#This Row],[Indirect and Induced Through FY 11]]+Table2[[#This Row],[Indirect and Induced FY 12 and After  ]]</f>
        <v>2570.0464999999999</v>
      </c>
      <c r="CI300" s="7">
        <v>818.42219999999998</v>
      </c>
      <c r="CJ300" s="7">
        <v>4418.9838</v>
      </c>
      <c r="CK300" s="7">
        <v>2078.9360999999999</v>
      </c>
      <c r="CL300" s="7">
        <f>Table2[[#This Row],[TOTAL Income Consumption Use Taxes Through FY 11]]+Table2[[#This Row],[TOTAL Income Consumption Use Taxes FY 12 and After  ]]</f>
        <v>6497.9198999999999</v>
      </c>
      <c r="CM300" s="7">
        <v>0</v>
      </c>
      <c r="CN300" s="7">
        <v>0</v>
      </c>
      <c r="CO300" s="7">
        <v>0</v>
      </c>
      <c r="CP300" s="7">
        <f>Table2[[#This Row],[Assistance Provided Through FY 11]]+Table2[[#This Row],[Assistance Provided FY 12 and After ]]</f>
        <v>0</v>
      </c>
      <c r="CQ300" s="7">
        <v>0</v>
      </c>
      <c r="CR300" s="7">
        <v>0</v>
      </c>
      <c r="CS300" s="7">
        <v>0</v>
      </c>
      <c r="CT300" s="7">
        <f>Table2[[#This Row],[Recapture Cancellation Reduction Amount Through FY 11]]+Table2[[#This Row],[Recapture Cancellation Reduction Amount FY 12 and After ]]</f>
        <v>0</v>
      </c>
      <c r="CU300" s="7">
        <v>0</v>
      </c>
      <c r="CV300" s="7">
        <v>0</v>
      </c>
      <c r="CW300" s="7">
        <v>0</v>
      </c>
      <c r="CX300" s="7">
        <f>Table2[[#This Row],[Penalty Paid Through FY 11]]+Table2[[#This Row],[Penalty Paid FY 12 and After]]</f>
        <v>0</v>
      </c>
      <c r="CY300" s="7">
        <v>0</v>
      </c>
      <c r="CZ300" s="7">
        <v>0</v>
      </c>
      <c r="DA300" s="7">
        <v>0</v>
      </c>
      <c r="DB300" s="7">
        <f>Table2[[#This Row],[TOTAL Assistance Net of recapture penalties Through FY 11]]+Table2[[#This Row],[TOTAL Assistance Net of recapture penalties FY 12 and After ]]</f>
        <v>0</v>
      </c>
      <c r="DC300" s="7">
        <v>638.37350000000004</v>
      </c>
      <c r="DD300" s="7">
        <v>3228.3613</v>
      </c>
      <c r="DE300" s="7">
        <v>1621.5809999999999</v>
      </c>
      <c r="DF300" s="7">
        <f>Table2[[#This Row],[Company Direct Tax Revenue Before Assistance FY 12 and After]]+Table2[[#This Row],[Company Direct Tax Revenue Before Assistance Through FY 11]]</f>
        <v>4849.9422999999997</v>
      </c>
      <c r="DG300" s="7">
        <v>576.5856</v>
      </c>
      <c r="DH300" s="7">
        <v>3258.8355000000001</v>
      </c>
      <c r="DI300" s="7">
        <v>1464.6288</v>
      </c>
      <c r="DJ300" s="7">
        <f>Table2[[#This Row],[Indirect and Induced Tax Revenues FY 12 and After]]+Table2[[#This Row],[Indirect and Induced Tax Revenues Through FY 11]]</f>
        <v>4723.4642999999996</v>
      </c>
      <c r="DK300" s="7">
        <v>1214.9591</v>
      </c>
      <c r="DL300" s="7">
        <v>6487.1967999999997</v>
      </c>
      <c r="DM300" s="7">
        <v>3086.2098000000001</v>
      </c>
      <c r="DN300" s="7">
        <f>Table2[[#This Row],[TOTAL Tax Revenues Before Assistance Through FY 11]]+Table2[[#This Row],[TOTAL Tax Revenues Before Assistance FY 12 and After]]</f>
        <v>9573.4066000000003</v>
      </c>
      <c r="DO300" s="7">
        <v>1214.9591</v>
      </c>
      <c r="DP300" s="7">
        <v>6487.1967999999997</v>
      </c>
      <c r="DQ300" s="7">
        <v>3086.2098000000001</v>
      </c>
      <c r="DR300" s="7">
        <f>Table2[[#This Row],[TOTAL Tax Revenues Net of Assistance Recapture and Penalty FY 12 and After]]+Table2[[#This Row],[TOTAL Tax Revenues Net of Assistance Recapture and Penalty Through FY 11]]</f>
        <v>9573.4066000000003</v>
      </c>
      <c r="DS300" s="7">
        <v>0</v>
      </c>
      <c r="DT300" s="7">
        <v>0</v>
      </c>
      <c r="DU300" s="7">
        <v>0</v>
      </c>
      <c r="DV300" s="7">
        <v>0</v>
      </c>
    </row>
    <row r="301" spans="1:126" x14ac:dyDescent="0.25">
      <c r="A301" s="5">
        <v>92857</v>
      </c>
      <c r="B301" s="5" t="s">
        <v>344</v>
      </c>
      <c r="C301" s="5" t="s">
        <v>345</v>
      </c>
      <c r="D301" s="5" t="s">
        <v>42</v>
      </c>
      <c r="E301" s="5">
        <v>44</v>
      </c>
      <c r="F301" s="5">
        <v>6564</v>
      </c>
      <c r="G301" s="5">
        <v>16</v>
      </c>
      <c r="H301" s="23">
        <v>14934</v>
      </c>
      <c r="I301" s="23">
        <v>21130</v>
      </c>
      <c r="J301" s="5">
        <v>623210</v>
      </c>
      <c r="K301" s="6" t="s">
        <v>166</v>
      </c>
      <c r="L301" s="6">
        <v>37243</v>
      </c>
      <c r="M301" s="9">
        <v>42552</v>
      </c>
      <c r="N301" s="7">
        <v>3347.7</v>
      </c>
      <c r="O301" s="5" t="s">
        <v>79</v>
      </c>
      <c r="P301" s="23">
        <v>72</v>
      </c>
      <c r="Q301" s="23">
        <v>0</v>
      </c>
      <c r="R301" s="23">
        <v>92</v>
      </c>
      <c r="S301" s="23">
        <v>0</v>
      </c>
      <c r="T301" s="23">
        <v>120</v>
      </c>
      <c r="U301" s="23">
        <v>284</v>
      </c>
      <c r="V301" s="23">
        <v>248</v>
      </c>
      <c r="W301" s="23">
        <v>0</v>
      </c>
      <c r="X301" s="23">
        <v>0</v>
      </c>
      <c r="Y301" s="23">
        <v>17</v>
      </c>
      <c r="Z301" s="23">
        <v>0</v>
      </c>
      <c r="AA301" s="24">
        <v>0</v>
      </c>
      <c r="AB301" s="24">
        <v>0</v>
      </c>
      <c r="AC301" s="24">
        <v>0</v>
      </c>
      <c r="AD301" s="24">
        <v>0</v>
      </c>
      <c r="AE301" s="24">
        <v>0</v>
      </c>
      <c r="AF301" s="24">
        <v>100</v>
      </c>
      <c r="AG301" s="5" t="s">
        <v>39</v>
      </c>
      <c r="AH301" s="7" t="s">
        <v>33</v>
      </c>
      <c r="AI301" s="7">
        <v>0</v>
      </c>
      <c r="AJ301" s="7">
        <v>0</v>
      </c>
      <c r="AK301" s="7">
        <v>0</v>
      </c>
      <c r="AL301" s="7">
        <f>Table2[[#This Row],[Company Direct Land Through FY 11]]+Table2[[#This Row],[Company Direct Land FY 12 and After ]]</f>
        <v>0</v>
      </c>
      <c r="AM301" s="7">
        <v>0</v>
      </c>
      <c r="AN301" s="7">
        <v>0</v>
      </c>
      <c r="AO301" s="7">
        <v>0</v>
      </c>
      <c r="AP301" s="7">
        <f>Table2[[#This Row],[Company Direct Building Through FY 11]]+Table2[[#This Row],[Company Direct Building FY 12 and After  ]]</f>
        <v>0</v>
      </c>
      <c r="AQ301" s="7">
        <v>0</v>
      </c>
      <c r="AR301" s="7">
        <v>107.4491</v>
      </c>
      <c r="AS301" s="7">
        <v>0</v>
      </c>
      <c r="AT301" s="7">
        <f>Table2[[#This Row],[Mortgage Recording Tax Through FY 11]]+Table2[[#This Row],[Mortgage Recording Tax FY 12 and After ]]</f>
        <v>107.4491</v>
      </c>
      <c r="AU301" s="7">
        <v>0</v>
      </c>
      <c r="AV301" s="7">
        <v>0</v>
      </c>
      <c r="AW301" s="7">
        <v>0</v>
      </c>
      <c r="AX301" s="7">
        <f>Table2[[#This Row],[Pilot Savings  Through FY 11]]+Table2[[#This Row],[Pilot Savings FY 12 and After ]]</f>
        <v>0</v>
      </c>
      <c r="AY301" s="7">
        <v>0</v>
      </c>
      <c r="AZ301" s="7">
        <v>107.4491</v>
      </c>
      <c r="BA301" s="7">
        <v>0</v>
      </c>
      <c r="BB301" s="7">
        <f>Table2[[#This Row],[Mortgage Recording Tax Exemption Through FY 11]]+Table2[[#This Row],[Mortgage Recording Tax Exemption FY 12 and After ]]</f>
        <v>107.4491</v>
      </c>
      <c r="BC301" s="7">
        <v>110.8758</v>
      </c>
      <c r="BD301" s="7">
        <v>590.06809999999996</v>
      </c>
      <c r="BE301" s="7">
        <v>295.86180000000002</v>
      </c>
      <c r="BF301" s="7">
        <f>Table2[[#This Row],[Indirect and Induced Land Through FY 11]]+Table2[[#This Row],[Indirect and Induced Land FY 12 and After ]]</f>
        <v>885.92989999999998</v>
      </c>
      <c r="BG301" s="7">
        <v>205.91220000000001</v>
      </c>
      <c r="BH301" s="7">
        <v>1095.8407999999999</v>
      </c>
      <c r="BI301" s="7">
        <v>549.45680000000004</v>
      </c>
      <c r="BJ301" s="7">
        <f>Table2[[#This Row],[Indirect and Induced Building Through FY 11]]+Table2[[#This Row],[Indirect and Induced Building FY 12 and After]]</f>
        <v>1645.2975999999999</v>
      </c>
      <c r="BK301" s="7">
        <v>316.78800000000001</v>
      </c>
      <c r="BL301" s="7">
        <v>1685.9088999999999</v>
      </c>
      <c r="BM301" s="7">
        <v>845.31859999999995</v>
      </c>
      <c r="BN301" s="7">
        <f>Table2[[#This Row],[TOTAL Real Property Related Taxes Through FY 11]]+Table2[[#This Row],[TOTAL Real Property Related Taxes FY 12 and After]]</f>
        <v>2531.2275</v>
      </c>
      <c r="BO301" s="7">
        <v>409.6275</v>
      </c>
      <c r="BP301" s="7">
        <v>2336.8627000000001</v>
      </c>
      <c r="BQ301" s="7">
        <v>1093.0519999999999</v>
      </c>
      <c r="BR301" s="7">
        <f>Table2[[#This Row],[Company Direct Through FY 11]]+Table2[[#This Row],[Company Direct FY 12 and After ]]</f>
        <v>3429.9147000000003</v>
      </c>
      <c r="BS301" s="7">
        <v>0</v>
      </c>
      <c r="BT301" s="7">
        <v>0</v>
      </c>
      <c r="BU301" s="7">
        <v>0</v>
      </c>
      <c r="BV301" s="7">
        <f>Table2[[#This Row],[Sales Tax Exemption Through FY 11]]+Table2[[#This Row],[Sales Tax Exemption FY 12 and After ]]</f>
        <v>0</v>
      </c>
      <c r="BW301" s="7">
        <v>0</v>
      </c>
      <c r="BX301" s="7">
        <v>0</v>
      </c>
      <c r="BY301" s="7">
        <v>0</v>
      </c>
      <c r="BZ301" s="7">
        <f>Table2[[#This Row],[Energy Tax Savings Through FY 11]]+Table2[[#This Row],[Energy Tax Savings FY 12 and After ]]</f>
        <v>0</v>
      </c>
      <c r="CA301" s="7">
        <v>1.8434999999999999</v>
      </c>
      <c r="CB301" s="7">
        <v>21.1858</v>
      </c>
      <c r="CC301" s="7">
        <v>4.3863000000000003</v>
      </c>
      <c r="CD301" s="7">
        <f>Table2[[#This Row],[Tax Exempt Bond Savings Through FY 11]]+Table2[[#This Row],[Tax Exempt Bond Savings FY12 and After ]]</f>
        <v>25.572099999999999</v>
      </c>
      <c r="CE301" s="7">
        <v>436.39659999999998</v>
      </c>
      <c r="CF301" s="7">
        <v>2502.6113</v>
      </c>
      <c r="CG301" s="7">
        <v>1164.4826</v>
      </c>
      <c r="CH301" s="7">
        <f>Table2[[#This Row],[Indirect and Induced Through FY 11]]+Table2[[#This Row],[Indirect and Induced FY 12 and After  ]]</f>
        <v>3667.0938999999998</v>
      </c>
      <c r="CI301" s="7">
        <v>844.18060000000003</v>
      </c>
      <c r="CJ301" s="7">
        <v>4818.2882</v>
      </c>
      <c r="CK301" s="7">
        <v>2253.1482999999998</v>
      </c>
      <c r="CL301" s="7">
        <f>Table2[[#This Row],[TOTAL Income Consumption Use Taxes Through FY 11]]+Table2[[#This Row],[TOTAL Income Consumption Use Taxes FY 12 and After  ]]</f>
        <v>7071.4364999999998</v>
      </c>
      <c r="CM301" s="7">
        <v>1.8434999999999999</v>
      </c>
      <c r="CN301" s="7">
        <v>128.63489999999999</v>
      </c>
      <c r="CO301" s="7">
        <v>4.3863000000000003</v>
      </c>
      <c r="CP301" s="7">
        <f>Table2[[#This Row],[Assistance Provided Through FY 11]]+Table2[[#This Row],[Assistance Provided FY 12 and After ]]</f>
        <v>133.02119999999999</v>
      </c>
      <c r="CQ301" s="7">
        <v>0</v>
      </c>
      <c r="CR301" s="7">
        <v>0</v>
      </c>
      <c r="CS301" s="7">
        <v>0</v>
      </c>
      <c r="CT301" s="7">
        <f>Table2[[#This Row],[Recapture Cancellation Reduction Amount Through FY 11]]+Table2[[#This Row],[Recapture Cancellation Reduction Amount FY 12 and After ]]</f>
        <v>0</v>
      </c>
      <c r="CU301" s="7">
        <v>0</v>
      </c>
      <c r="CV301" s="7">
        <v>0</v>
      </c>
      <c r="CW301" s="7">
        <v>0</v>
      </c>
      <c r="CX301" s="7">
        <f>Table2[[#This Row],[Penalty Paid Through FY 11]]+Table2[[#This Row],[Penalty Paid FY 12 and After]]</f>
        <v>0</v>
      </c>
      <c r="CY301" s="7">
        <v>1.8434999999999999</v>
      </c>
      <c r="CZ301" s="7">
        <v>128.63489999999999</v>
      </c>
      <c r="DA301" s="7">
        <v>4.3863000000000003</v>
      </c>
      <c r="DB301" s="7">
        <f>Table2[[#This Row],[TOTAL Assistance Net of recapture penalties Through FY 11]]+Table2[[#This Row],[TOTAL Assistance Net of recapture penalties FY 12 and After ]]</f>
        <v>133.02119999999999</v>
      </c>
      <c r="DC301" s="7">
        <v>409.6275</v>
      </c>
      <c r="DD301" s="7">
        <v>2444.3117999999999</v>
      </c>
      <c r="DE301" s="7">
        <v>1093.0519999999999</v>
      </c>
      <c r="DF301" s="7">
        <f>Table2[[#This Row],[Company Direct Tax Revenue Before Assistance FY 12 and After]]+Table2[[#This Row],[Company Direct Tax Revenue Before Assistance Through FY 11]]</f>
        <v>3537.3638000000001</v>
      </c>
      <c r="DG301" s="7">
        <v>753.18460000000005</v>
      </c>
      <c r="DH301" s="7">
        <v>4188.5201999999999</v>
      </c>
      <c r="DI301" s="7">
        <v>2009.8012000000001</v>
      </c>
      <c r="DJ301" s="7">
        <f>Table2[[#This Row],[Indirect and Induced Tax Revenues FY 12 and After]]+Table2[[#This Row],[Indirect and Induced Tax Revenues Through FY 11]]</f>
        <v>6198.3213999999998</v>
      </c>
      <c r="DK301" s="7">
        <v>1162.8121000000001</v>
      </c>
      <c r="DL301" s="7">
        <v>6632.8320000000003</v>
      </c>
      <c r="DM301" s="7">
        <v>3102.8532</v>
      </c>
      <c r="DN301" s="7">
        <f>Table2[[#This Row],[TOTAL Tax Revenues Before Assistance Through FY 11]]+Table2[[#This Row],[TOTAL Tax Revenues Before Assistance FY 12 and After]]</f>
        <v>9735.6851999999999</v>
      </c>
      <c r="DO301" s="7">
        <v>1160.9685999999999</v>
      </c>
      <c r="DP301" s="7">
        <v>6504.1971000000003</v>
      </c>
      <c r="DQ301" s="7">
        <v>3098.4668999999999</v>
      </c>
      <c r="DR301" s="7">
        <f>Table2[[#This Row],[TOTAL Tax Revenues Net of Assistance Recapture and Penalty FY 12 and After]]+Table2[[#This Row],[TOTAL Tax Revenues Net of Assistance Recapture and Penalty Through FY 11]]</f>
        <v>9602.6640000000007</v>
      </c>
      <c r="DS301" s="7">
        <v>0</v>
      </c>
      <c r="DT301" s="7">
        <v>0</v>
      </c>
      <c r="DU301" s="7">
        <v>0</v>
      </c>
      <c r="DV301" s="7">
        <v>0</v>
      </c>
    </row>
    <row r="302" spans="1:126" x14ac:dyDescent="0.25">
      <c r="A302" s="5">
        <v>92891</v>
      </c>
      <c r="B302" s="5" t="s">
        <v>371</v>
      </c>
      <c r="C302" s="5" t="s">
        <v>817</v>
      </c>
      <c r="D302" s="5" t="s">
        <v>42</v>
      </c>
      <c r="E302" s="5">
        <v>38</v>
      </c>
      <c r="F302" s="5">
        <v>712</v>
      </c>
      <c r="G302" s="5">
        <v>28</v>
      </c>
      <c r="H302" s="23">
        <v>0</v>
      </c>
      <c r="I302" s="23">
        <v>65000</v>
      </c>
      <c r="J302" s="5">
        <v>423990</v>
      </c>
      <c r="K302" s="6" t="s">
        <v>28</v>
      </c>
      <c r="L302" s="6">
        <v>37259</v>
      </c>
      <c r="M302" s="9">
        <v>46568</v>
      </c>
      <c r="N302" s="7">
        <v>2430</v>
      </c>
      <c r="O302" s="5" t="s">
        <v>29</v>
      </c>
      <c r="P302" s="23">
        <v>0</v>
      </c>
      <c r="Q302" s="23">
        <v>0</v>
      </c>
      <c r="R302" s="23">
        <v>25</v>
      </c>
      <c r="S302" s="23">
        <v>0</v>
      </c>
      <c r="T302" s="23">
        <v>0</v>
      </c>
      <c r="U302" s="23">
        <v>25</v>
      </c>
      <c r="V302" s="23">
        <v>25</v>
      </c>
      <c r="W302" s="23">
        <v>0</v>
      </c>
      <c r="X302" s="23">
        <v>0</v>
      </c>
      <c r="Y302" s="23">
        <v>0</v>
      </c>
      <c r="Z302" s="23">
        <v>3</v>
      </c>
      <c r="AA302" s="24">
        <v>0</v>
      </c>
      <c r="AB302" s="24">
        <v>0</v>
      </c>
      <c r="AC302" s="24">
        <v>0</v>
      </c>
      <c r="AD302" s="24">
        <v>0</v>
      </c>
      <c r="AE302" s="24">
        <v>0</v>
      </c>
      <c r="AF302" s="24">
        <v>96</v>
      </c>
      <c r="AG302" s="5" t="s">
        <v>39</v>
      </c>
      <c r="AH302" s="7" t="s">
        <v>33</v>
      </c>
      <c r="AI302" s="7">
        <v>35.99</v>
      </c>
      <c r="AJ302" s="7">
        <v>184.82470000000001</v>
      </c>
      <c r="AK302" s="7">
        <v>212.53980000000001</v>
      </c>
      <c r="AL302" s="7">
        <f>Table2[[#This Row],[Company Direct Land Through FY 11]]+Table2[[#This Row],[Company Direct Land FY 12 and After ]]</f>
        <v>397.36450000000002</v>
      </c>
      <c r="AM302" s="7">
        <v>86.700999999999993</v>
      </c>
      <c r="AN302" s="7">
        <v>434.37180000000001</v>
      </c>
      <c r="AO302" s="7">
        <v>512.01350000000002</v>
      </c>
      <c r="AP302" s="7">
        <f>Table2[[#This Row],[Company Direct Building Through FY 11]]+Table2[[#This Row],[Company Direct Building FY 12 and After  ]]</f>
        <v>946.38530000000003</v>
      </c>
      <c r="AQ302" s="7">
        <v>0</v>
      </c>
      <c r="AR302" s="7">
        <v>54.214100000000002</v>
      </c>
      <c r="AS302" s="7">
        <v>0</v>
      </c>
      <c r="AT302" s="7">
        <f>Table2[[#This Row],[Mortgage Recording Tax Through FY 11]]+Table2[[#This Row],[Mortgage Recording Tax FY 12 and After ]]</f>
        <v>54.214100000000002</v>
      </c>
      <c r="AU302" s="7">
        <v>68.265000000000001</v>
      </c>
      <c r="AV302" s="7">
        <v>306.72980000000001</v>
      </c>
      <c r="AW302" s="7">
        <v>403.1397</v>
      </c>
      <c r="AX302" s="7">
        <f>Table2[[#This Row],[Pilot Savings  Through FY 11]]+Table2[[#This Row],[Pilot Savings FY 12 and After ]]</f>
        <v>709.86950000000002</v>
      </c>
      <c r="AY302" s="7">
        <v>0</v>
      </c>
      <c r="AZ302" s="7">
        <v>54.214100000000002</v>
      </c>
      <c r="BA302" s="7">
        <v>0</v>
      </c>
      <c r="BB302" s="7">
        <f>Table2[[#This Row],[Mortgage Recording Tax Exemption Through FY 11]]+Table2[[#This Row],[Mortgage Recording Tax Exemption FY 12 and After ]]</f>
        <v>54.214100000000002</v>
      </c>
      <c r="BC302" s="7">
        <v>39.092799999999997</v>
      </c>
      <c r="BD302" s="7">
        <v>172.4436</v>
      </c>
      <c r="BE302" s="7">
        <v>230.86250000000001</v>
      </c>
      <c r="BF302" s="7">
        <f>Table2[[#This Row],[Indirect and Induced Land Through FY 11]]+Table2[[#This Row],[Indirect and Induced Land FY 12 and After ]]</f>
        <v>403.30610000000001</v>
      </c>
      <c r="BG302" s="7">
        <v>72.600800000000007</v>
      </c>
      <c r="BH302" s="7">
        <v>320.25200000000001</v>
      </c>
      <c r="BI302" s="7">
        <v>428.74489999999997</v>
      </c>
      <c r="BJ302" s="7">
        <f>Table2[[#This Row],[Indirect and Induced Building Through FY 11]]+Table2[[#This Row],[Indirect and Induced Building FY 12 and After]]</f>
        <v>748.99689999999998</v>
      </c>
      <c r="BK302" s="7">
        <v>166.11959999999999</v>
      </c>
      <c r="BL302" s="7">
        <v>805.16229999999996</v>
      </c>
      <c r="BM302" s="7">
        <v>981.02099999999996</v>
      </c>
      <c r="BN302" s="7">
        <f>Table2[[#This Row],[TOTAL Real Property Related Taxes Through FY 11]]+Table2[[#This Row],[TOTAL Real Property Related Taxes FY 12 and After]]</f>
        <v>1786.1832999999999</v>
      </c>
      <c r="BO302" s="7">
        <v>291.08609999999999</v>
      </c>
      <c r="BP302" s="7">
        <v>1332.3968</v>
      </c>
      <c r="BQ302" s="7">
        <v>1719.0126</v>
      </c>
      <c r="BR302" s="7">
        <f>Table2[[#This Row],[Company Direct Through FY 11]]+Table2[[#This Row],[Company Direct FY 12 and After ]]</f>
        <v>3051.4094</v>
      </c>
      <c r="BS302" s="7">
        <v>0</v>
      </c>
      <c r="BT302" s="7">
        <v>0</v>
      </c>
      <c r="BU302" s="7">
        <v>0</v>
      </c>
      <c r="BV302" s="7">
        <f>Table2[[#This Row],[Sales Tax Exemption Through FY 11]]+Table2[[#This Row],[Sales Tax Exemption FY 12 and After ]]</f>
        <v>0</v>
      </c>
      <c r="BW302" s="7">
        <v>0</v>
      </c>
      <c r="BX302" s="7">
        <v>0</v>
      </c>
      <c r="BY302" s="7">
        <v>0</v>
      </c>
      <c r="BZ302" s="7">
        <f>Table2[[#This Row],[Energy Tax Savings Through FY 11]]+Table2[[#This Row],[Energy Tax Savings FY 12 and After ]]</f>
        <v>0</v>
      </c>
      <c r="CA302" s="7">
        <v>0</v>
      </c>
      <c r="CB302" s="7">
        <v>0</v>
      </c>
      <c r="CC302" s="7">
        <v>0</v>
      </c>
      <c r="CD302" s="7">
        <f>Table2[[#This Row],[Tax Exempt Bond Savings Through FY 11]]+Table2[[#This Row],[Tax Exempt Bond Savings FY12 and After ]]</f>
        <v>0</v>
      </c>
      <c r="CE302" s="7">
        <v>153.86539999999999</v>
      </c>
      <c r="CF302" s="7">
        <v>735.09550000000002</v>
      </c>
      <c r="CG302" s="7">
        <v>908.654</v>
      </c>
      <c r="CH302" s="7">
        <f>Table2[[#This Row],[Indirect and Induced Through FY 11]]+Table2[[#This Row],[Indirect and Induced FY 12 and After  ]]</f>
        <v>1643.7494999999999</v>
      </c>
      <c r="CI302" s="7">
        <v>444.95150000000001</v>
      </c>
      <c r="CJ302" s="7">
        <v>2067.4922999999999</v>
      </c>
      <c r="CK302" s="7">
        <v>2627.6666</v>
      </c>
      <c r="CL302" s="7">
        <f>Table2[[#This Row],[TOTAL Income Consumption Use Taxes Through FY 11]]+Table2[[#This Row],[TOTAL Income Consumption Use Taxes FY 12 and After  ]]</f>
        <v>4695.1589000000004</v>
      </c>
      <c r="CM302" s="7">
        <v>68.265000000000001</v>
      </c>
      <c r="CN302" s="7">
        <v>360.94389999999999</v>
      </c>
      <c r="CO302" s="7">
        <v>403.1397</v>
      </c>
      <c r="CP302" s="7">
        <f>Table2[[#This Row],[Assistance Provided Through FY 11]]+Table2[[#This Row],[Assistance Provided FY 12 and After ]]</f>
        <v>764.08359999999993</v>
      </c>
      <c r="CQ302" s="7">
        <v>0</v>
      </c>
      <c r="CR302" s="7">
        <v>0</v>
      </c>
      <c r="CS302" s="7">
        <v>0</v>
      </c>
      <c r="CT302" s="7">
        <f>Table2[[#This Row],[Recapture Cancellation Reduction Amount Through FY 11]]+Table2[[#This Row],[Recapture Cancellation Reduction Amount FY 12 and After ]]</f>
        <v>0</v>
      </c>
      <c r="CU302" s="7">
        <v>0</v>
      </c>
      <c r="CV302" s="7">
        <v>0</v>
      </c>
      <c r="CW302" s="7">
        <v>0</v>
      </c>
      <c r="CX302" s="7">
        <f>Table2[[#This Row],[Penalty Paid Through FY 11]]+Table2[[#This Row],[Penalty Paid FY 12 and After]]</f>
        <v>0</v>
      </c>
      <c r="CY302" s="7">
        <v>68.265000000000001</v>
      </c>
      <c r="CZ302" s="7">
        <v>360.94389999999999</v>
      </c>
      <c r="DA302" s="7">
        <v>403.1397</v>
      </c>
      <c r="DB302" s="7">
        <f>Table2[[#This Row],[TOTAL Assistance Net of recapture penalties Through FY 11]]+Table2[[#This Row],[TOTAL Assistance Net of recapture penalties FY 12 and After ]]</f>
        <v>764.08359999999993</v>
      </c>
      <c r="DC302" s="7">
        <v>413.77710000000002</v>
      </c>
      <c r="DD302" s="7">
        <v>2005.8073999999999</v>
      </c>
      <c r="DE302" s="7">
        <v>2443.5659000000001</v>
      </c>
      <c r="DF302" s="7">
        <f>Table2[[#This Row],[Company Direct Tax Revenue Before Assistance FY 12 and After]]+Table2[[#This Row],[Company Direct Tax Revenue Before Assistance Through FY 11]]</f>
        <v>4449.3733000000002</v>
      </c>
      <c r="DG302" s="7">
        <v>265.55900000000003</v>
      </c>
      <c r="DH302" s="7">
        <v>1227.7910999999999</v>
      </c>
      <c r="DI302" s="7">
        <v>1568.2614000000001</v>
      </c>
      <c r="DJ302" s="7">
        <f>Table2[[#This Row],[Indirect and Induced Tax Revenues FY 12 and After]]+Table2[[#This Row],[Indirect and Induced Tax Revenues Through FY 11]]</f>
        <v>2796.0524999999998</v>
      </c>
      <c r="DK302" s="7">
        <v>679.33609999999999</v>
      </c>
      <c r="DL302" s="7">
        <v>3233.5985000000001</v>
      </c>
      <c r="DM302" s="7">
        <v>4011.8272999999999</v>
      </c>
      <c r="DN302" s="7">
        <f>Table2[[#This Row],[TOTAL Tax Revenues Before Assistance Through FY 11]]+Table2[[#This Row],[TOTAL Tax Revenues Before Assistance FY 12 and After]]</f>
        <v>7245.4258</v>
      </c>
      <c r="DO302" s="7">
        <v>611.0711</v>
      </c>
      <c r="DP302" s="7">
        <v>2872.6545999999998</v>
      </c>
      <c r="DQ302" s="7">
        <v>3608.6876000000002</v>
      </c>
      <c r="DR302" s="7">
        <f>Table2[[#This Row],[TOTAL Tax Revenues Net of Assistance Recapture and Penalty FY 12 and After]]+Table2[[#This Row],[TOTAL Tax Revenues Net of Assistance Recapture and Penalty Through FY 11]]</f>
        <v>6481.3422</v>
      </c>
      <c r="DS302" s="7">
        <v>0</v>
      </c>
      <c r="DT302" s="7">
        <v>0</v>
      </c>
      <c r="DU302" s="7">
        <v>0</v>
      </c>
      <c r="DV302" s="7">
        <v>0</v>
      </c>
    </row>
    <row r="303" spans="1:126" x14ac:dyDescent="0.25">
      <c r="A303" s="5">
        <v>92899</v>
      </c>
      <c r="B303" s="5" t="s">
        <v>403</v>
      </c>
      <c r="C303" s="5" t="s">
        <v>404</v>
      </c>
      <c r="D303" s="5" t="s">
        <v>27</v>
      </c>
      <c r="E303" s="5">
        <v>3</v>
      </c>
      <c r="F303" s="5">
        <v>836</v>
      </c>
      <c r="G303" s="5">
        <v>1</v>
      </c>
      <c r="H303" s="23">
        <v>833524</v>
      </c>
      <c r="I303" s="23">
        <v>189722</v>
      </c>
      <c r="J303" s="5">
        <v>611310</v>
      </c>
      <c r="K303" s="6" t="s">
        <v>47</v>
      </c>
      <c r="L303" s="6">
        <v>38474</v>
      </c>
      <c r="M303" s="9">
        <v>47605</v>
      </c>
      <c r="N303" s="7">
        <v>16220</v>
      </c>
      <c r="O303" s="5" t="s">
        <v>48</v>
      </c>
      <c r="P303" s="23">
        <v>31</v>
      </c>
      <c r="Q303" s="23">
        <v>0</v>
      </c>
      <c r="R303" s="23">
        <v>69</v>
      </c>
      <c r="S303" s="23">
        <v>0</v>
      </c>
      <c r="T303" s="23">
        <v>0</v>
      </c>
      <c r="U303" s="23">
        <v>100</v>
      </c>
      <c r="V303" s="23">
        <v>84</v>
      </c>
      <c r="W303" s="23">
        <v>0</v>
      </c>
      <c r="X303" s="23">
        <v>0</v>
      </c>
      <c r="Y303" s="23">
        <v>52</v>
      </c>
      <c r="Z303" s="23">
        <v>0</v>
      </c>
      <c r="AA303" s="24">
        <v>0</v>
      </c>
      <c r="AB303" s="24">
        <v>0</v>
      </c>
      <c r="AC303" s="24">
        <v>0</v>
      </c>
      <c r="AD303" s="24">
        <v>0</v>
      </c>
      <c r="AE303" s="24">
        <v>0</v>
      </c>
      <c r="AF303" s="24">
        <v>55</v>
      </c>
      <c r="AG303" s="5" t="s">
        <v>39</v>
      </c>
      <c r="AH303" s="7" t="s">
        <v>33</v>
      </c>
      <c r="AI303" s="7">
        <v>0</v>
      </c>
      <c r="AJ303" s="7">
        <v>0</v>
      </c>
      <c r="AK303" s="7">
        <v>0</v>
      </c>
      <c r="AL303" s="7">
        <f>Table2[[#This Row],[Company Direct Land Through FY 11]]+Table2[[#This Row],[Company Direct Land FY 12 and After ]]</f>
        <v>0</v>
      </c>
      <c r="AM303" s="7">
        <v>0</v>
      </c>
      <c r="AN303" s="7">
        <v>0</v>
      </c>
      <c r="AO303" s="7">
        <v>0</v>
      </c>
      <c r="AP303" s="7">
        <f>Table2[[#This Row],[Company Direct Building Through FY 11]]+Table2[[#This Row],[Company Direct Building FY 12 and After  ]]</f>
        <v>0</v>
      </c>
      <c r="AQ303" s="7">
        <v>0</v>
      </c>
      <c r="AR303" s="7">
        <v>0</v>
      </c>
      <c r="AS303" s="7">
        <v>0</v>
      </c>
      <c r="AT303" s="7">
        <f>Table2[[#This Row],[Mortgage Recording Tax Through FY 11]]+Table2[[#This Row],[Mortgage Recording Tax FY 12 and After ]]</f>
        <v>0</v>
      </c>
      <c r="AU303" s="7">
        <v>0</v>
      </c>
      <c r="AV303" s="7">
        <v>0</v>
      </c>
      <c r="AW303" s="7">
        <v>0</v>
      </c>
      <c r="AX303" s="7">
        <f>Table2[[#This Row],[Pilot Savings  Through FY 11]]+Table2[[#This Row],[Pilot Savings FY 12 and After ]]</f>
        <v>0</v>
      </c>
      <c r="AY303" s="7">
        <v>0</v>
      </c>
      <c r="AZ303" s="7">
        <v>0</v>
      </c>
      <c r="BA303" s="7">
        <v>0</v>
      </c>
      <c r="BB303" s="7">
        <f>Table2[[#This Row],[Mortgage Recording Tax Exemption Through FY 11]]+Table2[[#This Row],[Mortgage Recording Tax Exemption FY 12 and After ]]</f>
        <v>0</v>
      </c>
      <c r="BC303" s="7">
        <v>57.954099999999997</v>
      </c>
      <c r="BD303" s="7">
        <v>809.29489999999998</v>
      </c>
      <c r="BE303" s="7">
        <v>482.01839999999999</v>
      </c>
      <c r="BF303" s="7">
        <f>Table2[[#This Row],[Indirect and Induced Land Through FY 11]]+Table2[[#This Row],[Indirect and Induced Land FY 12 and After ]]</f>
        <v>1291.3133</v>
      </c>
      <c r="BG303" s="7">
        <v>107.62909999999999</v>
      </c>
      <c r="BH303" s="7">
        <v>1502.9765</v>
      </c>
      <c r="BI303" s="7">
        <v>895.17639999999994</v>
      </c>
      <c r="BJ303" s="7">
        <f>Table2[[#This Row],[Indirect and Induced Building Through FY 11]]+Table2[[#This Row],[Indirect and Induced Building FY 12 and After]]</f>
        <v>2398.1529</v>
      </c>
      <c r="BK303" s="7">
        <v>165.58320000000001</v>
      </c>
      <c r="BL303" s="7">
        <v>2312.2714000000001</v>
      </c>
      <c r="BM303" s="7">
        <v>1377.1948</v>
      </c>
      <c r="BN303" s="7">
        <f>Table2[[#This Row],[TOTAL Real Property Related Taxes Through FY 11]]+Table2[[#This Row],[TOTAL Real Property Related Taxes FY 12 and After]]</f>
        <v>3689.4661999999998</v>
      </c>
      <c r="BO303" s="7">
        <v>171.7277</v>
      </c>
      <c r="BP303" s="7">
        <v>2394.4333000000001</v>
      </c>
      <c r="BQ303" s="7">
        <v>1428.3012000000001</v>
      </c>
      <c r="BR303" s="7">
        <f>Table2[[#This Row],[Company Direct Through FY 11]]+Table2[[#This Row],[Company Direct FY 12 and After ]]</f>
        <v>3822.7345000000005</v>
      </c>
      <c r="BS303" s="7">
        <v>0</v>
      </c>
      <c r="BT303" s="7">
        <v>0</v>
      </c>
      <c r="BU303" s="7">
        <v>0</v>
      </c>
      <c r="BV303" s="7">
        <f>Table2[[#This Row],[Sales Tax Exemption Through FY 11]]+Table2[[#This Row],[Sales Tax Exemption FY 12 and After ]]</f>
        <v>0</v>
      </c>
      <c r="BW303" s="7">
        <v>0</v>
      </c>
      <c r="BX303" s="7">
        <v>0</v>
      </c>
      <c r="BY303" s="7">
        <v>0</v>
      </c>
      <c r="BZ303" s="7">
        <f>Table2[[#This Row],[Energy Tax Savings Through FY 11]]+Table2[[#This Row],[Energy Tax Savings FY 12 and After ]]</f>
        <v>0</v>
      </c>
      <c r="CA303" s="7">
        <v>0.49559999999999998</v>
      </c>
      <c r="CB303" s="7">
        <v>37.861699999999999</v>
      </c>
      <c r="CC303" s="7">
        <v>1.9990000000000001</v>
      </c>
      <c r="CD303" s="7">
        <f>Table2[[#This Row],[Tax Exempt Bond Savings Through FY 11]]+Table2[[#This Row],[Tax Exempt Bond Savings FY12 and After ]]</f>
        <v>39.860700000000001</v>
      </c>
      <c r="CE303" s="7">
        <v>189.91290000000001</v>
      </c>
      <c r="CF303" s="7">
        <v>2737.8368</v>
      </c>
      <c r="CG303" s="7">
        <v>1579.5516</v>
      </c>
      <c r="CH303" s="7">
        <f>Table2[[#This Row],[Indirect and Induced Through FY 11]]+Table2[[#This Row],[Indirect and Induced FY 12 and After  ]]</f>
        <v>4317.3883999999998</v>
      </c>
      <c r="CI303" s="7">
        <v>361.14499999999998</v>
      </c>
      <c r="CJ303" s="7">
        <v>5094.4084000000003</v>
      </c>
      <c r="CK303" s="7">
        <v>3005.8537999999999</v>
      </c>
      <c r="CL303" s="7">
        <f>Table2[[#This Row],[TOTAL Income Consumption Use Taxes Through FY 11]]+Table2[[#This Row],[TOTAL Income Consumption Use Taxes FY 12 and After  ]]</f>
        <v>8100.2622000000001</v>
      </c>
      <c r="CM303" s="7">
        <v>0.49559999999999998</v>
      </c>
      <c r="CN303" s="7">
        <v>37.861699999999999</v>
      </c>
      <c r="CO303" s="7">
        <v>1.9990000000000001</v>
      </c>
      <c r="CP303" s="7">
        <f>Table2[[#This Row],[Assistance Provided Through FY 11]]+Table2[[#This Row],[Assistance Provided FY 12 and After ]]</f>
        <v>39.860700000000001</v>
      </c>
      <c r="CQ303" s="7">
        <v>0</v>
      </c>
      <c r="CR303" s="7">
        <v>0</v>
      </c>
      <c r="CS303" s="7">
        <v>0</v>
      </c>
      <c r="CT303" s="7">
        <f>Table2[[#This Row],[Recapture Cancellation Reduction Amount Through FY 11]]+Table2[[#This Row],[Recapture Cancellation Reduction Amount FY 12 and After ]]</f>
        <v>0</v>
      </c>
      <c r="CU303" s="7">
        <v>0</v>
      </c>
      <c r="CV303" s="7">
        <v>0</v>
      </c>
      <c r="CW303" s="7">
        <v>0</v>
      </c>
      <c r="CX303" s="7">
        <f>Table2[[#This Row],[Penalty Paid Through FY 11]]+Table2[[#This Row],[Penalty Paid FY 12 and After]]</f>
        <v>0</v>
      </c>
      <c r="CY303" s="7">
        <v>0.49559999999999998</v>
      </c>
      <c r="CZ303" s="7">
        <v>37.861699999999999</v>
      </c>
      <c r="DA303" s="7">
        <v>1.9990000000000001</v>
      </c>
      <c r="DB303" s="7">
        <f>Table2[[#This Row],[TOTAL Assistance Net of recapture penalties Through FY 11]]+Table2[[#This Row],[TOTAL Assistance Net of recapture penalties FY 12 and After ]]</f>
        <v>39.860700000000001</v>
      </c>
      <c r="DC303" s="7">
        <v>171.7277</v>
      </c>
      <c r="DD303" s="7">
        <v>2394.4333000000001</v>
      </c>
      <c r="DE303" s="7">
        <v>1428.3012000000001</v>
      </c>
      <c r="DF303" s="7">
        <f>Table2[[#This Row],[Company Direct Tax Revenue Before Assistance FY 12 and After]]+Table2[[#This Row],[Company Direct Tax Revenue Before Assistance Through FY 11]]</f>
        <v>3822.7345000000005</v>
      </c>
      <c r="DG303" s="7">
        <v>355.49610000000001</v>
      </c>
      <c r="DH303" s="7">
        <v>5050.1081999999997</v>
      </c>
      <c r="DI303" s="7">
        <v>2956.7464</v>
      </c>
      <c r="DJ303" s="7">
        <f>Table2[[#This Row],[Indirect and Induced Tax Revenues FY 12 and After]]+Table2[[#This Row],[Indirect and Induced Tax Revenues Through FY 11]]</f>
        <v>8006.8545999999997</v>
      </c>
      <c r="DK303" s="7">
        <v>527.22379999999998</v>
      </c>
      <c r="DL303" s="7">
        <v>7444.5415000000003</v>
      </c>
      <c r="DM303" s="7">
        <v>4385.0475999999999</v>
      </c>
      <c r="DN303" s="7">
        <f>Table2[[#This Row],[TOTAL Tax Revenues Before Assistance Through FY 11]]+Table2[[#This Row],[TOTAL Tax Revenues Before Assistance FY 12 and After]]</f>
        <v>11829.589100000001</v>
      </c>
      <c r="DO303" s="7">
        <v>526.72820000000002</v>
      </c>
      <c r="DP303" s="7">
        <v>7406.6797999999999</v>
      </c>
      <c r="DQ303" s="7">
        <v>4383.0486000000001</v>
      </c>
      <c r="DR303" s="7">
        <f>Table2[[#This Row],[TOTAL Tax Revenues Net of Assistance Recapture and Penalty FY 12 and After]]+Table2[[#This Row],[TOTAL Tax Revenues Net of Assistance Recapture and Penalty Through FY 11]]</f>
        <v>11789.7284</v>
      </c>
      <c r="DS303" s="7">
        <v>0</v>
      </c>
      <c r="DT303" s="7">
        <v>0</v>
      </c>
      <c r="DU303" s="7">
        <v>0</v>
      </c>
      <c r="DV303" s="7">
        <v>0</v>
      </c>
    </row>
    <row r="304" spans="1:126" x14ac:dyDescent="0.25">
      <c r="A304" s="5">
        <v>92910</v>
      </c>
      <c r="B304" s="5" t="s">
        <v>449</v>
      </c>
      <c r="C304" s="5" t="s">
        <v>450</v>
      </c>
      <c r="D304" s="5" t="s">
        <v>42</v>
      </c>
      <c r="E304" s="5">
        <v>35</v>
      </c>
      <c r="F304" s="5">
        <v>2001</v>
      </c>
      <c r="G304" s="5">
        <v>1002</v>
      </c>
      <c r="H304" s="23">
        <v>0</v>
      </c>
      <c r="I304" s="23">
        <v>373468</v>
      </c>
      <c r="J304" s="5">
        <v>531110</v>
      </c>
      <c r="K304" s="6" t="s">
        <v>451</v>
      </c>
      <c r="L304" s="6">
        <v>38350</v>
      </c>
      <c r="M304" s="9">
        <v>45655</v>
      </c>
      <c r="N304" s="7">
        <v>90800</v>
      </c>
      <c r="O304" s="5" t="s">
        <v>48</v>
      </c>
      <c r="P304" s="23">
        <v>24</v>
      </c>
      <c r="Q304" s="23">
        <v>0</v>
      </c>
      <c r="R304" s="23">
        <v>1217</v>
      </c>
      <c r="S304" s="23">
        <v>0</v>
      </c>
      <c r="T304" s="23">
        <v>75</v>
      </c>
      <c r="U304" s="23">
        <v>1316</v>
      </c>
      <c r="V304" s="23">
        <v>1304</v>
      </c>
      <c r="W304" s="23">
        <v>0</v>
      </c>
      <c r="X304" s="23">
        <v>0</v>
      </c>
      <c r="Y304" s="23">
        <v>0</v>
      </c>
      <c r="Z304" s="23">
        <v>1700</v>
      </c>
      <c r="AA304" s="24">
        <v>0</v>
      </c>
      <c r="AB304" s="24">
        <v>0</v>
      </c>
      <c r="AC304" s="24">
        <v>0</v>
      </c>
      <c r="AD304" s="24">
        <v>0</v>
      </c>
      <c r="AE304" s="24">
        <v>0</v>
      </c>
      <c r="AF304" s="24">
        <v>90</v>
      </c>
      <c r="AG304" s="5" t="s">
        <v>39</v>
      </c>
      <c r="AH304" s="7" t="s">
        <v>33</v>
      </c>
      <c r="AI304" s="7">
        <v>980.74270000000001</v>
      </c>
      <c r="AJ304" s="7">
        <v>5351.0828000000001</v>
      </c>
      <c r="AK304" s="7">
        <v>6573.5770000000002</v>
      </c>
      <c r="AL304" s="7">
        <f>Table2[[#This Row],[Company Direct Land Through FY 11]]+Table2[[#This Row],[Company Direct Land FY 12 and After ]]</f>
        <v>11924.659800000001</v>
      </c>
      <c r="AM304" s="7">
        <v>1821.3793000000001</v>
      </c>
      <c r="AN304" s="7">
        <v>9937.7250000000004</v>
      </c>
      <c r="AO304" s="7">
        <v>12208.0718</v>
      </c>
      <c r="AP304" s="7">
        <f>Table2[[#This Row],[Company Direct Building Through FY 11]]+Table2[[#This Row],[Company Direct Building FY 12 and After  ]]</f>
        <v>22145.7968</v>
      </c>
      <c r="AQ304" s="7">
        <v>0</v>
      </c>
      <c r="AR304" s="7">
        <v>1787.5</v>
      </c>
      <c r="AS304" s="7">
        <v>0</v>
      </c>
      <c r="AT304" s="7">
        <f>Table2[[#This Row],[Mortgage Recording Tax Through FY 11]]+Table2[[#This Row],[Mortgage Recording Tax FY 12 and After ]]</f>
        <v>1787.5</v>
      </c>
      <c r="AU304" s="7">
        <v>0</v>
      </c>
      <c r="AV304" s="7">
        <v>0</v>
      </c>
      <c r="AW304" s="7">
        <v>0</v>
      </c>
      <c r="AX304" s="7">
        <f>Table2[[#This Row],[Pilot Savings  Through FY 11]]+Table2[[#This Row],[Pilot Savings FY 12 and After ]]</f>
        <v>0</v>
      </c>
      <c r="AY304" s="7">
        <v>0</v>
      </c>
      <c r="AZ304" s="7">
        <v>0</v>
      </c>
      <c r="BA304" s="7">
        <v>0</v>
      </c>
      <c r="BB304" s="7">
        <f>Table2[[#This Row],[Mortgage Recording Tax Exemption Through FY 11]]+Table2[[#This Row],[Mortgage Recording Tax Exemption FY 12 and After ]]</f>
        <v>0</v>
      </c>
      <c r="BC304" s="7">
        <v>1103.2762</v>
      </c>
      <c r="BD304" s="7">
        <v>8605.8207000000002</v>
      </c>
      <c r="BE304" s="7">
        <v>7394.8762999999999</v>
      </c>
      <c r="BF304" s="7">
        <f>Table2[[#This Row],[Indirect and Induced Land Through FY 11]]+Table2[[#This Row],[Indirect and Induced Land FY 12 and After ]]</f>
        <v>16000.697</v>
      </c>
      <c r="BG304" s="7">
        <v>2048.9414000000002</v>
      </c>
      <c r="BH304" s="7">
        <v>15982.2387</v>
      </c>
      <c r="BI304" s="7">
        <v>13733.340700000001</v>
      </c>
      <c r="BJ304" s="7">
        <f>Table2[[#This Row],[Indirect and Induced Building Through FY 11]]+Table2[[#This Row],[Indirect and Induced Building FY 12 and After]]</f>
        <v>29715.579400000002</v>
      </c>
      <c r="BK304" s="7">
        <v>5954.3396000000002</v>
      </c>
      <c r="BL304" s="7">
        <v>41664.367200000001</v>
      </c>
      <c r="BM304" s="7">
        <v>39909.8658</v>
      </c>
      <c r="BN304" s="7">
        <f>Table2[[#This Row],[TOTAL Real Property Related Taxes Through FY 11]]+Table2[[#This Row],[TOTAL Real Property Related Taxes FY 12 and After]]</f>
        <v>81574.233000000007</v>
      </c>
      <c r="BO304" s="7">
        <v>11550.407499999999</v>
      </c>
      <c r="BP304" s="7">
        <v>95118.728400000007</v>
      </c>
      <c r="BQ304" s="7">
        <v>77418.359899999996</v>
      </c>
      <c r="BR304" s="7">
        <f>Table2[[#This Row],[Company Direct Through FY 11]]+Table2[[#This Row],[Company Direct FY 12 and After ]]</f>
        <v>172537.0883</v>
      </c>
      <c r="BS304" s="7">
        <v>0</v>
      </c>
      <c r="BT304" s="7">
        <v>0</v>
      </c>
      <c r="BU304" s="7">
        <v>0</v>
      </c>
      <c r="BV304" s="7">
        <f>Table2[[#This Row],[Sales Tax Exemption Through FY 11]]+Table2[[#This Row],[Sales Tax Exemption FY 12 and After ]]</f>
        <v>0</v>
      </c>
      <c r="BW304" s="7">
        <v>0</v>
      </c>
      <c r="BX304" s="7">
        <v>0</v>
      </c>
      <c r="BY304" s="7">
        <v>0</v>
      </c>
      <c r="BZ304" s="7">
        <f>Table2[[#This Row],[Energy Tax Savings Through FY 11]]+Table2[[#This Row],[Energy Tax Savings FY 12 and After ]]</f>
        <v>0</v>
      </c>
      <c r="CA304" s="7">
        <v>5.8361999999999998</v>
      </c>
      <c r="CB304" s="7">
        <v>29.380199999999999</v>
      </c>
      <c r="CC304" s="7">
        <v>23.540700000000001</v>
      </c>
      <c r="CD304" s="7">
        <f>Table2[[#This Row],[Tax Exempt Bond Savings Through FY 11]]+Table2[[#This Row],[Tax Exempt Bond Savings FY12 and After ]]</f>
        <v>52.920900000000003</v>
      </c>
      <c r="CE304" s="7">
        <v>4342.3899000000001</v>
      </c>
      <c r="CF304" s="7">
        <v>35642.435799999999</v>
      </c>
      <c r="CG304" s="7">
        <v>29105.5272</v>
      </c>
      <c r="CH304" s="7">
        <f>Table2[[#This Row],[Indirect and Induced Through FY 11]]+Table2[[#This Row],[Indirect and Induced FY 12 and After  ]]</f>
        <v>64747.963000000003</v>
      </c>
      <c r="CI304" s="7">
        <v>15886.9612</v>
      </c>
      <c r="CJ304" s="7">
        <v>130731.784</v>
      </c>
      <c r="CK304" s="7">
        <v>106500.34639999999</v>
      </c>
      <c r="CL304" s="7">
        <f>Table2[[#This Row],[TOTAL Income Consumption Use Taxes Through FY 11]]+Table2[[#This Row],[TOTAL Income Consumption Use Taxes FY 12 and After  ]]</f>
        <v>237232.13039999999</v>
      </c>
      <c r="CM304" s="7">
        <v>5.8361999999999998</v>
      </c>
      <c r="CN304" s="7">
        <v>29.380199999999999</v>
      </c>
      <c r="CO304" s="7">
        <v>23.540700000000001</v>
      </c>
      <c r="CP304" s="7">
        <f>Table2[[#This Row],[Assistance Provided Through FY 11]]+Table2[[#This Row],[Assistance Provided FY 12 and After ]]</f>
        <v>52.920900000000003</v>
      </c>
      <c r="CQ304" s="7">
        <v>0</v>
      </c>
      <c r="CR304" s="7">
        <v>0</v>
      </c>
      <c r="CS304" s="7">
        <v>0</v>
      </c>
      <c r="CT304" s="7">
        <f>Table2[[#This Row],[Recapture Cancellation Reduction Amount Through FY 11]]+Table2[[#This Row],[Recapture Cancellation Reduction Amount FY 12 and After ]]</f>
        <v>0</v>
      </c>
      <c r="CU304" s="7">
        <v>0</v>
      </c>
      <c r="CV304" s="7">
        <v>0</v>
      </c>
      <c r="CW304" s="7">
        <v>0</v>
      </c>
      <c r="CX304" s="7">
        <f>Table2[[#This Row],[Penalty Paid Through FY 11]]+Table2[[#This Row],[Penalty Paid FY 12 and After]]</f>
        <v>0</v>
      </c>
      <c r="CY304" s="7">
        <v>5.8361999999999998</v>
      </c>
      <c r="CZ304" s="7">
        <v>29.380199999999999</v>
      </c>
      <c r="DA304" s="7">
        <v>23.540700000000001</v>
      </c>
      <c r="DB304" s="7">
        <f>Table2[[#This Row],[TOTAL Assistance Net of recapture penalties Through FY 11]]+Table2[[#This Row],[TOTAL Assistance Net of recapture penalties FY 12 and After ]]</f>
        <v>52.920900000000003</v>
      </c>
      <c r="DC304" s="7">
        <v>14352.529500000001</v>
      </c>
      <c r="DD304" s="7">
        <v>112195.0362</v>
      </c>
      <c r="DE304" s="7">
        <v>96200.008700000006</v>
      </c>
      <c r="DF304" s="7">
        <f>Table2[[#This Row],[Company Direct Tax Revenue Before Assistance FY 12 and After]]+Table2[[#This Row],[Company Direct Tax Revenue Before Assistance Through FY 11]]</f>
        <v>208395.04490000001</v>
      </c>
      <c r="DG304" s="7">
        <v>7494.6075000000001</v>
      </c>
      <c r="DH304" s="7">
        <v>60230.495199999998</v>
      </c>
      <c r="DI304" s="7">
        <v>50233.744200000001</v>
      </c>
      <c r="DJ304" s="7">
        <f>Table2[[#This Row],[Indirect and Induced Tax Revenues FY 12 and After]]+Table2[[#This Row],[Indirect and Induced Tax Revenues Through FY 11]]</f>
        <v>110464.23939999999</v>
      </c>
      <c r="DK304" s="7">
        <v>21847.136999999999</v>
      </c>
      <c r="DL304" s="7">
        <v>172425.53140000001</v>
      </c>
      <c r="DM304" s="7">
        <v>146433.75289999999</v>
      </c>
      <c r="DN304" s="7">
        <f>Table2[[#This Row],[TOTAL Tax Revenues Before Assistance Through FY 11]]+Table2[[#This Row],[TOTAL Tax Revenues Before Assistance FY 12 and After]]</f>
        <v>318859.2843</v>
      </c>
      <c r="DO304" s="7">
        <v>21841.300800000001</v>
      </c>
      <c r="DP304" s="7">
        <v>172396.15119999999</v>
      </c>
      <c r="DQ304" s="7">
        <v>146410.21220000001</v>
      </c>
      <c r="DR304" s="7">
        <f>Table2[[#This Row],[TOTAL Tax Revenues Net of Assistance Recapture and Penalty FY 12 and After]]+Table2[[#This Row],[TOTAL Tax Revenues Net of Assistance Recapture and Penalty Through FY 11]]</f>
        <v>318806.36340000003</v>
      </c>
      <c r="DS304" s="7">
        <v>0</v>
      </c>
      <c r="DT304" s="7">
        <v>0</v>
      </c>
      <c r="DU304" s="7">
        <v>0</v>
      </c>
      <c r="DV304" s="7">
        <v>0</v>
      </c>
    </row>
    <row r="305" spans="1:126" x14ac:dyDescent="0.25">
      <c r="A305" s="5">
        <v>92913</v>
      </c>
      <c r="B305" s="5" t="s">
        <v>469</v>
      </c>
      <c r="C305" s="5" t="s">
        <v>819</v>
      </c>
      <c r="D305" s="5" t="s">
        <v>27</v>
      </c>
      <c r="E305" s="5">
        <v>1</v>
      </c>
      <c r="F305" s="5">
        <v>84</v>
      </c>
      <c r="G305" s="5">
        <v>36</v>
      </c>
      <c r="H305" s="23">
        <v>47250</v>
      </c>
      <c r="I305" s="23">
        <v>1600000</v>
      </c>
      <c r="J305" s="5">
        <v>531120</v>
      </c>
      <c r="K305" s="6" t="s">
        <v>451</v>
      </c>
      <c r="L305" s="6">
        <v>38432</v>
      </c>
      <c r="M305" s="9">
        <v>43911</v>
      </c>
      <c r="N305" s="7">
        <v>475000</v>
      </c>
      <c r="O305" s="5" t="s">
        <v>48</v>
      </c>
      <c r="P305" s="23">
        <v>55</v>
      </c>
      <c r="Q305" s="23">
        <v>20</v>
      </c>
      <c r="R305" s="23">
        <v>3268</v>
      </c>
      <c r="S305" s="23">
        <v>89</v>
      </c>
      <c r="T305" s="23">
        <v>476</v>
      </c>
      <c r="U305" s="23">
        <v>3908</v>
      </c>
      <c r="V305" s="23">
        <v>3870</v>
      </c>
      <c r="W305" s="23">
        <v>201</v>
      </c>
      <c r="X305" s="23">
        <v>0</v>
      </c>
      <c r="Y305" s="23">
        <v>0</v>
      </c>
      <c r="Z305" s="23">
        <v>8000</v>
      </c>
      <c r="AA305" s="24">
        <v>0</v>
      </c>
      <c r="AB305" s="24">
        <v>0</v>
      </c>
      <c r="AC305" s="24">
        <v>0</v>
      </c>
      <c r="AD305" s="24">
        <v>0</v>
      </c>
      <c r="AE305" s="24">
        <v>0</v>
      </c>
      <c r="AF305" s="24">
        <v>55.5555555555556</v>
      </c>
      <c r="AG305" s="5" t="s">
        <v>39</v>
      </c>
      <c r="AH305" s="7" t="s">
        <v>33</v>
      </c>
      <c r="AI305" s="7">
        <v>0</v>
      </c>
      <c r="AJ305" s="7">
        <v>0</v>
      </c>
      <c r="AK305" s="7">
        <v>0</v>
      </c>
      <c r="AL305" s="7">
        <f>Table2[[#This Row],[Company Direct Land Through FY 11]]+Table2[[#This Row],[Company Direct Land FY 12 and After ]]</f>
        <v>0</v>
      </c>
      <c r="AM305" s="7">
        <v>0</v>
      </c>
      <c r="AN305" s="7">
        <v>0</v>
      </c>
      <c r="AO305" s="7">
        <v>0</v>
      </c>
      <c r="AP305" s="7">
        <f>Table2[[#This Row],[Company Direct Building Through FY 11]]+Table2[[#This Row],[Company Direct Building FY 12 and After  ]]</f>
        <v>0</v>
      </c>
      <c r="AQ305" s="7">
        <v>0</v>
      </c>
      <c r="AR305" s="7">
        <v>0</v>
      </c>
      <c r="AS305" s="7">
        <v>0</v>
      </c>
      <c r="AT305" s="7">
        <f>Table2[[#This Row],[Mortgage Recording Tax Through FY 11]]+Table2[[#This Row],[Mortgage Recording Tax FY 12 and After ]]</f>
        <v>0</v>
      </c>
      <c r="AU305" s="7">
        <v>0</v>
      </c>
      <c r="AV305" s="7">
        <v>0</v>
      </c>
      <c r="AW305" s="7">
        <v>0</v>
      </c>
      <c r="AX305" s="7">
        <f>Table2[[#This Row],[Pilot Savings  Through FY 11]]+Table2[[#This Row],[Pilot Savings FY 12 and After ]]</f>
        <v>0</v>
      </c>
      <c r="AY305" s="7">
        <v>0</v>
      </c>
      <c r="AZ305" s="7">
        <v>0</v>
      </c>
      <c r="BA305" s="7">
        <v>0</v>
      </c>
      <c r="BB305" s="7">
        <f>Table2[[#This Row],[Mortgage Recording Tax Exemption Through FY 11]]+Table2[[#This Row],[Mortgage Recording Tax Exemption FY 12 and After ]]</f>
        <v>0</v>
      </c>
      <c r="BC305" s="7">
        <v>3400.7518</v>
      </c>
      <c r="BD305" s="7">
        <v>8626.2365000000009</v>
      </c>
      <c r="BE305" s="7">
        <v>15282.563099999999</v>
      </c>
      <c r="BF305" s="7">
        <f>Table2[[#This Row],[Indirect and Induced Land Through FY 11]]+Table2[[#This Row],[Indirect and Induced Land FY 12 and After ]]</f>
        <v>23908.799599999998</v>
      </c>
      <c r="BG305" s="7">
        <v>6315.6818000000003</v>
      </c>
      <c r="BH305" s="7">
        <v>16020.153399999999</v>
      </c>
      <c r="BI305" s="7">
        <v>28381.9035</v>
      </c>
      <c r="BJ305" s="7">
        <f>Table2[[#This Row],[Indirect and Induced Building Through FY 11]]+Table2[[#This Row],[Indirect and Induced Building FY 12 and After]]</f>
        <v>44402.056899999996</v>
      </c>
      <c r="BK305" s="7">
        <v>9716.4336000000003</v>
      </c>
      <c r="BL305" s="7">
        <v>24646.389899999998</v>
      </c>
      <c r="BM305" s="7">
        <v>43664.4666</v>
      </c>
      <c r="BN305" s="7">
        <f>Table2[[#This Row],[TOTAL Real Property Related Taxes Through FY 11]]+Table2[[#This Row],[TOTAL Real Property Related Taxes FY 12 and After]]</f>
        <v>68310.856499999994</v>
      </c>
      <c r="BO305" s="7">
        <v>29642.4035</v>
      </c>
      <c r="BP305" s="7">
        <v>78003.874299999996</v>
      </c>
      <c r="BQ305" s="7">
        <v>134943.56959999999</v>
      </c>
      <c r="BR305" s="7">
        <f>Table2[[#This Row],[Company Direct Through FY 11]]+Table2[[#This Row],[Company Direct FY 12 and After ]]</f>
        <v>212947.44389999998</v>
      </c>
      <c r="BS305" s="7">
        <v>0</v>
      </c>
      <c r="BT305" s="7">
        <v>0</v>
      </c>
      <c r="BU305" s="7">
        <v>0</v>
      </c>
      <c r="BV305" s="7">
        <f>Table2[[#This Row],[Sales Tax Exemption Through FY 11]]+Table2[[#This Row],[Sales Tax Exemption FY 12 and After ]]</f>
        <v>0</v>
      </c>
      <c r="BW305" s="7">
        <v>0</v>
      </c>
      <c r="BX305" s="7">
        <v>0</v>
      </c>
      <c r="BY305" s="7">
        <v>0</v>
      </c>
      <c r="BZ305" s="7">
        <f>Table2[[#This Row],[Energy Tax Savings Through FY 11]]+Table2[[#This Row],[Energy Tax Savings FY 12 and After ]]</f>
        <v>0</v>
      </c>
      <c r="CA305" s="7">
        <v>509.91199999999998</v>
      </c>
      <c r="CB305" s="7">
        <v>2566.9834999999998</v>
      </c>
      <c r="CC305" s="7">
        <v>2056.7570000000001</v>
      </c>
      <c r="CD305" s="7">
        <f>Table2[[#This Row],[Tax Exempt Bond Savings Through FY 11]]+Table2[[#This Row],[Tax Exempt Bond Savings FY12 and After ]]</f>
        <v>4623.7404999999999</v>
      </c>
      <c r="CE305" s="7">
        <v>11144.1016</v>
      </c>
      <c r="CF305" s="7">
        <v>30027.688900000001</v>
      </c>
      <c r="CG305" s="7">
        <v>52691.556799999998</v>
      </c>
      <c r="CH305" s="7">
        <f>Table2[[#This Row],[Indirect and Induced Through FY 11]]+Table2[[#This Row],[Indirect and Induced FY 12 and After  ]]</f>
        <v>82719.245699999999</v>
      </c>
      <c r="CI305" s="7">
        <v>40276.593099999998</v>
      </c>
      <c r="CJ305" s="7">
        <v>105464.5797</v>
      </c>
      <c r="CK305" s="7">
        <v>185578.3694</v>
      </c>
      <c r="CL305" s="7">
        <f>Table2[[#This Row],[TOTAL Income Consumption Use Taxes Through FY 11]]+Table2[[#This Row],[TOTAL Income Consumption Use Taxes FY 12 and After  ]]</f>
        <v>291042.94909999997</v>
      </c>
      <c r="CM305" s="7">
        <v>509.91199999999998</v>
      </c>
      <c r="CN305" s="7">
        <v>2566.9834999999998</v>
      </c>
      <c r="CO305" s="7">
        <v>2056.7570000000001</v>
      </c>
      <c r="CP305" s="7">
        <f>Table2[[#This Row],[Assistance Provided Through FY 11]]+Table2[[#This Row],[Assistance Provided FY 12 and After ]]</f>
        <v>4623.7404999999999</v>
      </c>
      <c r="CQ305" s="7">
        <v>0</v>
      </c>
      <c r="CR305" s="7">
        <v>0</v>
      </c>
      <c r="CS305" s="7">
        <v>0</v>
      </c>
      <c r="CT305" s="7">
        <f>Table2[[#This Row],[Recapture Cancellation Reduction Amount Through FY 11]]+Table2[[#This Row],[Recapture Cancellation Reduction Amount FY 12 and After ]]</f>
        <v>0</v>
      </c>
      <c r="CU305" s="7">
        <v>0</v>
      </c>
      <c r="CV305" s="7">
        <v>0</v>
      </c>
      <c r="CW305" s="7">
        <v>0</v>
      </c>
      <c r="CX305" s="7">
        <f>Table2[[#This Row],[Penalty Paid Through FY 11]]+Table2[[#This Row],[Penalty Paid FY 12 and After]]</f>
        <v>0</v>
      </c>
      <c r="CY305" s="7">
        <v>509.91199999999998</v>
      </c>
      <c r="CZ305" s="7">
        <v>2566.9834999999998</v>
      </c>
      <c r="DA305" s="7">
        <v>2056.7570000000001</v>
      </c>
      <c r="DB305" s="7">
        <f>Table2[[#This Row],[TOTAL Assistance Net of recapture penalties Through FY 11]]+Table2[[#This Row],[TOTAL Assistance Net of recapture penalties FY 12 and After ]]</f>
        <v>4623.7404999999999</v>
      </c>
      <c r="DC305" s="7">
        <v>29642.4035</v>
      </c>
      <c r="DD305" s="7">
        <v>78003.874299999996</v>
      </c>
      <c r="DE305" s="7">
        <v>134943.56959999999</v>
      </c>
      <c r="DF305" s="7">
        <f>Table2[[#This Row],[Company Direct Tax Revenue Before Assistance FY 12 and After]]+Table2[[#This Row],[Company Direct Tax Revenue Before Assistance Through FY 11]]</f>
        <v>212947.44389999998</v>
      </c>
      <c r="DG305" s="7">
        <v>20860.535199999998</v>
      </c>
      <c r="DH305" s="7">
        <v>54674.078800000003</v>
      </c>
      <c r="DI305" s="7">
        <v>96356.023400000005</v>
      </c>
      <c r="DJ305" s="7">
        <f>Table2[[#This Row],[Indirect and Induced Tax Revenues FY 12 and After]]+Table2[[#This Row],[Indirect and Induced Tax Revenues Through FY 11]]</f>
        <v>151030.10220000002</v>
      </c>
      <c r="DK305" s="7">
        <v>50502.938699999999</v>
      </c>
      <c r="DL305" s="7">
        <v>132677.95310000001</v>
      </c>
      <c r="DM305" s="7">
        <v>231299.59299999999</v>
      </c>
      <c r="DN305" s="7">
        <f>Table2[[#This Row],[TOTAL Tax Revenues Before Assistance Through FY 11]]+Table2[[#This Row],[TOTAL Tax Revenues Before Assistance FY 12 and After]]</f>
        <v>363977.54610000004</v>
      </c>
      <c r="DO305" s="7">
        <v>49993.026700000002</v>
      </c>
      <c r="DP305" s="7">
        <v>130110.9696</v>
      </c>
      <c r="DQ305" s="7">
        <v>229242.83600000001</v>
      </c>
      <c r="DR305" s="7">
        <f>Table2[[#This Row],[TOTAL Tax Revenues Net of Assistance Recapture and Penalty FY 12 and After]]+Table2[[#This Row],[TOTAL Tax Revenues Net of Assistance Recapture and Penalty Through FY 11]]</f>
        <v>359353.80560000002</v>
      </c>
      <c r="DS305" s="7">
        <v>0</v>
      </c>
      <c r="DT305" s="7">
        <v>0</v>
      </c>
      <c r="DU305" s="7">
        <v>0</v>
      </c>
      <c r="DV305" s="7">
        <v>0</v>
      </c>
    </row>
    <row r="306" spans="1:126" x14ac:dyDescent="0.25">
      <c r="A306" s="5">
        <v>92914</v>
      </c>
      <c r="B306" s="5" t="s">
        <v>472</v>
      </c>
      <c r="C306" s="5" t="s">
        <v>473</v>
      </c>
      <c r="D306" s="5" t="s">
        <v>42</v>
      </c>
      <c r="E306" s="5">
        <v>38</v>
      </c>
      <c r="F306" s="5">
        <v>625</v>
      </c>
      <c r="G306" s="5">
        <v>80</v>
      </c>
      <c r="H306" s="23">
        <v>204822</v>
      </c>
      <c r="I306" s="23">
        <v>103807</v>
      </c>
      <c r="J306" s="5">
        <v>424420</v>
      </c>
      <c r="K306" s="6" t="s">
        <v>43</v>
      </c>
      <c r="L306" s="6">
        <v>38469</v>
      </c>
      <c r="M306" s="9">
        <v>47299</v>
      </c>
      <c r="N306" s="7">
        <v>2400</v>
      </c>
      <c r="O306" s="5" t="s">
        <v>109</v>
      </c>
      <c r="P306" s="23">
        <v>24</v>
      </c>
      <c r="Q306" s="23">
        <v>0</v>
      </c>
      <c r="R306" s="23">
        <v>123</v>
      </c>
      <c r="S306" s="23">
        <v>0</v>
      </c>
      <c r="T306" s="23">
        <v>0</v>
      </c>
      <c r="U306" s="23">
        <v>147</v>
      </c>
      <c r="V306" s="23">
        <v>135</v>
      </c>
      <c r="W306" s="23">
        <v>0</v>
      </c>
      <c r="X306" s="23">
        <v>0</v>
      </c>
      <c r="Y306" s="23">
        <v>122</v>
      </c>
      <c r="Z306" s="23">
        <v>15</v>
      </c>
      <c r="AA306" s="24">
        <v>0</v>
      </c>
      <c r="AB306" s="24">
        <v>0</v>
      </c>
      <c r="AC306" s="24">
        <v>0</v>
      </c>
      <c r="AD306" s="24">
        <v>0</v>
      </c>
      <c r="AE306" s="24">
        <v>0</v>
      </c>
      <c r="AF306" s="24">
        <v>97.278911564625801</v>
      </c>
      <c r="AG306" s="5" t="s">
        <v>39</v>
      </c>
      <c r="AH306" s="7" t="s">
        <v>33</v>
      </c>
      <c r="AI306" s="7">
        <v>104.873</v>
      </c>
      <c r="AJ306" s="7">
        <v>532.59910000000002</v>
      </c>
      <c r="AK306" s="7">
        <v>841.05820000000006</v>
      </c>
      <c r="AL306" s="7">
        <f>Table2[[#This Row],[Company Direct Land Through FY 11]]+Table2[[#This Row],[Company Direct Land FY 12 and After ]]</f>
        <v>1373.6573000000001</v>
      </c>
      <c r="AM306" s="7">
        <v>165.19800000000001</v>
      </c>
      <c r="AN306" s="7">
        <v>869.05809999999997</v>
      </c>
      <c r="AO306" s="7">
        <v>1324.8504</v>
      </c>
      <c r="AP306" s="7">
        <f>Table2[[#This Row],[Company Direct Building Through FY 11]]+Table2[[#This Row],[Company Direct Building FY 12 and After  ]]</f>
        <v>2193.9085</v>
      </c>
      <c r="AQ306" s="7">
        <v>0</v>
      </c>
      <c r="AR306" s="7">
        <v>0</v>
      </c>
      <c r="AS306" s="7">
        <v>0</v>
      </c>
      <c r="AT306" s="7">
        <f>Table2[[#This Row],[Mortgage Recording Tax Through FY 11]]+Table2[[#This Row],[Mortgage Recording Tax FY 12 and After ]]</f>
        <v>0</v>
      </c>
      <c r="AU306" s="7">
        <v>99.201999999999998</v>
      </c>
      <c r="AV306" s="7">
        <v>639.02279999999996</v>
      </c>
      <c r="AW306" s="7">
        <v>795.5779</v>
      </c>
      <c r="AX306" s="7">
        <f>Table2[[#This Row],[Pilot Savings  Through FY 11]]+Table2[[#This Row],[Pilot Savings FY 12 and After ]]</f>
        <v>1434.6007</v>
      </c>
      <c r="AY306" s="7">
        <v>0</v>
      </c>
      <c r="AZ306" s="7">
        <v>0</v>
      </c>
      <c r="BA306" s="7">
        <v>0</v>
      </c>
      <c r="BB306" s="7">
        <f>Table2[[#This Row],[Mortgage Recording Tax Exemption Through FY 11]]+Table2[[#This Row],[Mortgage Recording Tax Exemption FY 12 and After ]]</f>
        <v>0</v>
      </c>
      <c r="BC306" s="7">
        <v>211.09960000000001</v>
      </c>
      <c r="BD306" s="7">
        <v>984.601</v>
      </c>
      <c r="BE306" s="7">
        <v>1692.971</v>
      </c>
      <c r="BF306" s="7">
        <f>Table2[[#This Row],[Indirect and Induced Land Through FY 11]]+Table2[[#This Row],[Indirect and Induced Land FY 12 and After ]]</f>
        <v>2677.5720000000001</v>
      </c>
      <c r="BG306" s="7">
        <v>392.04199999999997</v>
      </c>
      <c r="BH306" s="7">
        <v>1828.5450000000001</v>
      </c>
      <c r="BI306" s="7">
        <v>3144.0888</v>
      </c>
      <c r="BJ306" s="7">
        <f>Table2[[#This Row],[Indirect and Induced Building Through FY 11]]+Table2[[#This Row],[Indirect and Induced Building FY 12 and After]]</f>
        <v>4972.6337999999996</v>
      </c>
      <c r="BK306" s="7">
        <v>774.01059999999995</v>
      </c>
      <c r="BL306" s="7">
        <v>3575.7804000000001</v>
      </c>
      <c r="BM306" s="7">
        <v>6207.3905000000004</v>
      </c>
      <c r="BN306" s="7">
        <f>Table2[[#This Row],[TOTAL Real Property Related Taxes Through FY 11]]+Table2[[#This Row],[TOTAL Real Property Related Taxes FY 12 and After]]</f>
        <v>9783.170900000001</v>
      </c>
      <c r="BO306" s="7">
        <v>1571.8647000000001</v>
      </c>
      <c r="BP306" s="7">
        <v>7436.1118999999999</v>
      </c>
      <c r="BQ306" s="7">
        <v>12606.001899999999</v>
      </c>
      <c r="BR306" s="7">
        <f>Table2[[#This Row],[Company Direct Through FY 11]]+Table2[[#This Row],[Company Direct FY 12 and After ]]</f>
        <v>20042.113799999999</v>
      </c>
      <c r="BS306" s="7">
        <v>0</v>
      </c>
      <c r="BT306" s="7">
        <v>8.4763000000000002</v>
      </c>
      <c r="BU306" s="7">
        <v>0</v>
      </c>
      <c r="BV306" s="7">
        <f>Table2[[#This Row],[Sales Tax Exemption Through FY 11]]+Table2[[#This Row],[Sales Tax Exemption FY 12 and After ]]</f>
        <v>8.4763000000000002</v>
      </c>
      <c r="BW306" s="7">
        <v>0</v>
      </c>
      <c r="BX306" s="7">
        <v>0</v>
      </c>
      <c r="BY306" s="7">
        <v>0</v>
      </c>
      <c r="BZ306" s="7">
        <f>Table2[[#This Row],[Energy Tax Savings Through FY 11]]+Table2[[#This Row],[Energy Tax Savings FY 12 and After ]]</f>
        <v>0</v>
      </c>
      <c r="CA306" s="7">
        <v>0</v>
      </c>
      <c r="CB306" s="7">
        <v>0</v>
      </c>
      <c r="CC306" s="7">
        <v>0</v>
      </c>
      <c r="CD306" s="7">
        <f>Table2[[#This Row],[Tax Exempt Bond Savings Through FY 11]]+Table2[[#This Row],[Tax Exempt Bond Savings FY12 and After ]]</f>
        <v>0</v>
      </c>
      <c r="CE306" s="7">
        <v>830.86779999999999</v>
      </c>
      <c r="CF306" s="7">
        <v>4117.4182000000001</v>
      </c>
      <c r="CG306" s="7">
        <v>6663.3733000000002</v>
      </c>
      <c r="CH306" s="7">
        <f>Table2[[#This Row],[Indirect and Induced Through FY 11]]+Table2[[#This Row],[Indirect and Induced FY 12 and After  ]]</f>
        <v>10780.791499999999</v>
      </c>
      <c r="CI306" s="7">
        <v>2402.7325000000001</v>
      </c>
      <c r="CJ306" s="7">
        <v>11545.0538</v>
      </c>
      <c r="CK306" s="7">
        <v>19269.375199999999</v>
      </c>
      <c r="CL306" s="7">
        <f>Table2[[#This Row],[TOTAL Income Consumption Use Taxes Through FY 11]]+Table2[[#This Row],[TOTAL Income Consumption Use Taxes FY 12 and After  ]]</f>
        <v>30814.428999999996</v>
      </c>
      <c r="CM306" s="7">
        <v>99.201999999999998</v>
      </c>
      <c r="CN306" s="7">
        <v>647.4991</v>
      </c>
      <c r="CO306" s="7">
        <v>795.5779</v>
      </c>
      <c r="CP306" s="7">
        <f>Table2[[#This Row],[Assistance Provided Through FY 11]]+Table2[[#This Row],[Assistance Provided FY 12 and After ]]</f>
        <v>1443.077</v>
      </c>
      <c r="CQ306" s="7">
        <v>0</v>
      </c>
      <c r="CR306" s="7">
        <v>0</v>
      </c>
      <c r="CS306" s="7">
        <v>0</v>
      </c>
      <c r="CT306" s="7">
        <f>Table2[[#This Row],[Recapture Cancellation Reduction Amount Through FY 11]]+Table2[[#This Row],[Recapture Cancellation Reduction Amount FY 12 and After ]]</f>
        <v>0</v>
      </c>
      <c r="CU306" s="7">
        <v>0</v>
      </c>
      <c r="CV306" s="7">
        <v>0</v>
      </c>
      <c r="CW306" s="7">
        <v>0</v>
      </c>
      <c r="CX306" s="7">
        <f>Table2[[#This Row],[Penalty Paid Through FY 11]]+Table2[[#This Row],[Penalty Paid FY 12 and After]]</f>
        <v>0</v>
      </c>
      <c r="CY306" s="7">
        <v>99.201999999999998</v>
      </c>
      <c r="CZ306" s="7">
        <v>647.4991</v>
      </c>
      <c r="DA306" s="7">
        <v>795.5779</v>
      </c>
      <c r="DB306" s="7">
        <f>Table2[[#This Row],[TOTAL Assistance Net of recapture penalties Through FY 11]]+Table2[[#This Row],[TOTAL Assistance Net of recapture penalties FY 12 and After ]]</f>
        <v>1443.077</v>
      </c>
      <c r="DC306" s="7">
        <v>1841.9357</v>
      </c>
      <c r="DD306" s="7">
        <v>8837.7690999999995</v>
      </c>
      <c r="DE306" s="7">
        <v>14771.9105</v>
      </c>
      <c r="DF306" s="7">
        <f>Table2[[#This Row],[Company Direct Tax Revenue Before Assistance FY 12 and After]]+Table2[[#This Row],[Company Direct Tax Revenue Before Assistance Through FY 11]]</f>
        <v>23609.679599999999</v>
      </c>
      <c r="DG306" s="7">
        <v>1434.0093999999999</v>
      </c>
      <c r="DH306" s="7">
        <v>6930.5641999999998</v>
      </c>
      <c r="DI306" s="7">
        <v>11500.4331</v>
      </c>
      <c r="DJ306" s="7">
        <f>Table2[[#This Row],[Indirect and Induced Tax Revenues FY 12 and After]]+Table2[[#This Row],[Indirect and Induced Tax Revenues Through FY 11]]</f>
        <v>18430.997299999999</v>
      </c>
      <c r="DK306" s="7">
        <v>3275.9450999999999</v>
      </c>
      <c r="DL306" s="7">
        <v>15768.3333</v>
      </c>
      <c r="DM306" s="7">
        <v>26272.3436</v>
      </c>
      <c r="DN306" s="7">
        <f>Table2[[#This Row],[TOTAL Tax Revenues Before Assistance Through FY 11]]+Table2[[#This Row],[TOTAL Tax Revenues Before Assistance FY 12 and After]]</f>
        <v>42040.676899999999</v>
      </c>
      <c r="DO306" s="7">
        <v>3176.7431000000001</v>
      </c>
      <c r="DP306" s="7">
        <v>15120.834199999999</v>
      </c>
      <c r="DQ306" s="7">
        <v>25476.7657</v>
      </c>
      <c r="DR306" s="7">
        <f>Table2[[#This Row],[TOTAL Tax Revenues Net of Assistance Recapture and Penalty FY 12 and After]]+Table2[[#This Row],[TOTAL Tax Revenues Net of Assistance Recapture and Penalty Through FY 11]]</f>
        <v>40597.599900000001</v>
      </c>
      <c r="DS306" s="7">
        <v>0</v>
      </c>
      <c r="DT306" s="7">
        <v>0</v>
      </c>
      <c r="DU306" s="7">
        <v>0</v>
      </c>
      <c r="DV306" s="7">
        <v>0</v>
      </c>
    </row>
    <row r="307" spans="1:126" x14ac:dyDescent="0.25">
      <c r="A307" s="5">
        <v>92919</v>
      </c>
      <c r="B307" s="5" t="s">
        <v>495</v>
      </c>
      <c r="C307" s="5" t="s">
        <v>496</v>
      </c>
      <c r="D307" s="5" t="s">
        <v>27</v>
      </c>
      <c r="E307" s="5">
        <v>3</v>
      </c>
      <c r="F307" s="5">
        <v>1099</v>
      </c>
      <c r="G307" s="5">
        <v>49</v>
      </c>
      <c r="H307" s="23"/>
      <c r="I307" s="23"/>
      <c r="J307" s="5">
        <v>423310</v>
      </c>
      <c r="K307" s="6" t="s">
        <v>43</v>
      </c>
      <c r="L307" s="6">
        <v>38029</v>
      </c>
      <c r="M307" s="9">
        <v>47299</v>
      </c>
      <c r="N307" s="7">
        <v>3960</v>
      </c>
      <c r="O307" s="5" t="s">
        <v>51</v>
      </c>
      <c r="P307" s="23">
        <v>1</v>
      </c>
      <c r="Q307" s="23">
        <v>0</v>
      </c>
      <c r="R307" s="23">
        <v>16</v>
      </c>
      <c r="S307" s="23">
        <v>0</v>
      </c>
      <c r="T307" s="23">
        <v>0</v>
      </c>
      <c r="U307" s="23">
        <v>17</v>
      </c>
      <c r="V307" s="23">
        <v>16</v>
      </c>
      <c r="W307" s="23">
        <v>0</v>
      </c>
      <c r="X307" s="23">
        <v>0</v>
      </c>
      <c r="Y307" s="23">
        <v>0</v>
      </c>
      <c r="Z307" s="23">
        <v>8</v>
      </c>
      <c r="AA307" s="24">
        <v>0</v>
      </c>
      <c r="AB307" s="24">
        <v>0</v>
      </c>
      <c r="AC307" s="24">
        <v>0</v>
      </c>
      <c r="AD307" s="24">
        <v>0</v>
      </c>
      <c r="AE307" s="24">
        <v>0</v>
      </c>
      <c r="AF307" s="24">
        <v>29.411764705882401</v>
      </c>
      <c r="AG307" s="5" t="s">
        <v>39</v>
      </c>
      <c r="AH307" s="7" t="s">
        <v>33</v>
      </c>
      <c r="AI307" s="7">
        <v>23.202000000000002</v>
      </c>
      <c r="AJ307" s="7">
        <v>108.3563</v>
      </c>
      <c r="AK307" s="7">
        <v>172.6917</v>
      </c>
      <c r="AL307" s="7">
        <f>Table2[[#This Row],[Company Direct Land Through FY 11]]+Table2[[#This Row],[Company Direct Land FY 12 and After ]]</f>
        <v>281.048</v>
      </c>
      <c r="AM307" s="7">
        <v>43.619</v>
      </c>
      <c r="AN307" s="7">
        <v>217.74780000000001</v>
      </c>
      <c r="AO307" s="7">
        <v>324.654</v>
      </c>
      <c r="AP307" s="7">
        <f>Table2[[#This Row],[Company Direct Building Through FY 11]]+Table2[[#This Row],[Company Direct Building FY 12 and After  ]]</f>
        <v>542.40179999999998</v>
      </c>
      <c r="AQ307" s="7">
        <v>0</v>
      </c>
      <c r="AR307" s="7">
        <v>29.826499999999999</v>
      </c>
      <c r="AS307" s="7">
        <v>0</v>
      </c>
      <c r="AT307" s="7">
        <f>Table2[[#This Row],[Mortgage Recording Tax Through FY 11]]+Table2[[#This Row],[Mortgage Recording Tax FY 12 and After ]]</f>
        <v>29.826499999999999</v>
      </c>
      <c r="AU307" s="7">
        <v>55.030999999999999</v>
      </c>
      <c r="AV307" s="7">
        <v>228.02090000000001</v>
      </c>
      <c r="AW307" s="7">
        <v>409.59309999999999</v>
      </c>
      <c r="AX307" s="7">
        <f>Table2[[#This Row],[Pilot Savings  Through FY 11]]+Table2[[#This Row],[Pilot Savings FY 12 and After ]]</f>
        <v>637.61400000000003</v>
      </c>
      <c r="AY307" s="7">
        <v>0</v>
      </c>
      <c r="AZ307" s="7">
        <v>29.826499999999999</v>
      </c>
      <c r="BA307" s="7">
        <v>0</v>
      </c>
      <c r="BB307" s="7">
        <f>Table2[[#This Row],[Mortgage Recording Tax Exemption Through FY 11]]+Table2[[#This Row],[Mortgage Recording Tax Exemption FY 12 and After ]]</f>
        <v>29.826499999999999</v>
      </c>
      <c r="BC307" s="7">
        <v>25.019400000000001</v>
      </c>
      <c r="BD307" s="7">
        <v>144.7209</v>
      </c>
      <c r="BE307" s="7">
        <v>186.21809999999999</v>
      </c>
      <c r="BF307" s="7">
        <f>Table2[[#This Row],[Indirect and Induced Land Through FY 11]]+Table2[[#This Row],[Indirect and Induced Land FY 12 and After ]]</f>
        <v>330.93899999999996</v>
      </c>
      <c r="BG307" s="7">
        <v>46.464599999999997</v>
      </c>
      <c r="BH307" s="7">
        <v>268.76749999999998</v>
      </c>
      <c r="BI307" s="7">
        <v>345.83420000000001</v>
      </c>
      <c r="BJ307" s="7">
        <f>Table2[[#This Row],[Indirect and Induced Building Through FY 11]]+Table2[[#This Row],[Indirect and Induced Building FY 12 and After]]</f>
        <v>614.60169999999994</v>
      </c>
      <c r="BK307" s="7">
        <v>83.274000000000001</v>
      </c>
      <c r="BL307" s="7">
        <v>511.57159999999999</v>
      </c>
      <c r="BM307" s="7">
        <v>619.80489999999998</v>
      </c>
      <c r="BN307" s="7">
        <f>Table2[[#This Row],[TOTAL Real Property Related Taxes Through FY 11]]+Table2[[#This Row],[TOTAL Real Property Related Taxes FY 12 and After]]</f>
        <v>1131.3764999999999</v>
      </c>
      <c r="BO307" s="7">
        <v>155.1054</v>
      </c>
      <c r="BP307" s="7">
        <v>882.17790000000002</v>
      </c>
      <c r="BQ307" s="7">
        <v>1154.4408000000001</v>
      </c>
      <c r="BR307" s="7">
        <f>Table2[[#This Row],[Company Direct Through FY 11]]+Table2[[#This Row],[Company Direct FY 12 and After ]]</f>
        <v>2036.6187</v>
      </c>
      <c r="BS307" s="7">
        <v>0</v>
      </c>
      <c r="BT307" s="7">
        <v>5.5515999999999996</v>
      </c>
      <c r="BU307" s="7">
        <v>0</v>
      </c>
      <c r="BV307" s="7">
        <f>Table2[[#This Row],[Sales Tax Exemption Through FY 11]]+Table2[[#This Row],[Sales Tax Exemption FY 12 and After ]]</f>
        <v>5.5515999999999996</v>
      </c>
      <c r="BW307" s="7">
        <v>0</v>
      </c>
      <c r="BX307" s="7">
        <v>0</v>
      </c>
      <c r="BY307" s="7">
        <v>0</v>
      </c>
      <c r="BZ307" s="7">
        <f>Table2[[#This Row],[Energy Tax Savings Through FY 11]]+Table2[[#This Row],[Energy Tax Savings FY 12 and After ]]</f>
        <v>0</v>
      </c>
      <c r="CA307" s="7">
        <v>0</v>
      </c>
      <c r="CB307" s="7">
        <v>0</v>
      </c>
      <c r="CC307" s="7">
        <v>0</v>
      </c>
      <c r="CD307" s="7">
        <f>Table2[[#This Row],[Tax Exempt Bond Savings Through FY 11]]+Table2[[#This Row],[Tax Exempt Bond Savings FY12 and After ]]</f>
        <v>0</v>
      </c>
      <c r="CE307" s="7">
        <v>81.987399999999994</v>
      </c>
      <c r="CF307" s="7">
        <v>492.41809999999998</v>
      </c>
      <c r="CG307" s="7">
        <v>610.22799999999995</v>
      </c>
      <c r="CH307" s="7">
        <f>Table2[[#This Row],[Indirect and Induced Through FY 11]]+Table2[[#This Row],[Indirect and Induced FY 12 and After  ]]</f>
        <v>1102.6460999999999</v>
      </c>
      <c r="CI307" s="7">
        <v>237.09280000000001</v>
      </c>
      <c r="CJ307" s="7">
        <v>1369.0444</v>
      </c>
      <c r="CK307" s="7">
        <v>1764.6687999999999</v>
      </c>
      <c r="CL307" s="7">
        <f>Table2[[#This Row],[TOTAL Income Consumption Use Taxes Through FY 11]]+Table2[[#This Row],[TOTAL Income Consumption Use Taxes FY 12 and After  ]]</f>
        <v>3133.7132000000001</v>
      </c>
      <c r="CM307" s="7">
        <v>55.030999999999999</v>
      </c>
      <c r="CN307" s="7">
        <v>263.399</v>
      </c>
      <c r="CO307" s="7">
        <v>409.59309999999999</v>
      </c>
      <c r="CP307" s="7">
        <f>Table2[[#This Row],[Assistance Provided Through FY 11]]+Table2[[#This Row],[Assistance Provided FY 12 and After ]]</f>
        <v>672.99209999999994</v>
      </c>
      <c r="CQ307" s="7">
        <v>0</v>
      </c>
      <c r="CR307" s="7">
        <v>0</v>
      </c>
      <c r="CS307" s="7">
        <v>0</v>
      </c>
      <c r="CT307" s="7">
        <f>Table2[[#This Row],[Recapture Cancellation Reduction Amount Through FY 11]]+Table2[[#This Row],[Recapture Cancellation Reduction Amount FY 12 and After ]]</f>
        <v>0</v>
      </c>
      <c r="CU307" s="7">
        <v>0</v>
      </c>
      <c r="CV307" s="7">
        <v>0</v>
      </c>
      <c r="CW307" s="7">
        <v>0</v>
      </c>
      <c r="CX307" s="7">
        <f>Table2[[#This Row],[Penalty Paid Through FY 11]]+Table2[[#This Row],[Penalty Paid FY 12 and After]]</f>
        <v>0</v>
      </c>
      <c r="CY307" s="7">
        <v>55.030999999999999</v>
      </c>
      <c r="CZ307" s="7">
        <v>263.399</v>
      </c>
      <c r="DA307" s="7">
        <v>409.59309999999999</v>
      </c>
      <c r="DB307" s="7">
        <f>Table2[[#This Row],[TOTAL Assistance Net of recapture penalties Through FY 11]]+Table2[[#This Row],[TOTAL Assistance Net of recapture penalties FY 12 and After ]]</f>
        <v>672.99209999999994</v>
      </c>
      <c r="DC307" s="7">
        <v>221.9264</v>
      </c>
      <c r="DD307" s="7">
        <v>1238.1085</v>
      </c>
      <c r="DE307" s="7">
        <v>1651.7864999999999</v>
      </c>
      <c r="DF307" s="7">
        <f>Table2[[#This Row],[Company Direct Tax Revenue Before Assistance FY 12 and After]]+Table2[[#This Row],[Company Direct Tax Revenue Before Assistance Through FY 11]]</f>
        <v>2889.895</v>
      </c>
      <c r="DG307" s="7">
        <v>153.47139999999999</v>
      </c>
      <c r="DH307" s="7">
        <v>905.90650000000005</v>
      </c>
      <c r="DI307" s="7">
        <v>1142.2802999999999</v>
      </c>
      <c r="DJ307" s="7">
        <f>Table2[[#This Row],[Indirect and Induced Tax Revenues FY 12 and After]]+Table2[[#This Row],[Indirect and Induced Tax Revenues Through FY 11]]</f>
        <v>2048.1867999999999</v>
      </c>
      <c r="DK307" s="7">
        <v>375.39780000000002</v>
      </c>
      <c r="DL307" s="7">
        <v>2144.0149999999999</v>
      </c>
      <c r="DM307" s="7">
        <v>2794.0668000000001</v>
      </c>
      <c r="DN307" s="7">
        <f>Table2[[#This Row],[TOTAL Tax Revenues Before Assistance Through FY 11]]+Table2[[#This Row],[TOTAL Tax Revenues Before Assistance FY 12 and After]]</f>
        <v>4938.0817999999999</v>
      </c>
      <c r="DO307" s="7">
        <v>320.36680000000001</v>
      </c>
      <c r="DP307" s="7">
        <v>1880.616</v>
      </c>
      <c r="DQ307" s="7">
        <v>2384.4737</v>
      </c>
      <c r="DR307" s="7">
        <f>Table2[[#This Row],[TOTAL Tax Revenues Net of Assistance Recapture and Penalty FY 12 and After]]+Table2[[#This Row],[TOTAL Tax Revenues Net of Assistance Recapture and Penalty Through FY 11]]</f>
        <v>4265.0897000000004</v>
      </c>
      <c r="DS307" s="7">
        <v>0</v>
      </c>
      <c r="DT307" s="7">
        <v>0</v>
      </c>
      <c r="DU307" s="7">
        <v>0</v>
      </c>
      <c r="DV307" s="7">
        <v>0</v>
      </c>
    </row>
    <row r="308" spans="1:126" x14ac:dyDescent="0.25">
      <c r="A308" s="5">
        <v>92920</v>
      </c>
      <c r="B308" s="5" t="s">
        <v>523</v>
      </c>
      <c r="C308" s="5" t="s">
        <v>524</v>
      </c>
      <c r="D308" s="5" t="s">
        <v>27</v>
      </c>
      <c r="E308" s="5">
        <v>6</v>
      </c>
      <c r="F308" s="5">
        <v>1126</v>
      </c>
      <c r="G308" s="5">
        <v>57</v>
      </c>
      <c r="H308" s="23">
        <v>27552</v>
      </c>
      <c r="I308" s="23">
        <v>36152</v>
      </c>
      <c r="J308" s="5">
        <v>621420</v>
      </c>
      <c r="K308" s="6" t="s">
        <v>47</v>
      </c>
      <c r="L308" s="6">
        <v>38249</v>
      </c>
      <c r="M308" s="9">
        <v>48884</v>
      </c>
      <c r="N308" s="7">
        <v>8380</v>
      </c>
      <c r="O308" s="5" t="s">
        <v>79</v>
      </c>
      <c r="P308" s="23">
        <v>56</v>
      </c>
      <c r="Q308" s="23">
        <v>0</v>
      </c>
      <c r="R308" s="23">
        <v>70</v>
      </c>
      <c r="S308" s="23">
        <v>0</v>
      </c>
      <c r="T308" s="23">
        <v>0</v>
      </c>
      <c r="U308" s="23">
        <v>126</v>
      </c>
      <c r="V308" s="23">
        <v>98</v>
      </c>
      <c r="W308" s="23">
        <v>0</v>
      </c>
      <c r="X308" s="23">
        <v>0</v>
      </c>
      <c r="Y308" s="23">
        <v>135</v>
      </c>
      <c r="Z308" s="23">
        <v>37</v>
      </c>
      <c r="AA308" s="24">
        <v>0</v>
      </c>
      <c r="AB308" s="24">
        <v>0</v>
      </c>
      <c r="AC308" s="24">
        <v>0</v>
      </c>
      <c r="AD308" s="24">
        <v>0</v>
      </c>
      <c r="AE308" s="24">
        <v>0</v>
      </c>
      <c r="AF308" s="24">
        <v>91.269841269841294</v>
      </c>
      <c r="AG308" s="5" t="s">
        <v>39</v>
      </c>
      <c r="AH308" s="7" t="s">
        <v>39</v>
      </c>
      <c r="AI308" s="7">
        <v>0</v>
      </c>
      <c r="AJ308" s="7">
        <v>0</v>
      </c>
      <c r="AK308" s="7">
        <v>0</v>
      </c>
      <c r="AL308" s="7">
        <f>Table2[[#This Row],[Company Direct Land Through FY 11]]+Table2[[#This Row],[Company Direct Land FY 12 and After ]]</f>
        <v>0</v>
      </c>
      <c r="AM308" s="7">
        <v>0</v>
      </c>
      <c r="AN308" s="7">
        <v>0</v>
      </c>
      <c r="AO308" s="7">
        <v>0</v>
      </c>
      <c r="AP308" s="7">
        <f>Table2[[#This Row],[Company Direct Building Through FY 11]]+Table2[[#This Row],[Company Direct Building FY 12 and After  ]]</f>
        <v>0</v>
      </c>
      <c r="AQ308" s="7">
        <v>0</v>
      </c>
      <c r="AR308" s="7">
        <v>147.02709999999999</v>
      </c>
      <c r="AS308" s="7">
        <v>0</v>
      </c>
      <c r="AT308" s="7">
        <f>Table2[[#This Row],[Mortgage Recording Tax Through FY 11]]+Table2[[#This Row],[Mortgage Recording Tax FY 12 and After ]]</f>
        <v>147.02709999999999</v>
      </c>
      <c r="AU308" s="7">
        <v>0</v>
      </c>
      <c r="AV308" s="7">
        <v>0</v>
      </c>
      <c r="AW308" s="7">
        <v>0</v>
      </c>
      <c r="AX308" s="7">
        <f>Table2[[#This Row],[Pilot Savings  Through FY 11]]+Table2[[#This Row],[Pilot Savings FY 12 and After ]]</f>
        <v>0</v>
      </c>
      <c r="AY308" s="7">
        <v>0</v>
      </c>
      <c r="AZ308" s="7">
        <v>147.02709999999999</v>
      </c>
      <c r="BA308" s="7">
        <v>0</v>
      </c>
      <c r="BB308" s="7">
        <f>Table2[[#This Row],[Mortgage Recording Tax Exemption Through FY 11]]+Table2[[#This Row],[Mortgage Recording Tax Exemption FY 12 and After ]]</f>
        <v>147.02709999999999</v>
      </c>
      <c r="BC308" s="7">
        <v>74.443299999999994</v>
      </c>
      <c r="BD308" s="7">
        <v>470.00909999999999</v>
      </c>
      <c r="BE308" s="7">
        <v>699.34209999999996</v>
      </c>
      <c r="BF308" s="7">
        <f>Table2[[#This Row],[Indirect and Induced Land Through FY 11]]+Table2[[#This Row],[Indirect and Induced Land FY 12 and After ]]</f>
        <v>1169.3512000000001</v>
      </c>
      <c r="BG308" s="7">
        <v>138.25190000000001</v>
      </c>
      <c r="BH308" s="7">
        <v>872.87390000000005</v>
      </c>
      <c r="BI308" s="7">
        <v>1298.7807</v>
      </c>
      <c r="BJ308" s="7">
        <f>Table2[[#This Row],[Indirect and Induced Building Through FY 11]]+Table2[[#This Row],[Indirect and Induced Building FY 12 and After]]</f>
        <v>2171.6545999999998</v>
      </c>
      <c r="BK308" s="7">
        <v>212.6952</v>
      </c>
      <c r="BL308" s="7">
        <v>1342.883</v>
      </c>
      <c r="BM308" s="7">
        <v>1998.1228000000001</v>
      </c>
      <c r="BN308" s="7">
        <f>Table2[[#This Row],[TOTAL Real Property Related Taxes Through FY 11]]+Table2[[#This Row],[TOTAL Real Property Related Taxes FY 12 and After]]</f>
        <v>3341.0057999999999</v>
      </c>
      <c r="BO308" s="7">
        <v>235.00559999999999</v>
      </c>
      <c r="BP308" s="7">
        <v>1557.5388</v>
      </c>
      <c r="BQ308" s="7">
        <v>2207.7141999999999</v>
      </c>
      <c r="BR308" s="7">
        <f>Table2[[#This Row],[Company Direct Through FY 11]]+Table2[[#This Row],[Company Direct FY 12 and After ]]</f>
        <v>3765.2529999999997</v>
      </c>
      <c r="BS308" s="7">
        <v>0</v>
      </c>
      <c r="BT308" s="7">
        <v>0</v>
      </c>
      <c r="BU308" s="7">
        <v>0</v>
      </c>
      <c r="BV308" s="7">
        <f>Table2[[#This Row],[Sales Tax Exemption Through FY 11]]+Table2[[#This Row],[Sales Tax Exemption FY 12 and After ]]</f>
        <v>0</v>
      </c>
      <c r="BW308" s="7">
        <v>0</v>
      </c>
      <c r="BX308" s="7">
        <v>0</v>
      </c>
      <c r="BY308" s="7">
        <v>0</v>
      </c>
      <c r="BZ308" s="7">
        <f>Table2[[#This Row],[Energy Tax Savings Through FY 11]]+Table2[[#This Row],[Energy Tax Savings FY 12 and After ]]</f>
        <v>0</v>
      </c>
      <c r="CA308" s="7">
        <v>0.35830000000000001</v>
      </c>
      <c r="CB308" s="7">
        <v>2.1031</v>
      </c>
      <c r="CC308" s="7">
        <v>1.4452</v>
      </c>
      <c r="CD308" s="7">
        <f>Table2[[#This Row],[Tax Exempt Bond Savings Through FY 11]]+Table2[[#This Row],[Tax Exempt Bond Savings FY12 and After ]]</f>
        <v>3.5483000000000002</v>
      </c>
      <c r="CE308" s="7">
        <v>243.94720000000001</v>
      </c>
      <c r="CF308" s="7">
        <v>1596.7764999999999</v>
      </c>
      <c r="CG308" s="7">
        <v>2291.7141999999999</v>
      </c>
      <c r="CH308" s="7">
        <f>Table2[[#This Row],[Indirect and Induced Through FY 11]]+Table2[[#This Row],[Indirect and Induced FY 12 and After  ]]</f>
        <v>3888.4906999999998</v>
      </c>
      <c r="CI308" s="7">
        <v>478.59449999999998</v>
      </c>
      <c r="CJ308" s="7">
        <v>3152.2121999999999</v>
      </c>
      <c r="CK308" s="7">
        <v>4497.9831999999997</v>
      </c>
      <c r="CL308" s="7">
        <f>Table2[[#This Row],[TOTAL Income Consumption Use Taxes Through FY 11]]+Table2[[#This Row],[TOTAL Income Consumption Use Taxes FY 12 and After  ]]</f>
        <v>7650.1953999999996</v>
      </c>
      <c r="CM308" s="7">
        <v>0.35830000000000001</v>
      </c>
      <c r="CN308" s="7">
        <v>149.1302</v>
      </c>
      <c r="CO308" s="7">
        <v>1.4452</v>
      </c>
      <c r="CP308" s="7">
        <f>Table2[[#This Row],[Assistance Provided Through FY 11]]+Table2[[#This Row],[Assistance Provided FY 12 and After ]]</f>
        <v>150.5754</v>
      </c>
      <c r="CQ308" s="7">
        <v>0</v>
      </c>
      <c r="CR308" s="7">
        <v>0</v>
      </c>
      <c r="CS308" s="7">
        <v>0</v>
      </c>
      <c r="CT308" s="7">
        <f>Table2[[#This Row],[Recapture Cancellation Reduction Amount Through FY 11]]+Table2[[#This Row],[Recapture Cancellation Reduction Amount FY 12 and After ]]</f>
        <v>0</v>
      </c>
      <c r="CU308" s="7">
        <v>0</v>
      </c>
      <c r="CV308" s="7">
        <v>0</v>
      </c>
      <c r="CW308" s="7">
        <v>0</v>
      </c>
      <c r="CX308" s="7">
        <f>Table2[[#This Row],[Penalty Paid Through FY 11]]+Table2[[#This Row],[Penalty Paid FY 12 and After]]</f>
        <v>0</v>
      </c>
      <c r="CY308" s="7">
        <v>0.35830000000000001</v>
      </c>
      <c r="CZ308" s="7">
        <v>149.1302</v>
      </c>
      <c r="DA308" s="7">
        <v>1.4452</v>
      </c>
      <c r="DB308" s="7">
        <f>Table2[[#This Row],[TOTAL Assistance Net of recapture penalties Through FY 11]]+Table2[[#This Row],[TOTAL Assistance Net of recapture penalties FY 12 and After ]]</f>
        <v>150.5754</v>
      </c>
      <c r="DC308" s="7">
        <v>235.00559999999999</v>
      </c>
      <c r="DD308" s="7">
        <v>1704.5659000000001</v>
      </c>
      <c r="DE308" s="7">
        <v>2207.7141999999999</v>
      </c>
      <c r="DF308" s="7">
        <f>Table2[[#This Row],[Company Direct Tax Revenue Before Assistance FY 12 and After]]+Table2[[#This Row],[Company Direct Tax Revenue Before Assistance Through FY 11]]</f>
        <v>3912.2800999999999</v>
      </c>
      <c r="DG308" s="7">
        <v>456.64240000000001</v>
      </c>
      <c r="DH308" s="7">
        <v>2939.6595000000002</v>
      </c>
      <c r="DI308" s="7">
        <v>4289.8370000000004</v>
      </c>
      <c r="DJ308" s="7">
        <f>Table2[[#This Row],[Indirect and Induced Tax Revenues FY 12 and After]]+Table2[[#This Row],[Indirect and Induced Tax Revenues Through FY 11]]</f>
        <v>7229.4965000000011</v>
      </c>
      <c r="DK308" s="7">
        <v>691.64800000000002</v>
      </c>
      <c r="DL308" s="7">
        <v>4644.2254000000003</v>
      </c>
      <c r="DM308" s="7">
        <v>6497.5511999999999</v>
      </c>
      <c r="DN308" s="7">
        <f>Table2[[#This Row],[TOTAL Tax Revenues Before Assistance Through FY 11]]+Table2[[#This Row],[TOTAL Tax Revenues Before Assistance FY 12 and After]]</f>
        <v>11141.776600000001</v>
      </c>
      <c r="DO308" s="7">
        <v>691.28970000000004</v>
      </c>
      <c r="DP308" s="7">
        <v>4495.0951999999997</v>
      </c>
      <c r="DQ308" s="7">
        <v>6496.1059999999998</v>
      </c>
      <c r="DR308" s="7">
        <f>Table2[[#This Row],[TOTAL Tax Revenues Net of Assistance Recapture and Penalty FY 12 and After]]+Table2[[#This Row],[TOTAL Tax Revenues Net of Assistance Recapture and Penalty Through FY 11]]</f>
        <v>10991.2012</v>
      </c>
      <c r="DS308" s="7">
        <v>0</v>
      </c>
      <c r="DT308" s="7">
        <v>0</v>
      </c>
      <c r="DU308" s="7">
        <v>0</v>
      </c>
      <c r="DV308" s="7">
        <v>0</v>
      </c>
    </row>
    <row r="309" spans="1:126" x14ac:dyDescent="0.25">
      <c r="A309" s="5">
        <v>92922</v>
      </c>
      <c r="B309" s="5" t="s">
        <v>527</v>
      </c>
      <c r="C309" s="5" t="s">
        <v>528</v>
      </c>
      <c r="D309" s="5" t="s">
        <v>27</v>
      </c>
      <c r="E309" s="5">
        <v>3</v>
      </c>
      <c r="F309" s="5">
        <v>601</v>
      </c>
      <c r="G309" s="5">
        <v>52</v>
      </c>
      <c r="H309" s="23"/>
      <c r="I309" s="23"/>
      <c r="J309" s="5">
        <v>512110</v>
      </c>
      <c r="K309" s="6" t="s">
        <v>793</v>
      </c>
      <c r="L309" s="6">
        <v>37922</v>
      </c>
      <c r="M309" s="9">
        <v>41425</v>
      </c>
      <c r="N309" s="7">
        <v>3128</v>
      </c>
      <c r="O309" s="5" t="s">
        <v>44</v>
      </c>
      <c r="P309" s="23">
        <v>2</v>
      </c>
      <c r="Q309" s="23">
        <v>5</v>
      </c>
      <c r="R309" s="23">
        <v>187</v>
      </c>
      <c r="S309" s="23">
        <v>4</v>
      </c>
      <c r="T309" s="23">
        <v>2</v>
      </c>
      <c r="U309" s="23">
        <v>200</v>
      </c>
      <c r="V309" s="23">
        <v>196</v>
      </c>
      <c r="W309" s="23">
        <v>0</v>
      </c>
      <c r="X309" s="23">
        <v>0</v>
      </c>
      <c r="Y309" s="23">
        <v>0</v>
      </c>
      <c r="Z309" s="23">
        <v>261</v>
      </c>
      <c r="AA309" s="24">
        <v>0</v>
      </c>
      <c r="AB309" s="24">
        <v>0</v>
      </c>
      <c r="AC309" s="24">
        <v>0</v>
      </c>
      <c r="AD309" s="24">
        <v>0</v>
      </c>
      <c r="AE309" s="24">
        <v>0</v>
      </c>
      <c r="AF309" s="24">
        <v>0</v>
      </c>
      <c r="AG309" s="5" t="s">
        <v>33</v>
      </c>
      <c r="AH309" s="7" t="s">
        <v>33</v>
      </c>
      <c r="AI309" s="7">
        <v>53.363999999999997</v>
      </c>
      <c r="AJ309" s="7">
        <v>479.87360000000001</v>
      </c>
      <c r="AK309" s="7">
        <v>59.597700000000003</v>
      </c>
      <c r="AL309" s="7">
        <f>Table2[[#This Row],[Company Direct Land Through FY 11]]+Table2[[#This Row],[Company Direct Land FY 12 and After ]]</f>
        <v>539.47130000000004</v>
      </c>
      <c r="AM309" s="7">
        <v>348.09399999999999</v>
      </c>
      <c r="AN309" s="7">
        <v>1321.7751000000001</v>
      </c>
      <c r="AO309" s="7">
        <v>388.75689999999997</v>
      </c>
      <c r="AP309" s="7">
        <f>Table2[[#This Row],[Company Direct Building Through FY 11]]+Table2[[#This Row],[Company Direct Building FY 12 and After  ]]</f>
        <v>1710.5320000000002</v>
      </c>
      <c r="AQ309" s="7">
        <v>0</v>
      </c>
      <c r="AR309" s="7">
        <v>0</v>
      </c>
      <c r="AS309" s="7">
        <v>0</v>
      </c>
      <c r="AT309" s="7">
        <f>Table2[[#This Row],[Mortgage Recording Tax Through FY 11]]+Table2[[#This Row],[Mortgage Recording Tax FY 12 and After ]]</f>
        <v>0</v>
      </c>
      <c r="AU309" s="7">
        <v>59.999000000000002</v>
      </c>
      <c r="AV309" s="7">
        <v>929.53909999999996</v>
      </c>
      <c r="AW309" s="7">
        <v>140.68389999999999</v>
      </c>
      <c r="AX309" s="7">
        <f>Table2[[#This Row],[Pilot Savings  Through FY 11]]+Table2[[#This Row],[Pilot Savings FY 12 and After ]]</f>
        <v>1070.223</v>
      </c>
      <c r="AY309" s="7">
        <v>0</v>
      </c>
      <c r="AZ309" s="7">
        <v>0</v>
      </c>
      <c r="BA309" s="7">
        <v>0</v>
      </c>
      <c r="BB309" s="7">
        <f>Table2[[#This Row],[Mortgage Recording Tax Exemption Through FY 11]]+Table2[[#This Row],[Mortgage Recording Tax Exemption FY 12 and After ]]</f>
        <v>0</v>
      </c>
      <c r="BC309" s="7">
        <v>419.5582</v>
      </c>
      <c r="BD309" s="7">
        <v>1678.9939999999999</v>
      </c>
      <c r="BE309" s="7">
        <v>468.56920000000002</v>
      </c>
      <c r="BF309" s="7">
        <f>Table2[[#This Row],[Indirect and Induced Land Through FY 11]]+Table2[[#This Row],[Indirect and Induced Land FY 12 and After ]]</f>
        <v>2147.5632000000001</v>
      </c>
      <c r="BG309" s="7">
        <v>779.17939999999999</v>
      </c>
      <c r="BH309" s="7">
        <v>3118.1316000000002</v>
      </c>
      <c r="BI309" s="7">
        <v>870.19989999999996</v>
      </c>
      <c r="BJ309" s="7">
        <f>Table2[[#This Row],[Indirect and Induced Building Through FY 11]]+Table2[[#This Row],[Indirect and Induced Building FY 12 and After]]</f>
        <v>3988.3315000000002</v>
      </c>
      <c r="BK309" s="7">
        <v>1540.1966</v>
      </c>
      <c r="BL309" s="7">
        <v>5669.2352000000001</v>
      </c>
      <c r="BM309" s="7">
        <v>1646.4398000000001</v>
      </c>
      <c r="BN309" s="7">
        <f>Table2[[#This Row],[TOTAL Real Property Related Taxes Through FY 11]]+Table2[[#This Row],[TOTAL Real Property Related Taxes FY 12 and After]]</f>
        <v>7315.6750000000002</v>
      </c>
      <c r="BO309" s="7">
        <v>1745.7158999999999</v>
      </c>
      <c r="BP309" s="7">
        <v>6952.1450999999997</v>
      </c>
      <c r="BQ309" s="7">
        <v>1949.6432</v>
      </c>
      <c r="BR309" s="7">
        <f>Table2[[#This Row],[Company Direct Through FY 11]]+Table2[[#This Row],[Company Direct FY 12 and After ]]</f>
        <v>8901.7883000000002</v>
      </c>
      <c r="BS309" s="7">
        <v>0</v>
      </c>
      <c r="BT309" s="7">
        <v>0</v>
      </c>
      <c r="BU309" s="7">
        <v>0</v>
      </c>
      <c r="BV309" s="7">
        <f>Table2[[#This Row],[Sales Tax Exemption Through FY 11]]+Table2[[#This Row],[Sales Tax Exemption FY 12 and After ]]</f>
        <v>0</v>
      </c>
      <c r="BW309" s="7">
        <v>0</v>
      </c>
      <c r="BX309" s="7">
        <v>0</v>
      </c>
      <c r="BY309" s="7">
        <v>0</v>
      </c>
      <c r="BZ309" s="7">
        <f>Table2[[#This Row],[Energy Tax Savings Through FY 11]]+Table2[[#This Row],[Energy Tax Savings FY 12 and After ]]</f>
        <v>0</v>
      </c>
      <c r="CA309" s="7">
        <v>0</v>
      </c>
      <c r="CB309" s="7">
        <v>0</v>
      </c>
      <c r="CC309" s="7">
        <v>0</v>
      </c>
      <c r="CD309" s="7">
        <f>Table2[[#This Row],[Tax Exempt Bond Savings Through FY 11]]+Table2[[#This Row],[Tax Exempt Bond Savings FY12 and After ]]</f>
        <v>0</v>
      </c>
      <c r="CE309" s="7">
        <v>1374.8721</v>
      </c>
      <c r="CF309" s="7">
        <v>5819.1543000000001</v>
      </c>
      <c r="CG309" s="7">
        <v>1535.4789000000001</v>
      </c>
      <c r="CH309" s="7">
        <f>Table2[[#This Row],[Indirect and Induced Through FY 11]]+Table2[[#This Row],[Indirect and Induced FY 12 and After  ]]</f>
        <v>7354.6332000000002</v>
      </c>
      <c r="CI309" s="7">
        <v>3120.5880000000002</v>
      </c>
      <c r="CJ309" s="7">
        <v>12771.2994</v>
      </c>
      <c r="CK309" s="7">
        <v>3485.1221</v>
      </c>
      <c r="CL309" s="7">
        <f>Table2[[#This Row],[TOTAL Income Consumption Use Taxes Through FY 11]]+Table2[[#This Row],[TOTAL Income Consumption Use Taxes FY 12 and After  ]]</f>
        <v>16256.4215</v>
      </c>
      <c r="CM309" s="7">
        <v>59.999000000000002</v>
      </c>
      <c r="CN309" s="7">
        <v>929.53909999999996</v>
      </c>
      <c r="CO309" s="7">
        <v>140.68389999999999</v>
      </c>
      <c r="CP309" s="7">
        <f>Table2[[#This Row],[Assistance Provided Through FY 11]]+Table2[[#This Row],[Assistance Provided FY 12 and After ]]</f>
        <v>1070.223</v>
      </c>
      <c r="CQ309" s="7">
        <v>0</v>
      </c>
      <c r="CR309" s="7">
        <v>0</v>
      </c>
      <c r="CS309" s="7">
        <v>0</v>
      </c>
      <c r="CT309" s="7">
        <f>Table2[[#This Row],[Recapture Cancellation Reduction Amount Through FY 11]]+Table2[[#This Row],[Recapture Cancellation Reduction Amount FY 12 and After ]]</f>
        <v>0</v>
      </c>
      <c r="CU309" s="7">
        <v>0</v>
      </c>
      <c r="CV309" s="7">
        <v>0</v>
      </c>
      <c r="CW309" s="7">
        <v>0</v>
      </c>
      <c r="CX309" s="7">
        <f>Table2[[#This Row],[Penalty Paid Through FY 11]]+Table2[[#This Row],[Penalty Paid FY 12 and After]]</f>
        <v>0</v>
      </c>
      <c r="CY309" s="7">
        <v>59.999000000000002</v>
      </c>
      <c r="CZ309" s="7">
        <v>929.53909999999996</v>
      </c>
      <c r="DA309" s="7">
        <v>140.68389999999999</v>
      </c>
      <c r="DB309" s="7">
        <f>Table2[[#This Row],[TOTAL Assistance Net of recapture penalties Through FY 11]]+Table2[[#This Row],[TOTAL Assistance Net of recapture penalties FY 12 and After ]]</f>
        <v>1070.223</v>
      </c>
      <c r="DC309" s="7">
        <v>2147.1738999999998</v>
      </c>
      <c r="DD309" s="7">
        <v>8753.7937999999995</v>
      </c>
      <c r="DE309" s="7">
        <v>2397.9978000000001</v>
      </c>
      <c r="DF309" s="7">
        <f>Table2[[#This Row],[Company Direct Tax Revenue Before Assistance FY 12 and After]]+Table2[[#This Row],[Company Direct Tax Revenue Before Assistance Through FY 11]]</f>
        <v>11151.7916</v>
      </c>
      <c r="DG309" s="7">
        <v>2573.6097</v>
      </c>
      <c r="DH309" s="7">
        <v>10616.2799</v>
      </c>
      <c r="DI309" s="7">
        <v>2874.248</v>
      </c>
      <c r="DJ309" s="7">
        <f>Table2[[#This Row],[Indirect and Induced Tax Revenues FY 12 and After]]+Table2[[#This Row],[Indirect and Induced Tax Revenues Through FY 11]]</f>
        <v>13490.527899999999</v>
      </c>
      <c r="DK309" s="7">
        <v>4720.7835999999998</v>
      </c>
      <c r="DL309" s="7">
        <v>19370.073700000001</v>
      </c>
      <c r="DM309" s="7">
        <v>5272.2457999999997</v>
      </c>
      <c r="DN309" s="7">
        <f>Table2[[#This Row],[TOTAL Tax Revenues Before Assistance Through FY 11]]+Table2[[#This Row],[TOTAL Tax Revenues Before Assistance FY 12 and After]]</f>
        <v>24642.319500000001</v>
      </c>
      <c r="DO309" s="7">
        <v>4660.7846</v>
      </c>
      <c r="DP309" s="7">
        <v>18440.534599999999</v>
      </c>
      <c r="DQ309" s="7">
        <v>5131.5618999999997</v>
      </c>
      <c r="DR309" s="7">
        <f>Table2[[#This Row],[TOTAL Tax Revenues Net of Assistance Recapture and Penalty FY 12 and After]]+Table2[[#This Row],[TOTAL Tax Revenues Net of Assistance Recapture and Penalty Through FY 11]]</f>
        <v>23572.0965</v>
      </c>
      <c r="DS309" s="7">
        <v>0</v>
      </c>
      <c r="DT309" s="7">
        <v>0</v>
      </c>
      <c r="DU309" s="7">
        <v>0</v>
      </c>
      <c r="DV309" s="7">
        <v>0</v>
      </c>
    </row>
    <row r="310" spans="1:126" x14ac:dyDescent="0.25">
      <c r="A310" s="5">
        <v>92924</v>
      </c>
      <c r="B310" s="5" t="s">
        <v>534</v>
      </c>
      <c r="C310" s="5" t="s">
        <v>535</v>
      </c>
      <c r="D310" s="5" t="s">
        <v>36</v>
      </c>
      <c r="E310" s="5">
        <v>16</v>
      </c>
      <c r="F310" s="5">
        <v>2610</v>
      </c>
      <c r="G310" s="5">
        <v>42</v>
      </c>
      <c r="H310" s="23">
        <v>31980</v>
      </c>
      <c r="I310" s="23">
        <v>108331</v>
      </c>
      <c r="J310" s="5">
        <v>623110</v>
      </c>
      <c r="K310" s="6" t="s">
        <v>47</v>
      </c>
      <c r="L310" s="6">
        <v>38169</v>
      </c>
      <c r="M310" s="9">
        <v>42309</v>
      </c>
      <c r="N310" s="7">
        <v>9245</v>
      </c>
      <c r="O310" s="5" t="s">
        <v>79</v>
      </c>
      <c r="P310" s="23">
        <v>19</v>
      </c>
      <c r="Q310" s="23">
        <v>0</v>
      </c>
      <c r="R310" s="23">
        <v>232</v>
      </c>
      <c r="S310" s="23">
        <v>10</v>
      </c>
      <c r="T310" s="23">
        <v>0</v>
      </c>
      <c r="U310" s="23">
        <v>261</v>
      </c>
      <c r="V310" s="23">
        <v>251</v>
      </c>
      <c r="W310" s="23">
        <v>0</v>
      </c>
      <c r="X310" s="23">
        <v>0</v>
      </c>
      <c r="Y310" s="23">
        <v>246</v>
      </c>
      <c r="Z310" s="23">
        <v>0</v>
      </c>
      <c r="AA310" s="24">
        <v>14.176245210728</v>
      </c>
      <c r="AB310" s="24">
        <v>1.9157088122605399</v>
      </c>
      <c r="AC310" s="24">
        <v>60.153256704980798</v>
      </c>
      <c r="AD310" s="24">
        <v>13.4099616858238</v>
      </c>
      <c r="AE310" s="24">
        <v>10.3448275862069</v>
      </c>
      <c r="AF310" s="24">
        <v>75.478927203065098</v>
      </c>
      <c r="AG310" s="5" t="s">
        <v>39</v>
      </c>
      <c r="AH310" s="7" t="s">
        <v>33</v>
      </c>
      <c r="AI310" s="7">
        <v>0</v>
      </c>
      <c r="AJ310" s="7">
        <v>0</v>
      </c>
      <c r="AK310" s="7">
        <v>0</v>
      </c>
      <c r="AL310" s="7">
        <f>Table2[[#This Row],[Company Direct Land Through FY 11]]+Table2[[#This Row],[Company Direct Land FY 12 and After ]]</f>
        <v>0</v>
      </c>
      <c r="AM310" s="7">
        <v>0</v>
      </c>
      <c r="AN310" s="7">
        <v>0</v>
      </c>
      <c r="AO310" s="7">
        <v>0</v>
      </c>
      <c r="AP310" s="7">
        <f>Table2[[#This Row],[Company Direct Building Through FY 11]]+Table2[[#This Row],[Company Direct Building FY 12 and After  ]]</f>
        <v>0</v>
      </c>
      <c r="AQ310" s="7">
        <v>0</v>
      </c>
      <c r="AR310" s="7">
        <v>162.20349999999999</v>
      </c>
      <c r="AS310" s="7">
        <v>0</v>
      </c>
      <c r="AT310" s="7">
        <f>Table2[[#This Row],[Mortgage Recording Tax Through FY 11]]+Table2[[#This Row],[Mortgage Recording Tax FY 12 and After ]]</f>
        <v>162.20349999999999</v>
      </c>
      <c r="AU310" s="7">
        <v>0</v>
      </c>
      <c r="AV310" s="7">
        <v>0</v>
      </c>
      <c r="AW310" s="7">
        <v>0</v>
      </c>
      <c r="AX310" s="7">
        <f>Table2[[#This Row],[Pilot Savings  Through FY 11]]+Table2[[#This Row],[Pilot Savings FY 12 and After ]]</f>
        <v>0</v>
      </c>
      <c r="AY310" s="7">
        <v>0</v>
      </c>
      <c r="AZ310" s="7">
        <v>162.20349999999999</v>
      </c>
      <c r="BA310" s="7">
        <v>0</v>
      </c>
      <c r="BB310" s="7">
        <f>Table2[[#This Row],[Mortgage Recording Tax Exemption Through FY 11]]+Table2[[#This Row],[Mortgage Recording Tax Exemption FY 12 and After ]]</f>
        <v>162.20349999999999</v>
      </c>
      <c r="BC310" s="7">
        <v>112.21639999999999</v>
      </c>
      <c r="BD310" s="7">
        <v>757.7595</v>
      </c>
      <c r="BE310" s="7">
        <v>318.26949999999999</v>
      </c>
      <c r="BF310" s="7">
        <f>Table2[[#This Row],[Indirect and Induced Land Through FY 11]]+Table2[[#This Row],[Indirect and Induced Land FY 12 and After ]]</f>
        <v>1076.029</v>
      </c>
      <c r="BG310" s="7">
        <v>208.40199999999999</v>
      </c>
      <c r="BH310" s="7">
        <v>1407.2678000000001</v>
      </c>
      <c r="BI310" s="7">
        <v>591.07240000000002</v>
      </c>
      <c r="BJ310" s="7">
        <f>Table2[[#This Row],[Indirect and Induced Building Through FY 11]]+Table2[[#This Row],[Indirect and Induced Building FY 12 and After]]</f>
        <v>1998.3402000000001</v>
      </c>
      <c r="BK310" s="7">
        <v>320.61840000000001</v>
      </c>
      <c r="BL310" s="7">
        <v>2165.0273000000002</v>
      </c>
      <c r="BM310" s="7">
        <v>909.34190000000001</v>
      </c>
      <c r="BN310" s="7">
        <f>Table2[[#This Row],[TOTAL Real Property Related Taxes Through FY 11]]+Table2[[#This Row],[TOTAL Real Property Related Taxes FY 12 and After]]</f>
        <v>3074.3692000000001</v>
      </c>
      <c r="BO310" s="7">
        <v>380.34679999999997</v>
      </c>
      <c r="BP310" s="7">
        <v>2618.3802999999998</v>
      </c>
      <c r="BQ310" s="7">
        <v>1078.7438999999999</v>
      </c>
      <c r="BR310" s="7">
        <f>Table2[[#This Row],[Company Direct Through FY 11]]+Table2[[#This Row],[Company Direct FY 12 and After ]]</f>
        <v>3697.1241999999997</v>
      </c>
      <c r="BS310" s="7">
        <v>0</v>
      </c>
      <c r="BT310" s="7">
        <v>0</v>
      </c>
      <c r="BU310" s="7">
        <v>0</v>
      </c>
      <c r="BV310" s="7">
        <f>Table2[[#This Row],[Sales Tax Exemption Through FY 11]]+Table2[[#This Row],[Sales Tax Exemption FY 12 and After ]]</f>
        <v>0</v>
      </c>
      <c r="BW310" s="7">
        <v>0</v>
      </c>
      <c r="BX310" s="7">
        <v>0</v>
      </c>
      <c r="BY310" s="7">
        <v>0</v>
      </c>
      <c r="BZ310" s="7">
        <f>Table2[[#This Row],[Energy Tax Savings Through FY 11]]+Table2[[#This Row],[Energy Tax Savings FY 12 and After ]]</f>
        <v>0</v>
      </c>
      <c r="CA310" s="7">
        <v>5.6007999999999996</v>
      </c>
      <c r="CB310" s="7">
        <v>47.057000000000002</v>
      </c>
      <c r="CC310" s="7">
        <v>14.3841</v>
      </c>
      <c r="CD310" s="7">
        <f>Table2[[#This Row],[Tax Exempt Bond Savings Through FY 11]]+Table2[[#This Row],[Tax Exempt Bond Savings FY12 and After ]]</f>
        <v>61.441100000000006</v>
      </c>
      <c r="CE310" s="7">
        <v>405.2002</v>
      </c>
      <c r="CF310" s="7">
        <v>2828.2166000000002</v>
      </c>
      <c r="CG310" s="7">
        <v>1149.2335</v>
      </c>
      <c r="CH310" s="7">
        <f>Table2[[#This Row],[Indirect and Induced Through FY 11]]+Table2[[#This Row],[Indirect and Induced FY 12 and After  ]]</f>
        <v>3977.4501</v>
      </c>
      <c r="CI310" s="7">
        <v>779.94619999999998</v>
      </c>
      <c r="CJ310" s="7">
        <v>5399.5398999999998</v>
      </c>
      <c r="CK310" s="7">
        <v>2213.5933</v>
      </c>
      <c r="CL310" s="7">
        <f>Table2[[#This Row],[TOTAL Income Consumption Use Taxes Through FY 11]]+Table2[[#This Row],[TOTAL Income Consumption Use Taxes FY 12 and After  ]]</f>
        <v>7613.1332000000002</v>
      </c>
      <c r="CM310" s="7">
        <v>5.6007999999999996</v>
      </c>
      <c r="CN310" s="7">
        <v>209.26050000000001</v>
      </c>
      <c r="CO310" s="7">
        <v>14.3841</v>
      </c>
      <c r="CP310" s="7">
        <f>Table2[[#This Row],[Assistance Provided Through FY 11]]+Table2[[#This Row],[Assistance Provided FY 12 and After ]]</f>
        <v>223.6446</v>
      </c>
      <c r="CQ310" s="7">
        <v>0</v>
      </c>
      <c r="CR310" s="7">
        <v>0</v>
      </c>
      <c r="CS310" s="7">
        <v>0</v>
      </c>
      <c r="CT310" s="7">
        <f>Table2[[#This Row],[Recapture Cancellation Reduction Amount Through FY 11]]+Table2[[#This Row],[Recapture Cancellation Reduction Amount FY 12 and After ]]</f>
        <v>0</v>
      </c>
      <c r="CU310" s="7">
        <v>0</v>
      </c>
      <c r="CV310" s="7">
        <v>0</v>
      </c>
      <c r="CW310" s="7">
        <v>0</v>
      </c>
      <c r="CX310" s="7">
        <f>Table2[[#This Row],[Penalty Paid Through FY 11]]+Table2[[#This Row],[Penalty Paid FY 12 and After]]</f>
        <v>0</v>
      </c>
      <c r="CY310" s="7">
        <v>5.6007999999999996</v>
      </c>
      <c r="CZ310" s="7">
        <v>209.26050000000001</v>
      </c>
      <c r="DA310" s="7">
        <v>14.3841</v>
      </c>
      <c r="DB310" s="7">
        <f>Table2[[#This Row],[TOTAL Assistance Net of recapture penalties Through FY 11]]+Table2[[#This Row],[TOTAL Assistance Net of recapture penalties FY 12 and After ]]</f>
        <v>223.6446</v>
      </c>
      <c r="DC310" s="7">
        <v>380.34679999999997</v>
      </c>
      <c r="DD310" s="7">
        <v>2780.5837999999999</v>
      </c>
      <c r="DE310" s="7">
        <v>1078.7438999999999</v>
      </c>
      <c r="DF310" s="7">
        <f>Table2[[#This Row],[Company Direct Tax Revenue Before Assistance FY 12 and After]]+Table2[[#This Row],[Company Direct Tax Revenue Before Assistance Through FY 11]]</f>
        <v>3859.3276999999998</v>
      </c>
      <c r="DG310" s="7">
        <v>725.81859999999995</v>
      </c>
      <c r="DH310" s="7">
        <v>4993.2439000000004</v>
      </c>
      <c r="DI310" s="7">
        <v>2058.5754000000002</v>
      </c>
      <c r="DJ310" s="7">
        <f>Table2[[#This Row],[Indirect and Induced Tax Revenues FY 12 and After]]+Table2[[#This Row],[Indirect and Induced Tax Revenues Through FY 11]]</f>
        <v>7051.819300000001</v>
      </c>
      <c r="DK310" s="7">
        <v>1106.1654000000001</v>
      </c>
      <c r="DL310" s="7">
        <v>7773.8276999999998</v>
      </c>
      <c r="DM310" s="7">
        <v>3137.3193000000001</v>
      </c>
      <c r="DN310" s="7">
        <f>Table2[[#This Row],[TOTAL Tax Revenues Before Assistance Through FY 11]]+Table2[[#This Row],[TOTAL Tax Revenues Before Assistance FY 12 and After]]</f>
        <v>10911.147000000001</v>
      </c>
      <c r="DO310" s="7">
        <v>1100.5645999999999</v>
      </c>
      <c r="DP310" s="7">
        <v>7564.5672000000004</v>
      </c>
      <c r="DQ310" s="7">
        <v>3122.9351999999999</v>
      </c>
      <c r="DR310" s="7">
        <f>Table2[[#This Row],[TOTAL Tax Revenues Net of Assistance Recapture and Penalty FY 12 and After]]+Table2[[#This Row],[TOTAL Tax Revenues Net of Assistance Recapture and Penalty Through FY 11]]</f>
        <v>10687.502400000001</v>
      </c>
      <c r="DS310" s="7">
        <v>0</v>
      </c>
      <c r="DT310" s="7">
        <v>0</v>
      </c>
      <c r="DU310" s="7">
        <v>0</v>
      </c>
      <c r="DV310" s="7">
        <v>0</v>
      </c>
    </row>
    <row r="311" spans="1:126" x14ac:dyDescent="0.25">
      <c r="A311" s="5">
        <v>92925</v>
      </c>
      <c r="B311" s="5" t="s">
        <v>538</v>
      </c>
      <c r="C311" s="5" t="s">
        <v>539</v>
      </c>
      <c r="D311" s="5" t="s">
        <v>36</v>
      </c>
      <c r="E311" s="5">
        <v>17</v>
      </c>
      <c r="F311" s="5">
        <v>2777</v>
      </c>
      <c r="G311" s="5">
        <v>205</v>
      </c>
      <c r="H311" s="23"/>
      <c r="I311" s="23"/>
      <c r="J311" s="5">
        <v>424410</v>
      </c>
      <c r="K311" s="6" t="s">
        <v>43</v>
      </c>
      <c r="L311" s="6">
        <v>38350</v>
      </c>
      <c r="M311" s="9">
        <v>47664</v>
      </c>
      <c r="N311" s="7">
        <v>9350.5</v>
      </c>
      <c r="O311" s="5" t="s">
        <v>51</v>
      </c>
      <c r="P311" s="23">
        <v>0</v>
      </c>
      <c r="Q311" s="23">
        <v>0</v>
      </c>
      <c r="R311" s="23">
        <v>304</v>
      </c>
      <c r="S311" s="23">
        <v>0</v>
      </c>
      <c r="T311" s="23">
        <v>0</v>
      </c>
      <c r="U311" s="23">
        <v>304</v>
      </c>
      <c r="V311" s="23">
        <v>304</v>
      </c>
      <c r="W311" s="23">
        <v>0</v>
      </c>
      <c r="X311" s="23">
        <v>0</v>
      </c>
      <c r="Y311" s="23">
        <v>280</v>
      </c>
      <c r="Z311" s="23">
        <v>60</v>
      </c>
      <c r="AA311" s="24">
        <v>66.447368421052602</v>
      </c>
      <c r="AB311" s="24">
        <v>12.5</v>
      </c>
      <c r="AC311" s="24">
        <v>18.75</v>
      </c>
      <c r="AD311" s="24">
        <v>1.31578947368421</v>
      </c>
      <c r="AE311" s="24">
        <v>0.98684210526315796</v>
      </c>
      <c r="AF311" s="24">
        <v>77.960526315789494</v>
      </c>
      <c r="AG311" s="5" t="s">
        <v>39</v>
      </c>
      <c r="AH311" s="7" t="s">
        <v>33</v>
      </c>
      <c r="AI311" s="7">
        <v>62.152999999999999</v>
      </c>
      <c r="AJ311" s="7">
        <v>679.72839999999997</v>
      </c>
      <c r="AK311" s="7">
        <v>516.9425</v>
      </c>
      <c r="AL311" s="7">
        <f>Table2[[#This Row],[Company Direct Land Through FY 11]]+Table2[[#This Row],[Company Direct Land FY 12 and After ]]</f>
        <v>1196.6709000000001</v>
      </c>
      <c r="AM311" s="7">
        <v>121.58499999999999</v>
      </c>
      <c r="AN311" s="7">
        <v>1299.1059</v>
      </c>
      <c r="AO311" s="7">
        <v>1011.2526</v>
      </c>
      <c r="AP311" s="7">
        <f>Table2[[#This Row],[Company Direct Building Through FY 11]]+Table2[[#This Row],[Company Direct Building FY 12 and After  ]]</f>
        <v>2310.3585000000003</v>
      </c>
      <c r="AQ311" s="7">
        <v>0</v>
      </c>
      <c r="AR311" s="7">
        <v>128.99959999999999</v>
      </c>
      <c r="AS311" s="7">
        <v>0</v>
      </c>
      <c r="AT311" s="7">
        <f>Table2[[#This Row],[Mortgage Recording Tax Through FY 11]]+Table2[[#This Row],[Mortgage Recording Tax FY 12 and After ]]</f>
        <v>128.99959999999999</v>
      </c>
      <c r="AU311" s="7">
        <v>62.154000000000003</v>
      </c>
      <c r="AV311" s="7">
        <v>295.28949999999998</v>
      </c>
      <c r="AW311" s="7">
        <v>516.94960000000003</v>
      </c>
      <c r="AX311" s="7">
        <f>Table2[[#This Row],[Pilot Savings  Through FY 11]]+Table2[[#This Row],[Pilot Savings FY 12 and After ]]</f>
        <v>812.23910000000001</v>
      </c>
      <c r="AY311" s="7">
        <v>0</v>
      </c>
      <c r="AZ311" s="7">
        <v>128.99959999999999</v>
      </c>
      <c r="BA311" s="7">
        <v>0</v>
      </c>
      <c r="BB311" s="7">
        <f>Table2[[#This Row],[Mortgage Recording Tax Exemption Through FY 11]]+Table2[[#This Row],[Mortgage Recording Tax Exemption FY 12 and After ]]</f>
        <v>128.99959999999999</v>
      </c>
      <c r="BC311" s="7">
        <v>475.36439999999999</v>
      </c>
      <c r="BD311" s="7">
        <v>2379.0346</v>
      </c>
      <c r="BE311" s="7">
        <v>3953.7204999999999</v>
      </c>
      <c r="BF311" s="7">
        <f>Table2[[#This Row],[Indirect and Induced Land Through FY 11]]+Table2[[#This Row],[Indirect and Induced Land FY 12 and After ]]</f>
        <v>6332.7551000000003</v>
      </c>
      <c r="BG311" s="7">
        <v>882.81960000000004</v>
      </c>
      <c r="BH311" s="7">
        <v>4418.2070000000003</v>
      </c>
      <c r="BI311" s="7">
        <v>7342.6216000000004</v>
      </c>
      <c r="BJ311" s="7">
        <f>Table2[[#This Row],[Indirect and Induced Building Through FY 11]]+Table2[[#This Row],[Indirect and Induced Building FY 12 and After]]</f>
        <v>11760.828600000001</v>
      </c>
      <c r="BK311" s="7">
        <v>1479.768</v>
      </c>
      <c r="BL311" s="7">
        <v>8480.7864000000009</v>
      </c>
      <c r="BM311" s="7">
        <v>12307.587600000001</v>
      </c>
      <c r="BN311" s="7">
        <f>Table2[[#This Row],[TOTAL Real Property Related Taxes Through FY 11]]+Table2[[#This Row],[TOTAL Real Property Related Taxes FY 12 and After]]</f>
        <v>20788.374000000003</v>
      </c>
      <c r="BO311" s="7">
        <v>3247.3087</v>
      </c>
      <c r="BP311" s="7">
        <v>16003.421200000001</v>
      </c>
      <c r="BQ311" s="7">
        <v>27008.643599999999</v>
      </c>
      <c r="BR311" s="7">
        <f>Table2[[#This Row],[Company Direct Through FY 11]]+Table2[[#This Row],[Company Direct FY 12 and After ]]</f>
        <v>43012.0648</v>
      </c>
      <c r="BS311" s="7">
        <v>0</v>
      </c>
      <c r="BT311" s="7">
        <v>0</v>
      </c>
      <c r="BU311" s="7">
        <v>0</v>
      </c>
      <c r="BV311" s="7">
        <f>Table2[[#This Row],[Sales Tax Exemption Through FY 11]]+Table2[[#This Row],[Sales Tax Exemption FY 12 and After ]]</f>
        <v>0</v>
      </c>
      <c r="BW311" s="7">
        <v>0</v>
      </c>
      <c r="BX311" s="7">
        <v>0</v>
      </c>
      <c r="BY311" s="7">
        <v>0</v>
      </c>
      <c r="BZ311" s="7">
        <f>Table2[[#This Row],[Energy Tax Savings Through FY 11]]+Table2[[#This Row],[Energy Tax Savings FY 12 and After ]]</f>
        <v>0</v>
      </c>
      <c r="CA311" s="7">
        <v>0</v>
      </c>
      <c r="CB311" s="7">
        <v>0</v>
      </c>
      <c r="CC311" s="7">
        <v>0</v>
      </c>
      <c r="CD311" s="7">
        <f>Table2[[#This Row],[Tax Exempt Bond Savings Through FY 11]]+Table2[[#This Row],[Tax Exempt Bond Savings FY12 and After ]]</f>
        <v>0</v>
      </c>
      <c r="CE311" s="7">
        <v>1716.4843000000001</v>
      </c>
      <c r="CF311" s="7">
        <v>8908.1041999999998</v>
      </c>
      <c r="CG311" s="7">
        <v>14276.411</v>
      </c>
      <c r="CH311" s="7">
        <f>Table2[[#This Row],[Indirect and Induced Through FY 11]]+Table2[[#This Row],[Indirect and Induced FY 12 and After  ]]</f>
        <v>23184.515200000002</v>
      </c>
      <c r="CI311" s="7">
        <v>4963.7929999999997</v>
      </c>
      <c r="CJ311" s="7">
        <v>24911.525399999999</v>
      </c>
      <c r="CK311" s="7">
        <v>41285.054600000003</v>
      </c>
      <c r="CL311" s="7">
        <f>Table2[[#This Row],[TOTAL Income Consumption Use Taxes Through FY 11]]+Table2[[#This Row],[TOTAL Income Consumption Use Taxes FY 12 and After  ]]</f>
        <v>66196.58</v>
      </c>
      <c r="CM311" s="7">
        <v>62.154000000000003</v>
      </c>
      <c r="CN311" s="7">
        <v>424.28910000000002</v>
      </c>
      <c r="CO311" s="7">
        <v>516.94960000000003</v>
      </c>
      <c r="CP311" s="7">
        <f>Table2[[#This Row],[Assistance Provided Through FY 11]]+Table2[[#This Row],[Assistance Provided FY 12 and After ]]</f>
        <v>941.23870000000011</v>
      </c>
      <c r="CQ311" s="7">
        <v>0</v>
      </c>
      <c r="CR311" s="7">
        <v>0</v>
      </c>
      <c r="CS311" s="7">
        <v>0</v>
      </c>
      <c r="CT311" s="7">
        <f>Table2[[#This Row],[Recapture Cancellation Reduction Amount Through FY 11]]+Table2[[#This Row],[Recapture Cancellation Reduction Amount FY 12 and After ]]</f>
        <v>0</v>
      </c>
      <c r="CU311" s="7">
        <v>0</v>
      </c>
      <c r="CV311" s="7">
        <v>0</v>
      </c>
      <c r="CW311" s="7">
        <v>0</v>
      </c>
      <c r="CX311" s="7">
        <f>Table2[[#This Row],[Penalty Paid Through FY 11]]+Table2[[#This Row],[Penalty Paid FY 12 and After]]</f>
        <v>0</v>
      </c>
      <c r="CY311" s="7">
        <v>62.154000000000003</v>
      </c>
      <c r="CZ311" s="7">
        <v>424.28910000000002</v>
      </c>
      <c r="DA311" s="7">
        <v>516.94960000000003</v>
      </c>
      <c r="DB311" s="7">
        <f>Table2[[#This Row],[TOTAL Assistance Net of recapture penalties Through FY 11]]+Table2[[#This Row],[TOTAL Assistance Net of recapture penalties FY 12 and After ]]</f>
        <v>941.23870000000011</v>
      </c>
      <c r="DC311" s="7">
        <v>3431.0466999999999</v>
      </c>
      <c r="DD311" s="7">
        <v>18111.255099999998</v>
      </c>
      <c r="DE311" s="7">
        <v>28536.8387</v>
      </c>
      <c r="DF311" s="7">
        <f>Table2[[#This Row],[Company Direct Tax Revenue Before Assistance FY 12 and After]]+Table2[[#This Row],[Company Direct Tax Revenue Before Assistance Through FY 11]]</f>
        <v>46648.093800000002</v>
      </c>
      <c r="DG311" s="7">
        <v>3074.6682999999998</v>
      </c>
      <c r="DH311" s="7">
        <v>15705.345799999999</v>
      </c>
      <c r="DI311" s="7">
        <v>25572.753100000002</v>
      </c>
      <c r="DJ311" s="7">
        <f>Table2[[#This Row],[Indirect and Induced Tax Revenues FY 12 and After]]+Table2[[#This Row],[Indirect and Induced Tax Revenues Through FY 11]]</f>
        <v>41278.098899999997</v>
      </c>
      <c r="DK311" s="7">
        <v>6505.7150000000001</v>
      </c>
      <c r="DL311" s="7">
        <v>33816.600899999998</v>
      </c>
      <c r="DM311" s="7">
        <v>54109.591800000002</v>
      </c>
      <c r="DN311" s="7">
        <f>Table2[[#This Row],[TOTAL Tax Revenues Before Assistance Through FY 11]]+Table2[[#This Row],[TOTAL Tax Revenues Before Assistance FY 12 and After]]</f>
        <v>87926.1927</v>
      </c>
      <c r="DO311" s="7">
        <v>6443.5609999999997</v>
      </c>
      <c r="DP311" s="7">
        <v>33392.311800000003</v>
      </c>
      <c r="DQ311" s="7">
        <v>53592.642200000002</v>
      </c>
      <c r="DR311" s="7">
        <f>Table2[[#This Row],[TOTAL Tax Revenues Net of Assistance Recapture and Penalty FY 12 and After]]+Table2[[#This Row],[TOTAL Tax Revenues Net of Assistance Recapture and Penalty Through FY 11]]</f>
        <v>86984.953999999998</v>
      </c>
      <c r="DS311" s="7">
        <v>0</v>
      </c>
      <c r="DT311" s="7">
        <v>0</v>
      </c>
      <c r="DU311" s="7">
        <v>0</v>
      </c>
      <c r="DV311" s="7">
        <v>0</v>
      </c>
    </row>
    <row r="312" spans="1:126" x14ac:dyDescent="0.25">
      <c r="A312" s="5">
        <v>92926</v>
      </c>
      <c r="B312" s="5" t="s">
        <v>540</v>
      </c>
      <c r="C312" s="5" t="s">
        <v>541</v>
      </c>
      <c r="D312" s="5" t="s">
        <v>27</v>
      </c>
      <c r="E312" s="5">
        <v>3</v>
      </c>
      <c r="F312" s="5">
        <v>995</v>
      </c>
      <c r="G312" s="5">
        <v>33</v>
      </c>
      <c r="H312" s="23">
        <v>209207</v>
      </c>
      <c r="I312" s="23">
        <v>2685576</v>
      </c>
      <c r="J312" s="5">
        <v>522110</v>
      </c>
      <c r="K312" s="6" t="s">
        <v>793</v>
      </c>
      <c r="L312" s="6">
        <v>38308</v>
      </c>
      <c r="M312" s="9">
        <v>47299</v>
      </c>
      <c r="N312" s="7">
        <v>622000</v>
      </c>
      <c r="O312" s="5" t="s">
        <v>75</v>
      </c>
      <c r="P312" s="23">
        <v>15</v>
      </c>
      <c r="Q312" s="23">
        <v>0</v>
      </c>
      <c r="R312" s="23">
        <v>3332</v>
      </c>
      <c r="S312" s="23">
        <v>0</v>
      </c>
      <c r="T312" s="23">
        <v>0</v>
      </c>
      <c r="U312" s="23">
        <v>3347</v>
      </c>
      <c r="V312" s="23">
        <v>4433</v>
      </c>
      <c r="W312" s="23">
        <v>0</v>
      </c>
      <c r="X312" s="23">
        <v>4277</v>
      </c>
      <c r="Y312" s="23">
        <v>2995</v>
      </c>
      <c r="Z312" s="23">
        <v>2896</v>
      </c>
      <c r="AA312" s="24">
        <v>72.004780400358499</v>
      </c>
      <c r="AB312" s="24">
        <v>0.29877502240812698</v>
      </c>
      <c r="AC312" s="24">
        <v>5.8261129369584701</v>
      </c>
      <c r="AD312" s="24">
        <v>4.87003286525246</v>
      </c>
      <c r="AE312" s="24">
        <v>17.000298775022401</v>
      </c>
      <c r="AF312" s="24">
        <v>50.6423662981775</v>
      </c>
      <c r="AG312" s="5" t="s">
        <v>39</v>
      </c>
      <c r="AH312" s="7" t="s">
        <v>33</v>
      </c>
      <c r="AI312" s="7">
        <v>19827.541700000002</v>
      </c>
      <c r="AJ312" s="7">
        <v>54289.664499999999</v>
      </c>
      <c r="AK312" s="7">
        <v>159012.42819999999</v>
      </c>
      <c r="AL312" s="7">
        <f>Table2[[#This Row],[Company Direct Land Through FY 11]]+Table2[[#This Row],[Company Direct Land FY 12 and After ]]</f>
        <v>213302.09269999998</v>
      </c>
      <c r="AM312" s="7">
        <v>36822.577499999999</v>
      </c>
      <c r="AN312" s="7">
        <v>100823.663</v>
      </c>
      <c r="AO312" s="7">
        <v>295308.79450000002</v>
      </c>
      <c r="AP312" s="7">
        <f>Table2[[#This Row],[Company Direct Building Through FY 11]]+Table2[[#This Row],[Company Direct Building FY 12 and After  ]]</f>
        <v>396132.45750000002</v>
      </c>
      <c r="AQ312" s="7">
        <v>0</v>
      </c>
      <c r="AR312" s="7">
        <v>11404.25</v>
      </c>
      <c r="AS312" s="7">
        <v>0</v>
      </c>
      <c r="AT312" s="7">
        <f>Table2[[#This Row],[Mortgage Recording Tax Through FY 11]]+Table2[[#This Row],[Mortgage Recording Tax FY 12 and After ]]</f>
        <v>11404.25</v>
      </c>
      <c r="AU312" s="7">
        <v>0</v>
      </c>
      <c r="AV312" s="7">
        <v>0</v>
      </c>
      <c r="AW312" s="7">
        <v>0</v>
      </c>
      <c r="AX312" s="7">
        <f>Table2[[#This Row],[Pilot Savings  Through FY 11]]+Table2[[#This Row],[Pilot Savings FY 12 and After ]]</f>
        <v>0</v>
      </c>
      <c r="AY312" s="7">
        <v>0</v>
      </c>
      <c r="AZ312" s="7">
        <v>11404.25</v>
      </c>
      <c r="BA312" s="7">
        <v>0</v>
      </c>
      <c r="BB312" s="7">
        <f>Table2[[#This Row],[Mortgage Recording Tax Exemption Through FY 11]]+Table2[[#This Row],[Mortgage Recording Tax Exemption FY 12 and After ]]</f>
        <v>11404.25</v>
      </c>
      <c r="BC312" s="7">
        <v>14885.7988</v>
      </c>
      <c r="BD312" s="7">
        <v>60430.5501</v>
      </c>
      <c r="BE312" s="7">
        <v>119380.761</v>
      </c>
      <c r="BF312" s="7">
        <f>Table2[[#This Row],[Indirect and Induced Land Through FY 11]]+Table2[[#This Row],[Indirect and Induced Land FY 12 and After ]]</f>
        <v>179811.31109999999</v>
      </c>
      <c r="BG312" s="7">
        <v>27645.054800000002</v>
      </c>
      <c r="BH312" s="7">
        <v>112228.1646</v>
      </c>
      <c r="BI312" s="7">
        <v>221707.125</v>
      </c>
      <c r="BJ312" s="7">
        <f>Table2[[#This Row],[Indirect and Induced Building Through FY 11]]+Table2[[#This Row],[Indirect and Induced Building FY 12 and After]]</f>
        <v>333935.28960000002</v>
      </c>
      <c r="BK312" s="7">
        <v>99180.972800000003</v>
      </c>
      <c r="BL312" s="7">
        <v>327772.04220000003</v>
      </c>
      <c r="BM312" s="7">
        <v>795409.10869999998</v>
      </c>
      <c r="BN312" s="7">
        <f>Table2[[#This Row],[TOTAL Real Property Related Taxes Through FY 11]]+Table2[[#This Row],[TOTAL Real Property Related Taxes FY 12 and After]]</f>
        <v>1123181.1509</v>
      </c>
      <c r="BO312" s="7">
        <v>74278.051999999996</v>
      </c>
      <c r="BP312" s="7">
        <v>327291.84899999999</v>
      </c>
      <c r="BQ312" s="7">
        <v>595693.27980000002</v>
      </c>
      <c r="BR312" s="7">
        <f>Table2[[#This Row],[Company Direct Through FY 11]]+Table2[[#This Row],[Company Direct FY 12 and After ]]</f>
        <v>922985.12880000006</v>
      </c>
      <c r="BS312" s="7">
        <v>0</v>
      </c>
      <c r="BT312" s="7">
        <v>8270.5732000000007</v>
      </c>
      <c r="BU312" s="7">
        <v>30229.426800000001</v>
      </c>
      <c r="BV312" s="7">
        <f>Table2[[#This Row],[Sales Tax Exemption Through FY 11]]+Table2[[#This Row],[Sales Tax Exemption FY 12 and After ]]</f>
        <v>38500</v>
      </c>
      <c r="BW312" s="7">
        <v>0</v>
      </c>
      <c r="BX312" s="7">
        <v>0</v>
      </c>
      <c r="BY312" s="7">
        <v>0</v>
      </c>
      <c r="BZ312" s="7">
        <f>Table2[[#This Row],[Energy Tax Savings Through FY 11]]+Table2[[#This Row],[Energy Tax Savings FY 12 and After ]]</f>
        <v>0</v>
      </c>
      <c r="CA312" s="7">
        <v>0</v>
      </c>
      <c r="CB312" s="7">
        <v>0</v>
      </c>
      <c r="CC312" s="7">
        <v>0</v>
      </c>
      <c r="CD312" s="7">
        <f>Table2[[#This Row],[Tax Exempt Bond Savings Through FY 11]]+Table2[[#This Row],[Tax Exempt Bond Savings FY12 and After ]]</f>
        <v>0</v>
      </c>
      <c r="CE312" s="7">
        <v>48780.053699999997</v>
      </c>
      <c r="CF312" s="7">
        <v>208388.8959</v>
      </c>
      <c r="CG312" s="7">
        <v>391205.06540000002</v>
      </c>
      <c r="CH312" s="7">
        <f>Table2[[#This Row],[Indirect and Induced Through FY 11]]+Table2[[#This Row],[Indirect and Induced FY 12 and After  ]]</f>
        <v>599593.96130000008</v>
      </c>
      <c r="CI312" s="7">
        <v>123058.1057</v>
      </c>
      <c r="CJ312" s="7">
        <v>527410.17169999995</v>
      </c>
      <c r="CK312" s="7">
        <v>956668.91839999997</v>
      </c>
      <c r="CL312" s="7">
        <f>Table2[[#This Row],[TOTAL Income Consumption Use Taxes Through FY 11]]+Table2[[#This Row],[TOTAL Income Consumption Use Taxes FY 12 and After  ]]</f>
        <v>1484079.0900999999</v>
      </c>
      <c r="CM312" s="7">
        <v>0</v>
      </c>
      <c r="CN312" s="7">
        <v>19674.823199999999</v>
      </c>
      <c r="CO312" s="7">
        <v>30229.426800000001</v>
      </c>
      <c r="CP312" s="7">
        <f>Table2[[#This Row],[Assistance Provided Through FY 11]]+Table2[[#This Row],[Assistance Provided FY 12 and After ]]</f>
        <v>49904.25</v>
      </c>
      <c r="CQ312" s="7">
        <v>0</v>
      </c>
      <c r="CR312" s="7">
        <v>0</v>
      </c>
      <c r="CS312" s="7">
        <v>0</v>
      </c>
      <c r="CT312" s="7">
        <f>Table2[[#This Row],[Recapture Cancellation Reduction Amount Through FY 11]]+Table2[[#This Row],[Recapture Cancellation Reduction Amount FY 12 and After ]]</f>
        <v>0</v>
      </c>
      <c r="CU312" s="7">
        <v>0</v>
      </c>
      <c r="CV312" s="7">
        <v>0</v>
      </c>
      <c r="CW312" s="7">
        <v>0</v>
      </c>
      <c r="CX312" s="7">
        <f>Table2[[#This Row],[Penalty Paid Through FY 11]]+Table2[[#This Row],[Penalty Paid FY 12 and After]]</f>
        <v>0</v>
      </c>
      <c r="CY312" s="7">
        <v>0</v>
      </c>
      <c r="CZ312" s="7">
        <v>19674.823199999999</v>
      </c>
      <c r="DA312" s="7">
        <v>30229.426800000001</v>
      </c>
      <c r="DB312" s="7">
        <f>Table2[[#This Row],[TOTAL Assistance Net of recapture penalties Through FY 11]]+Table2[[#This Row],[TOTAL Assistance Net of recapture penalties FY 12 and After ]]</f>
        <v>49904.25</v>
      </c>
      <c r="DC312" s="7">
        <v>130928.1712</v>
      </c>
      <c r="DD312" s="7">
        <v>493809.4265</v>
      </c>
      <c r="DE312" s="7">
        <v>1050014.5024999999</v>
      </c>
      <c r="DF312" s="7">
        <f>Table2[[#This Row],[Company Direct Tax Revenue Before Assistance FY 12 and After]]+Table2[[#This Row],[Company Direct Tax Revenue Before Assistance Through FY 11]]</f>
        <v>1543823.929</v>
      </c>
      <c r="DG312" s="7">
        <v>91310.907300000006</v>
      </c>
      <c r="DH312" s="7">
        <v>381047.61060000001</v>
      </c>
      <c r="DI312" s="7">
        <v>732292.95140000002</v>
      </c>
      <c r="DJ312" s="7">
        <f>Table2[[#This Row],[Indirect and Induced Tax Revenues FY 12 and After]]+Table2[[#This Row],[Indirect and Induced Tax Revenues Through FY 11]]</f>
        <v>1113340.5619999999</v>
      </c>
      <c r="DK312" s="7">
        <v>222239.0785</v>
      </c>
      <c r="DL312" s="7">
        <v>874857.03709999996</v>
      </c>
      <c r="DM312" s="7">
        <v>1782307.4539000001</v>
      </c>
      <c r="DN312" s="7">
        <f>Table2[[#This Row],[TOTAL Tax Revenues Before Assistance Through FY 11]]+Table2[[#This Row],[TOTAL Tax Revenues Before Assistance FY 12 and After]]</f>
        <v>2657164.4909999999</v>
      </c>
      <c r="DO312" s="7">
        <v>222239.0785</v>
      </c>
      <c r="DP312" s="7">
        <v>855182.21389999997</v>
      </c>
      <c r="DQ312" s="7">
        <v>1752078.0271000001</v>
      </c>
      <c r="DR312" s="7">
        <f>Table2[[#This Row],[TOTAL Tax Revenues Net of Assistance Recapture and Penalty FY 12 and After]]+Table2[[#This Row],[TOTAL Tax Revenues Net of Assistance Recapture and Penalty Through FY 11]]</f>
        <v>2607260.2409999999</v>
      </c>
      <c r="DS312" s="7">
        <v>0</v>
      </c>
      <c r="DT312" s="7">
        <v>0</v>
      </c>
      <c r="DU312" s="7">
        <v>0</v>
      </c>
      <c r="DV312" s="7">
        <v>0</v>
      </c>
    </row>
    <row r="313" spans="1:126" x14ac:dyDescent="0.25">
      <c r="A313" s="5">
        <v>92928</v>
      </c>
      <c r="B313" s="5" t="s">
        <v>548</v>
      </c>
      <c r="C313" s="5" t="s">
        <v>549</v>
      </c>
      <c r="D313" s="5" t="s">
        <v>32</v>
      </c>
      <c r="E313" s="5">
        <v>26</v>
      </c>
      <c r="F313" s="5">
        <v>2602</v>
      </c>
      <c r="G313" s="5">
        <v>35</v>
      </c>
      <c r="H313" s="23">
        <v>37753</v>
      </c>
      <c r="I313" s="23">
        <v>37000</v>
      </c>
      <c r="J313" s="5">
        <v>322121</v>
      </c>
      <c r="K313" s="6" t="s">
        <v>28</v>
      </c>
      <c r="L313" s="6">
        <v>38414</v>
      </c>
      <c r="M313" s="9">
        <v>48029</v>
      </c>
      <c r="N313" s="7">
        <v>3250</v>
      </c>
      <c r="O313" s="5" t="s">
        <v>54</v>
      </c>
      <c r="P313" s="23">
        <v>1</v>
      </c>
      <c r="Q313" s="23">
        <v>0</v>
      </c>
      <c r="R313" s="23">
        <v>83</v>
      </c>
      <c r="S313" s="23">
        <v>0</v>
      </c>
      <c r="T313" s="23">
        <v>0</v>
      </c>
      <c r="U313" s="23">
        <v>84</v>
      </c>
      <c r="V313" s="23">
        <v>83</v>
      </c>
      <c r="W313" s="23">
        <v>0</v>
      </c>
      <c r="X313" s="23">
        <v>0</v>
      </c>
      <c r="Y313" s="23">
        <v>0</v>
      </c>
      <c r="Z313" s="23">
        <v>11</v>
      </c>
      <c r="AA313" s="24">
        <v>0</v>
      </c>
      <c r="AB313" s="24">
        <v>0</v>
      </c>
      <c r="AC313" s="24">
        <v>0</v>
      </c>
      <c r="AD313" s="24">
        <v>0</v>
      </c>
      <c r="AE313" s="24">
        <v>0</v>
      </c>
      <c r="AF313" s="24">
        <v>98.529411764705898</v>
      </c>
      <c r="AG313" s="5" t="s">
        <v>33</v>
      </c>
      <c r="AH313" s="7" t="s">
        <v>33</v>
      </c>
      <c r="AI313" s="7">
        <v>30.300999999999998</v>
      </c>
      <c r="AJ313" s="7">
        <v>227.8117</v>
      </c>
      <c r="AK313" s="7">
        <v>260.67899999999997</v>
      </c>
      <c r="AL313" s="7">
        <f>Table2[[#This Row],[Company Direct Land Through FY 11]]+Table2[[#This Row],[Company Direct Land FY 12 and After ]]</f>
        <v>488.49069999999995</v>
      </c>
      <c r="AM313" s="7">
        <v>163.852</v>
      </c>
      <c r="AN313" s="7">
        <v>438.35660000000001</v>
      </c>
      <c r="AO313" s="7">
        <v>1409.6138000000001</v>
      </c>
      <c r="AP313" s="7">
        <f>Table2[[#This Row],[Company Direct Building Through FY 11]]+Table2[[#This Row],[Company Direct Building FY 12 and After  ]]</f>
        <v>1847.9704000000002</v>
      </c>
      <c r="AQ313" s="7">
        <v>0</v>
      </c>
      <c r="AR313" s="7">
        <v>49.476900000000001</v>
      </c>
      <c r="AS313" s="7">
        <v>0</v>
      </c>
      <c r="AT313" s="7">
        <f>Table2[[#This Row],[Mortgage Recording Tax Through FY 11]]+Table2[[#This Row],[Mortgage Recording Tax FY 12 and After ]]</f>
        <v>49.476900000000001</v>
      </c>
      <c r="AU313" s="7">
        <v>133.465</v>
      </c>
      <c r="AV313" s="7">
        <v>345.15289999999999</v>
      </c>
      <c r="AW313" s="7">
        <v>1148.1960999999999</v>
      </c>
      <c r="AX313" s="7">
        <f>Table2[[#This Row],[Pilot Savings  Through FY 11]]+Table2[[#This Row],[Pilot Savings FY 12 and After ]]</f>
        <v>1493.3489999999999</v>
      </c>
      <c r="AY313" s="7">
        <v>0</v>
      </c>
      <c r="AZ313" s="7">
        <v>49.476900000000001</v>
      </c>
      <c r="BA313" s="7">
        <v>0</v>
      </c>
      <c r="BB313" s="7">
        <f>Table2[[#This Row],[Mortgage Recording Tax Exemption Through FY 11]]+Table2[[#This Row],[Mortgage Recording Tax Exemption FY 12 and After ]]</f>
        <v>49.476900000000001</v>
      </c>
      <c r="BC313" s="7">
        <v>124.7165</v>
      </c>
      <c r="BD313" s="7">
        <v>637.59259999999995</v>
      </c>
      <c r="BE313" s="7">
        <v>1072.9328</v>
      </c>
      <c r="BF313" s="7">
        <f>Table2[[#This Row],[Indirect and Induced Land Through FY 11]]+Table2[[#This Row],[Indirect and Induced Land FY 12 and After ]]</f>
        <v>1710.5254</v>
      </c>
      <c r="BG313" s="7">
        <v>231.6163</v>
      </c>
      <c r="BH313" s="7">
        <v>1184.1003000000001</v>
      </c>
      <c r="BI313" s="7">
        <v>1992.5891999999999</v>
      </c>
      <c r="BJ313" s="7">
        <f>Table2[[#This Row],[Indirect and Induced Building Through FY 11]]+Table2[[#This Row],[Indirect and Induced Building FY 12 and After]]</f>
        <v>3176.6895</v>
      </c>
      <c r="BK313" s="7">
        <v>417.02080000000001</v>
      </c>
      <c r="BL313" s="7">
        <v>2142.7082999999998</v>
      </c>
      <c r="BM313" s="7">
        <v>3587.6187</v>
      </c>
      <c r="BN313" s="7">
        <f>Table2[[#This Row],[TOTAL Real Property Related Taxes Through FY 11]]+Table2[[#This Row],[TOTAL Real Property Related Taxes FY 12 and After]]</f>
        <v>5730.3269999999993</v>
      </c>
      <c r="BO313" s="7">
        <v>1052.2217000000001</v>
      </c>
      <c r="BP313" s="7">
        <v>5551.4942000000001</v>
      </c>
      <c r="BQ313" s="7">
        <v>9052.2322999999997</v>
      </c>
      <c r="BR313" s="7">
        <f>Table2[[#This Row],[Company Direct Through FY 11]]+Table2[[#This Row],[Company Direct FY 12 and After ]]</f>
        <v>14603.726500000001</v>
      </c>
      <c r="BS313" s="7">
        <v>0</v>
      </c>
      <c r="BT313" s="7">
        <v>0</v>
      </c>
      <c r="BU313" s="7">
        <v>0</v>
      </c>
      <c r="BV313" s="7">
        <f>Table2[[#This Row],[Sales Tax Exemption Through FY 11]]+Table2[[#This Row],[Sales Tax Exemption FY 12 and After ]]</f>
        <v>0</v>
      </c>
      <c r="BW313" s="7">
        <v>0</v>
      </c>
      <c r="BX313" s="7">
        <v>1.6837</v>
      </c>
      <c r="BY313" s="7">
        <v>0</v>
      </c>
      <c r="BZ313" s="7">
        <f>Table2[[#This Row],[Energy Tax Savings Through FY 11]]+Table2[[#This Row],[Energy Tax Savings FY 12 and After ]]</f>
        <v>1.6837</v>
      </c>
      <c r="CA313" s="7">
        <v>0</v>
      </c>
      <c r="CB313" s="7">
        <v>0</v>
      </c>
      <c r="CC313" s="7">
        <v>0</v>
      </c>
      <c r="CD313" s="7">
        <f>Table2[[#This Row],[Tax Exempt Bond Savings Through FY 11]]+Table2[[#This Row],[Tax Exempt Bond Savings FY12 and After ]]</f>
        <v>0</v>
      </c>
      <c r="CE313" s="7">
        <v>442.00709999999998</v>
      </c>
      <c r="CF313" s="7">
        <v>2388.2483999999999</v>
      </c>
      <c r="CG313" s="7">
        <v>3802.5743000000002</v>
      </c>
      <c r="CH313" s="7">
        <f>Table2[[#This Row],[Indirect and Induced Through FY 11]]+Table2[[#This Row],[Indirect and Induced FY 12 and After  ]]</f>
        <v>6190.8227000000006</v>
      </c>
      <c r="CI313" s="7">
        <v>1494.2288000000001</v>
      </c>
      <c r="CJ313" s="7">
        <v>7938.0589</v>
      </c>
      <c r="CK313" s="7">
        <v>12854.8066</v>
      </c>
      <c r="CL313" s="7">
        <f>Table2[[#This Row],[TOTAL Income Consumption Use Taxes Through FY 11]]+Table2[[#This Row],[TOTAL Income Consumption Use Taxes FY 12 and After  ]]</f>
        <v>20792.8655</v>
      </c>
      <c r="CM313" s="7">
        <v>133.465</v>
      </c>
      <c r="CN313" s="7">
        <v>396.31349999999998</v>
      </c>
      <c r="CO313" s="7">
        <v>1148.1960999999999</v>
      </c>
      <c r="CP313" s="7">
        <f>Table2[[#This Row],[Assistance Provided Through FY 11]]+Table2[[#This Row],[Assistance Provided FY 12 and After ]]</f>
        <v>1544.5095999999999</v>
      </c>
      <c r="CQ313" s="7">
        <v>0</v>
      </c>
      <c r="CR313" s="7">
        <v>0</v>
      </c>
      <c r="CS313" s="7">
        <v>0</v>
      </c>
      <c r="CT313" s="7">
        <f>Table2[[#This Row],[Recapture Cancellation Reduction Amount Through FY 11]]+Table2[[#This Row],[Recapture Cancellation Reduction Amount FY 12 and After ]]</f>
        <v>0</v>
      </c>
      <c r="CU313" s="7">
        <v>0</v>
      </c>
      <c r="CV313" s="7">
        <v>0</v>
      </c>
      <c r="CW313" s="7">
        <v>0</v>
      </c>
      <c r="CX313" s="7">
        <f>Table2[[#This Row],[Penalty Paid Through FY 11]]+Table2[[#This Row],[Penalty Paid FY 12 and After]]</f>
        <v>0</v>
      </c>
      <c r="CY313" s="7">
        <v>133.465</v>
      </c>
      <c r="CZ313" s="7">
        <v>396.31349999999998</v>
      </c>
      <c r="DA313" s="7">
        <v>1148.1960999999999</v>
      </c>
      <c r="DB313" s="7">
        <f>Table2[[#This Row],[TOTAL Assistance Net of recapture penalties Through FY 11]]+Table2[[#This Row],[TOTAL Assistance Net of recapture penalties FY 12 and After ]]</f>
        <v>1544.5095999999999</v>
      </c>
      <c r="DC313" s="7">
        <v>1246.3747000000001</v>
      </c>
      <c r="DD313" s="7">
        <v>6267.1394</v>
      </c>
      <c r="DE313" s="7">
        <v>10722.525100000001</v>
      </c>
      <c r="DF313" s="7">
        <f>Table2[[#This Row],[Company Direct Tax Revenue Before Assistance FY 12 and After]]+Table2[[#This Row],[Company Direct Tax Revenue Before Assistance Through FY 11]]</f>
        <v>16989.664499999999</v>
      </c>
      <c r="DG313" s="7">
        <v>798.33989999999994</v>
      </c>
      <c r="DH313" s="7">
        <v>4209.9413000000004</v>
      </c>
      <c r="DI313" s="7">
        <v>6868.0963000000002</v>
      </c>
      <c r="DJ313" s="7">
        <f>Table2[[#This Row],[Indirect and Induced Tax Revenues FY 12 and After]]+Table2[[#This Row],[Indirect and Induced Tax Revenues Through FY 11]]</f>
        <v>11078.0376</v>
      </c>
      <c r="DK313" s="7">
        <v>2044.7146</v>
      </c>
      <c r="DL313" s="7">
        <v>10477.0807</v>
      </c>
      <c r="DM313" s="7">
        <v>17590.6214</v>
      </c>
      <c r="DN313" s="7">
        <f>Table2[[#This Row],[TOTAL Tax Revenues Before Assistance Through FY 11]]+Table2[[#This Row],[TOTAL Tax Revenues Before Assistance FY 12 and After]]</f>
        <v>28067.702100000002</v>
      </c>
      <c r="DO313" s="7">
        <v>1911.2496000000001</v>
      </c>
      <c r="DP313" s="7">
        <v>10080.7672</v>
      </c>
      <c r="DQ313" s="7">
        <v>16442.425299999999</v>
      </c>
      <c r="DR313" s="7">
        <f>Table2[[#This Row],[TOTAL Tax Revenues Net of Assistance Recapture and Penalty FY 12 and After]]+Table2[[#This Row],[TOTAL Tax Revenues Net of Assistance Recapture and Penalty Through FY 11]]</f>
        <v>26523.192499999997</v>
      </c>
      <c r="DS313" s="7">
        <v>0</v>
      </c>
      <c r="DT313" s="7">
        <v>0</v>
      </c>
      <c r="DU313" s="7">
        <v>0</v>
      </c>
      <c r="DV313" s="7">
        <v>0</v>
      </c>
    </row>
    <row r="314" spans="1:126" x14ac:dyDescent="0.25">
      <c r="A314" s="5">
        <v>92930</v>
      </c>
      <c r="B314" s="5" t="s">
        <v>550</v>
      </c>
      <c r="C314" s="5" t="s">
        <v>551</v>
      </c>
      <c r="D314" s="5" t="s">
        <v>36</v>
      </c>
      <c r="E314" s="5">
        <v>13</v>
      </c>
      <c r="F314" s="5">
        <v>3843</v>
      </c>
      <c r="G314" s="5">
        <v>45</v>
      </c>
      <c r="H314" s="23"/>
      <c r="I314" s="23"/>
      <c r="J314" s="5">
        <v>311812</v>
      </c>
      <c r="K314" s="6" t="s">
        <v>43</v>
      </c>
      <c r="L314" s="6">
        <v>38209</v>
      </c>
      <c r="M314" s="9">
        <v>47664</v>
      </c>
      <c r="N314" s="7">
        <v>8000</v>
      </c>
      <c r="O314" s="5" t="s">
        <v>51</v>
      </c>
      <c r="P314" s="23">
        <v>2</v>
      </c>
      <c r="Q314" s="23">
        <v>0</v>
      </c>
      <c r="R314" s="23">
        <v>94</v>
      </c>
      <c r="S314" s="23">
        <v>0</v>
      </c>
      <c r="T314" s="23">
        <v>0</v>
      </c>
      <c r="U314" s="23">
        <v>96</v>
      </c>
      <c r="V314" s="23">
        <v>95</v>
      </c>
      <c r="W314" s="23">
        <v>0</v>
      </c>
      <c r="X314" s="23">
        <v>0</v>
      </c>
      <c r="Y314" s="23">
        <v>0</v>
      </c>
      <c r="Z314" s="23">
        <v>15</v>
      </c>
      <c r="AA314" s="24">
        <v>0</v>
      </c>
      <c r="AB314" s="24">
        <v>0</v>
      </c>
      <c r="AC314" s="24">
        <v>0</v>
      </c>
      <c r="AD314" s="24">
        <v>0</v>
      </c>
      <c r="AE314" s="24">
        <v>0</v>
      </c>
      <c r="AF314" s="24">
        <v>89.473684210526301</v>
      </c>
      <c r="AG314" s="5" t="s">
        <v>39</v>
      </c>
      <c r="AH314" s="7" t="s">
        <v>33</v>
      </c>
      <c r="AI314" s="7">
        <v>25.521999999999998</v>
      </c>
      <c r="AJ314" s="7">
        <v>175.12629999999999</v>
      </c>
      <c r="AK314" s="7">
        <v>212.27209999999999</v>
      </c>
      <c r="AL314" s="7">
        <f>Table2[[#This Row],[Company Direct Land Through FY 11]]+Table2[[#This Row],[Company Direct Land FY 12 and After ]]</f>
        <v>387.39839999999998</v>
      </c>
      <c r="AM314" s="7">
        <v>127.611</v>
      </c>
      <c r="AN314" s="7">
        <v>538.6825</v>
      </c>
      <c r="AO314" s="7">
        <v>1061.3716999999999</v>
      </c>
      <c r="AP314" s="7">
        <f>Table2[[#This Row],[Company Direct Building Through FY 11]]+Table2[[#This Row],[Company Direct Building FY 12 and After  ]]</f>
        <v>1600.0542</v>
      </c>
      <c r="AQ314" s="7">
        <v>0</v>
      </c>
      <c r="AR314" s="7">
        <v>107.0245</v>
      </c>
      <c r="AS314" s="7">
        <v>0</v>
      </c>
      <c r="AT314" s="7">
        <f>Table2[[#This Row],[Mortgage Recording Tax Through FY 11]]+Table2[[#This Row],[Mortgage Recording Tax FY 12 and After ]]</f>
        <v>107.0245</v>
      </c>
      <c r="AU314" s="7">
        <v>94.897000000000006</v>
      </c>
      <c r="AV314" s="7">
        <v>211.04660000000001</v>
      </c>
      <c r="AW314" s="7">
        <v>789.28099999999995</v>
      </c>
      <c r="AX314" s="7">
        <f>Table2[[#This Row],[Pilot Savings  Through FY 11]]+Table2[[#This Row],[Pilot Savings FY 12 and After ]]</f>
        <v>1000.3276</v>
      </c>
      <c r="AY314" s="7">
        <v>0</v>
      </c>
      <c r="AZ314" s="7">
        <v>107.0245</v>
      </c>
      <c r="BA314" s="7">
        <v>0</v>
      </c>
      <c r="BB314" s="7">
        <f>Table2[[#This Row],[Mortgage Recording Tax Exemption Through FY 11]]+Table2[[#This Row],[Mortgage Recording Tax Exemption FY 12 and After ]]</f>
        <v>107.0245</v>
      </c>
      <c r="BC314" s="7">
        <v>109.37139999999999</v>
      </c>
      <c r="BD314" s="7">
        <v>376.80759999999998</v>
      </c>
      <c r="BE314" s="7">
        <v>909.66830000000004</v>
      </c>
      <c r="BF314" s="7">
        <f>Table2[[#This Row],[Indirect and Induced Land Through FY 11]]+Table2[[#This Row],[Indirect and Induced Land FY 12 and After ]]</f>
        <v>1286.4758999999999</v>
      </c>
      <c r="BG314" s="7">
        <v>203.1182</v>
      </c>
      <c r="BH314" s="7">
        <v>699.78530000000001</v>
      </c>
      <c r="BI314" s="7">
        <v>1689.3824999999999</v>
      </c>
      <c r="BJ314" s="7">
        <f>Table2[[#This Row],[Indirect and Induced Building Through FY 11]]+Table2[[#This Row],[Indirect and Induced Building FY 12 and After]]</f>
        <v>2389.1678000000002</v>
      </c>
      <c r="BK314" s="7">
        <v>370.72559999999999</v>
      </c>
      <c r="BL314" s="7">
        <v>1579.3551</v>
      </c>
      <c r="BM314" s="7">
        <v>3083.4135999999999</v>
      </c>
      <c r="BN314" s="7">
        <f>Table2[[#This Row],[TOTAL Real Property Related Taxes Through FY 11]]+Table2[[#This Row],[TOTAL Real Property Related Taxes FY 12 and After]]</f>
        <v>4662.7686999999996</v>
      </c>
      <c r="BO314" s="7">
        <v>1221.2718</v>
      </c>
      <c r="BP314" s="7">
        <v>3997.7318</v>
      </c>
      <c r="BQ314" s="7">
        <v>10157.610199999999</v>
      </c>
      <c r="BR314" s="7">
        <f>Table2[[#This Row],[Company Direct Through FY 11]]+Table2[[#This Row],[Company Direct FY 12 and After ]]</f>
        <v>14155.341999999999</v>
      </c>
      <c r="BS314" s="7">
        <v>0</v>
      </c>
      <c r="BT314" s="7">
        <v>303.78989999999999</v>
      </c>
      <c r="BU314" s="7">
        <v>0</v>
      </c>
      <c r="BV314" s="7">
        <f>Table2[[#This Row],[Sales Tax Exemption Through FY 11]]+Table2[[#This Row],[Sales Tax Exemption FY 12 and After ]]</f>
        <v>303.78989999999999</v>
      </c>
      <c r="BW314" s="7">
        <v>0</v>
      </c>
      <c r="BX314" s="7">
        <v>0</v>
      </c>
      <c r="BY314" s="7">
        <v>0</v>
      </c>
      <c r="BZ314" s="7">
        <f>Table2[[#This Row],[Energy Tax Savings Through FY 11]]+Table2[[#This Row],[Energy Tax Savings FY 12 and After ]]</f>
        <v>0</v>
      </c>
      <c r="CA314" s="7">
        <v>0</v>
      </c>
      <c r="CB314" s="7">
        <v>9.7726000000000006</v>
      </c>
      <c r="CC314" s="7">
        <v>0</v>
      </c>
      <c r="CD314" s="7">
        <f>Table2[[#This Row],[Tax Exempt Bond Savings Through FY 11]]+Table2[[#This Row],[Tax Exempt Bond Savings FY12 and After ]]</f>
        <v>9.7726000000000006</v>
      </c>
      <c r="CE314" s="7">
        <v>394.92700000000002</v>
      </c>
      <c r="CF314" s="7">
        <v>1409.9831999999999</v>
      </c>
      <c r="CG314" s="7">
        <v>3284.7013999999999</v>
      </c>
      <c r="CH314" s="7">
        <f>Table2[[#This Row],[Indirect and Induced Through FY 11]]+Table2[[#This Row],[Indirect and Induced FY 12 and After  ]]</f>
        <v>4694.6845999999996</v>
      </c>
      <c r="CI314" s="7">
        <v>1616.1987999999999</v>
      </c>
      <c r="CJ314" s="7">
        <v>5094.1525000000001</v>
      </c>
      <c r="CK314" s="7">
        <v>13442.311600000001</v>
      </c>
      <c r="CL314" s="7">
        <f>Table2[[#This Row],[TOTAL Income Consumption Use Taxes Through FY 11]]+Table2[[#This Row],[TOTAL Income Consumption Use Taxes FY 12 and After  ]]</f>
        <v>18536.464100000001</v>
      </c>
      <c r="CM314" s="7">
        <v>94.897000000000006</v>
      </c>
      <c r="CN314" s="7">
        <v>631.6336</v>
      </c>
      <c r="CO314" s="7">
        <v>789.28099999999995</v>
      </c>
      <c r="CP314" s="7">
        <f>Table2[[#This Row],[Assistance Provided Through FY 11]]+Table2[[#This Row],[Assistance Provided FY 12 and After ]]</f>
        <v>1420.9146000000001</v>
      </c>
      <c r="CQ314" s="7">
        <v>0</v>
      </c>
      <c r="CR314" s="7">
        <v>0</v>
      </c>
      <c r="CS314" s="7">
        <v>0</v>
      </c>
      <c r="CT314" s="7">
        <f>Table2[[#This Row],[Recapture Cancellation Reduction Amount Through FY 11]]+Table2[[#This Row],[Recapture Cancellation Reduction Amount FY 12 and After ]]</f>
        <v>0</v>
      </c>
      <c r="CU314" s="7">
        <v>0</v>
      </c>
      <c r="CV314" s="7">
        <v>0</v>
      </c>
      <c r="CW314" s="7">
        <v>0</v>
      </c>
      <c r="CX314" s="7">
        <f>Table2[[#This Row],[Penalty Paid Through FY 11]]+Table2[[#This Row],[Penalty Paid FY 12 and After]]</f>
        <v>0</v>
      </c>
      <c r="CY314" s="7">
        <v>94.897000000000006</v>
      </c>
      <c r="CZ314" s="7">
        <v>631.6336</v>
      </c>
      <c r="DA314" s="7">
        <v>789.28099999999995</v>
      </c>
      <c r="DB314" s="7">
        <f>Table2[[#This Row],[TOTAL Assistance Net of recapture penalties Through FY 11]]+Table2[[#This Row],[TOTAL Assistance Net of recapture penalties FY 12 and After ]]</f>
        <v>1420.9146000000001</v>
      </c>
      <c r="DC314" s="7">
        <v>1374.4048</v>
      </c>
      <c r="DD314" s="7">
        <v>4818.5650999999998</v>
      </c>
      <c r="DE314" s="7">
        <v>11431.254000000001</v>
      </c>
      <c r="DF314" s="7">
        <f>Table2[[#This Row],[Company Direct Tax Revenue Before Assistance FY 12 and After]]+Table2[[#This Row],[Company Direct Tax Revenue Before Assistance Through FY 11]]</f>
        <v>16249.819100000001</v>
      </c>
      <c r="DG314" s="7">
        <v>707.41660000000002</v>
      </c>
      <c r="DH314" s="7">
        <v>2486.5761000000002</v>
      </c>
      <c r="DI314" s="7">
        <v>5883.7521999999999</v>
      </c>
      <c r="DJ314" s="7">
        <f>Table2[[#This Row],[Indirect and Induced Tax Revenues FY 12 and After]]+Table2[[#This Row],[Indirect and Induced Tax Revenues Through FY 11]]</f>
        <v>8370.328300000001</v>
      </c>
      <c r="DK314" s="7">
        <v>2081.8213999999998</v>
      </c>
      <c r="DL314" s="7">
        <v>7305.1412</v>
      </c>
      <c r="DM314" s="7">
        <v>17315.0062</v>
      </c>
      <c r="DN314" s="7">
        <f>Table2[[#This Row],[TOTAL Tax Revenues Before Assistance Through FY 11]]+Table2[[#This Row],[TOTAL Tax Revenues Before Assistance FY 12 and After]]</f>
        <v>24620.147400000002</v>
      </c>
      <c r="DO314" s="7">
        <v>1986.9244000000001</v>
      </c>
      <c r="DP314" s="7">
        <v>6673.5075999999999</v>
      </c>
      <c r="DQ314" s="7">
        <v>16525.725200000001</v>
      </c>
      <c r="DR314" s="7">
        <f>Table2[[#This Row],[TOTAL Tax Revenues Net of Assistance Recapture and Penalty FY 12 and After]]+Table2[[#This Row],[TOTAL Tax Revenues Net of Assistance Recapture and Penalty Through FY 11]]</f>
        <v>23199.232800000002</v>
      </c>
      <c r="DS314" s="7">
        <v>0</v>
      </c>
      <c r="DT314" s="7">
        <v>0</v>
      </c>
      <c r="DU314" s="7">
        <v>0</v>
      </c>
      <c r="DV314" s="7">
        <v>0</v>
      </c>
    </row>
    <row r="315" spans="1:126" x14ac:dyDescent="0.25">
      <c r="A315" s="5">
        <v>92932</v>
      </c>
      <c r="B315" s="5" t="s">
        <v>552</v>
      </c>
      <c r="C315" s="5" t="s">
        <v>553</v>
      </c>
      <c r="D315" s="5" t="s">
        <v>36</v>
      </c>
      <c r="E315" s="5">
        <v>17</v>
      </c>
      <c r="F315" s="5">
        <v>2777</v>
      </c>
      <c r="G315" s="5">
        <v>186</v>
      </c>
      <c r="H315" s="23"/>
      <c r="I315" s="23"/>
      <c r="J315" s="5">
        <v>332322</v>
      </c>
      <c r="K315" s="6" t="s">
        <v>28</v>
      </c>
      <c r="L315" s="6">
        <v>38216</v>
      </c>
      <c r="M315" s="9">
        <v>47664</v>
      </c>
      <c r="N315" s="7">
        <v>1400</v>
      </c>
      <c r="O315" s="5" t="s">
        <v>51</v>
      </c>
      <c r="P315" s="23">
        <v>0</v>
      </c>
      <c r="Q315" s="23">
        <v>0</v>
      </c>
      <c r="R315" s="23">
        <v>27</v>
      </c>
      <c r="S315" s="23">
        <v>0</v>
      </c>
      <c r="T315" s="23">
        <v>0</v>
      </c>
      <c r="U315" s="23">
        <v>27</v>
      </c>
      <c r="V315" s="23">
        <v>27</v>
      </c>
      <c r="W315" s="23">
        <v>0</v>
      </c>
      <c r="X315" s="23">
        <v>0</v>
      </c>
      <c r="Y315" s="23">
        <v>29</v>
      </c>
      <c r="Z315" s="23">
        <v>3</v>
      </c>
      <c r="AA315" s="24">
        <v>0</v>
      </c>
      <c r="AB315" s="24">
        <v>0</v>
      </c>
      <c r="AC315" s="24">
        <v>0</v>
      </c>
      <c r="AD315" s="24">
        <v>0</v>
      </c>
      <c r="AE315" s="24">
        <v>0</v>
      </c>
      <c r="AF315" s="24">
        <v>74.074074074074105</v>
      </c>
      <c r="AG315" s="5" t="s">
        <v>39</v>
      </c>
      <c r="AH315" s="7" t="s">
        <v>33</v>
      </c>
      <c r="AI315" s="7">
        <v>17.401</v>
      </c>
      <c r="AJ315" s="7">
        <v>78.049800000000005</v>
      </c>
      <c r="AK315" s="7">
        <v>144.72839999999999</v>
      </c>
      <c r="AL315" s="7">
        <f>Table2[[#This Row],[Company Direct Land Through FY 11]]+Table2[[#This Row],[Company Direct Land FY 12 and After ]]</f>
        <v>222.7782</v>
      </c>
      <c r="AM315" s="7">
        <v>52.667999999999999</v>
      </c>
      <c r="AN315" s="7">
        <v>185.786</v>
      </c>
      <c r="AO315" s="7">
        <v>438.0532</v>
      </c>
      <c r="AP315" s="7">
        <f>Table2[[#This Row],[Company Direct Building Through FY 11]]+Table2[[#This Row],[Company Direct Building FY 12 and After  ]]</f>
        <v>623.83920000000001</v>
      </c>
      <c r="AQ315" s="7">
        <v>0</v>
      </c>
      <c r="AR315" s="7">
        <v>22.1067</v>
      </c>
      <c r="AS315" s="7">
        <v>0</v>
      </c>
      <c r="AT315" s="7">
        <f>Table2[[#This Row],[Mortgage Recording Tax Through FY 11]]+Table2[[#This Row],[Mortgage Recording Tax FY 12 and After ]]</f>
        <v>22.1067</v>
      </c>
      <c r="AU315" s="7">
        <v>50.127000000000002</v>
      </c>
      <c r="AV315" s="7">
        <v>120.6965</v>
      </c>
      <c r="AW315" s="7">
        <v>416.91789999999997</v>
      </c>
      <c r="AX315" s="7">
        <f>Table2[[#This Row],[Pilot Savings  Through FY 11]]+Table2[[#This Row],[Pilot Savings FY 12 and After ]]</f>
        <v>537.61439999999993</v>
      </c>
      <c r="AY315" s="7">
        <v>0</v>
      </c>
      <c r="AZ315" s="7">
        <v>22.1067</v>
      </c>
      <c r="BA315" s="7">
        <v>0</v>
      </c>
      <c r="BB315" s="7">
        <f>Table2[[#This Row],[Mortgage Recording Tax Exemption Through FY 11]]+Table2[[#This Row],[Mortgage Recording Tax Exemption FY 12 and After ]]</f>
        <v>22.1067</v>
      </c>
      <c r="BC315" s="7">
        <v>28.721299999999999</v>
      </c>
      <c r="BD315" s="7">
        <v>166.28980000000001</v>
      </c>
      <c r="BE315" s="7">
        <v>238.88040000000001</v>
      </c>
      <c r="BF315" s="7">
        <f>Table2[[#This Row],[Indirect and Induced Land Through FY 11]]+Table2[[#This Row],[Indirect and Induced Land FY 12 and After ]]</f>
        <v>405.17020000000002</v>
      </c>
      <c r="BG315" s="7">
        <v>53.339500000000001</v>
      </c>
      <c r="BH315" s="7">
        <v>308.82380000000001</v>
      </c>
      <c r="BI315" s="7">
        <v>443.63760000000002</v>
      </c>
      <c r="BJ315" s="7">
        <f>Table2[[#This Row],[Indirect and Induced Building Through FY 11]]+Table2[[#This Row],[Indirect and Induced Building FY 12 and After]]</f>
        <v>752.46140000000003</v>
      </c>
      <c r="BK315" s="7">
        <v>102.00279999999999</v>
      </c>
      <c r="BL315" s="7">
        <v>618.25289999999995</v>
      </c>
      <c r="BM315" s="7">
        <v>848.38170000000002</v>
      </c>
      <c r="BN315" s="7">
        <f>Table2[[#This Row],[TOTAL Real Property Related Taxes Through FY 11]]+Table2[[#This Row],[TOTAL Real Property Related Taxes FY 12 and After]]</f>
        <v>1466.6345999999999</v>
      </c>
      <c r="BO315" s="7">
        <v>210.34970000000001</v>
      </c>
      <c r="BP315" s="7">
        <v>1316.1758</v>
      </c>
      <c r="BQ315" s="7">
        <v>1749.5281</v>
      </c>
      <c r="BR315" s="7">
        <f>Table2[[#This Row],[Company Direct Through FY 11]]+Table2[[#This Row],[Company Direct FY 12 and After ]]</f>
        <v>3065.7039</v>
      </c>
      <c r="BS315" s="7">
        <v>0</v>
      </c>
      <c r="BT315" s="7">
        <v>0</v>
      </c>
      <c r="BU315" s="7">
        <v>0</v>
      </c>
      <c r="BV315" s="7">
        <f>Table2[[#This Row],[Sales Tax Exemption Through FY 11]]+Table2[[#This Row],[Sales Tax Exemption FY 12 and After ]]</f>
        <v>0</v>
      </c>
      <c r="BW315" s="7">
        <v>0</v>
      </c>
      <c r="BX315" s="7">
        <v>0</v>
      </c>
      <c r="BY315" s="7">
        <v>0</v>
      </c>
      <c r="BZ315" s="7">
        <f>Table2[[#This Row],[Energy Tax Savings Through FY 11]]+Table2[[#This Row],[Energy Tax Savings FY 12 and After ]]</f>
        <v>0</v>
      </c>
      <c r="CA315" s="7">
        <v>0</v>
      </c>
      <c r="CB315" s="7">
        <v>0</v>
      </c>
      <c r="CC315" s="7">
        <v>0</v>
      </c>
      <c r="CD315" s="7">
        <f>Table2[[#This Row],[Tax Exempt Bond Savings Through FY 11]]+Table2[[#This Row],[Tax Exempt Bond Savings FY12 and After ]]</f>
        <v>0</v>
      </c>
      <c r="CE315" s="7">
        <v>103.70910000000001</v>
      </c>
      <c r="CF315" s="7">
        <v>629.07219999999995</v>
      </c>
      <c r="CG315" s="7">
        <v>862.57370000000003</v>
      </c>
      <c r="CH315" s="7">
        <f>Table2[[#This Row],[Indirect and Induced Through FY 11]]+Table2[[#This Row],[Indirect and Induced FY 12 and After  ]]</f>
        <v>1491.6459</v>
      </c>
      <c r="CI315" s="7">
        <v>314.05880000000002</v>
      </c>
      <c r="CJ315" s="7">
        <v>1945.248</v>
      </c>
      <c r="CK315" s="7">
        <v>2612.1017999999999</v>
      </c>
      <c r="CL315" s="7">
        <f>Table2[[#This Row],[TOTAL Income Consumption Use Taxes Through FY 11]]+Table2[[#This Row],[TOTAL Income Consumption Use Taxes FY 12 and After  ]]</f>
        <v>4557.3498</v>
      </c>
      <c r="CM315" s="7">
        <v>50.127000000000002</v>
      </c>
      <c r="CN315" s="7">
        <v>142.8032</v>
      </c>
      <c r="CO315" s="7">
        <v>416.91789999999997</v>
      </c>
      <c r="CP315" s="7">
        <f>Table2[[#This Row],[Assistance Provided Through FY 11]]+Table2[[#This Row],[Assistance Provided FY 12 and After ]]</f>
        <v>559.72109999999998</v>
      </c>
      <c r="CQ315" s="7">
        <v>0</v>
      </c>
      <c r="CR315" s="7">
        <v>0</v>
      </c>
      <c r="CS315" s="7">
        <v>0</v>
      </c>
      <c r="CT315" s="7">
        <f>Table2[[#This Row],[Recapture Cancellation Reduction Amount Through FY 11]]+Table2[[#This Row],[Recapture Cancellation Reduction Amount FY 12 and After ]]</f>
        <v>0</v>
      </c>
      <c r="CU315" s="7">
        <v>0</v>
      </c>
      <c r="CV315" s="7">
        <v>0</v>
      </c>
      <c r="CW315" s="7">
        <v>0</v>
      </c>
      <c r="CX315" s="7">
        <f>Table2[[#This Row],[Penalty Paid Through FY 11]]+Table2[[#This Row],[Penalty Paid FY 12 and After]]</f>
        <v>0</v>
      </c>
      <c r="CY315" s="7">
        <v>50.127000000000002</v>
      </c>
      <c r="CZ315" s="7">
        <v>142.8032</v>
      </c>
      <c r="DA315" s="7">
        <v>416.91789999999997</v>
      </c>
      <c r="DB315" s="7">
        <f>Table2[[#This Row],[TOTAL Assistance Net of recapture penalties Through FY 11]]+Table2[[#This Row],[TOTAL Assistance Net of recapture penalties FY 12 and After ]]</f>
        <v>559.72109999999998</v>
      </c>
      <c r="DC315" s="7">
        <v>280.4187</v>
      </c>
      <c r="DD315" s="7">
        <v>1602.1183000000001</v>
      </c>
      <c r="DE315" s="7">
        <v>2332.3096999999998</v>
      </c>
      <c r="DF315" s="7">
        <f>Table2[[#This Row],[Company Direct Tax Revenue Before Assistance FY 12 and After]]+Table2[[#This Row],[Company Direct Tax Revenue Before Assistance Through FY 11]]</f>
        <v>3934.4279999999999</v>
      </c>
      <c r="DG315" s="7">
        <v>185.76990000000001</v>
      </c>
      <c r="DH315" s="7">
        <v>1104.1858</v>
      </c>
      <c r="DI315" s="7">
        <v>1545.0916999999999</v>
      </c>
      <c r="DJ315" s="7">
        <f>Table2[[#This Row],[Indirect and Induced Tax Revenues FY 12 and After]]+Table2[[#This Row],[Indirect and Induced Tax Revenues Through FY 11]]</f>
        <v>2649.2775000000001</v>
      </c>
      <c r="DK315" s="7">
        <v>466.18860000000001</v>
      </c>
      <c r="DL315" s="7">
        <v>2706.3040999999998</v>
      </c>
      <c r="DM315" s="7">
        <v>3877.4014000000002</v>
      </c>
      <c r="DN315" s="7">
        <f>Table2[[#This Row],[TOTAL Tax Revenues Before Assistance Through FY 11]]+Table2[[#This Row],[TOTAL Tax Revenues Before Assistance FY 12 and After]]</f>
        <v>6583.7055</v>
      </c>
      <c r="DO315" s="7">
        <v>416.0616</v>
      </c>
      <c r="DP315" s="7">
        <v>2563.5009</v>
      </c>
      <c r="DQ315" s="7">
        <v>3460.4834999999998</v>
      </c>
      <c r="DR315" s="7">
        <f>Table2[[#This Row],[TOTAL Tax Revenues Net of Assistance Recapture and Penalty FY 12 and After]]+Table2[[#This Row],[TOTAL Tax Revenues Net of Assistance Recapture and Penalty Through FY 11]]</f>
        <v>6023.9843999999994</v>
      </c>
      <c r="DS315" s="7">
        <v>0</v>
      </c>
      <c r="DT315" s="7">
        <v>0</v>
      </c>
      <c r="DU315" s="7">
        <v>0</v>
      </c>
      <c r="DV315" s="7">
        <v>0</v>
      </c>
    </row>
    <row r="316" spans="1:126" x14ac:dyDescent="0.25">
      <c r="A316" s="5">
        <v>92933</v>
      </c>
      <c r="B316" s="5" t="s">
        <v>559</v>
      </c>
      <c r="C316" s="5" t="s">
        <v>560</v>
      </c>
      <c r="D316" s="5" t="s">
        <v>32</v>
      </c>
      <c r="E316" s="5">
        <v>30</v>
      </c>
      <c r="F316" s="5">
        <v>2666</v>
      </c>
      <c r="G316" s="5">
        <v>6</v>
      </c>
      <c r="H316" s="23"/>
      <c r="I316" s="23"/>
      <c r="J316" s="5">
        <v>311412</v>
      </c>
      <c r="K316" s="6" t="s">
        <v>43</v>
      </c>
      <c r="L316" s="6">
        <v>38350</v>
      </c>
      <c r="M316" s="9">
        <v>47664</v>
      </c>
      <c r="N316" s="7">
        <v>1040</v>
      </c>
      <c r="O316" s="5" t="s">
        <v>109</v>
      </c>
      <c r="P316" s="23">
        <v>41</v>
      </c>
      <c r="Q316" s="23">
        <v>0</v>
      </c>
      <c r="R316" s="23">
        <v>546</v>
      </c>
      <c r="S316" s="23">
        <v>0</v>
      </c>
      <c r="T316" s="23">
        <v>0</v>
      </c>
      <c r="U316" s="23">
        <v>587</v>
      </c>
      <c r="V316" s="23">
        <v>566</v>
      </c>
      <c r="W316" s="23">
        <v>0</v>
      </c>
      <c r="X316" s="23">
        <v>0</v>
      </c>
      <c r="Y316" s="23">
        <v>421</v>
      </c>
      <c r="Z316" s="23">
        <v>2</v>
      </c>
      <c r="AA316" s="24">
        <v>23.642732049036798</v>
      </c>
      <c r="AB316" s="24">
        <v>72.504378283712796</v>
      </c>
      <c r="AC316" s="24">
        <v>3.3274956217162899</v>
      </c>
      <c r="AD316" s="24">
        <v>0.52539404553415103</v>
      </c>
      <c r="AE316" s="24">
        <v>0</v>
      </c>
      <c r="AF316" s="24">
        <v>88.091068301225903</v>
      </c>
      <c r="AG316" s="5" t="s">
        <v>33</v>
      </c>
      <c r="AH316" s="7" t="s">
        <v>33</v>
      </c>
      <c r="AI316" s="7">
        <v>115.081</v>
      </c>
      <c r="AJ316" s="7">
        <v>916.30439999999999</v>
      </c>
      <c r="AK316" s="7">
        <v>957.15509999999995</v>
      </c>
      <c r="AL316" s="7">
        <f>Table2[[#This Row],[Company Direct Land Through FY 11]]+Table2[[#This Row],[Company Direct Land FY 12 and After ]]</f>
        <v>1873.4594999999999</v>
      </c>
      <c r="AM316" s="7">
        <v>165.285</v>
      </c>
      <c r="AN316" s="7">
        <v>1325.9766</v>
      </c>
      <c r="AO316" s="7">
        <v>1374.7150999999999</v>
      </c>
      <c r="AP316" s="7">
        <f>Table2[[#This Row],[Company Direct Building Through FY 11]]+Table2[[#This Row],[Company Direct Building FY 12 and After  ]]</f>
        <v>2700.6916999999999</v>
      </c>
      <c r="AQ316" s="7">
        <v>0</v>
      </c>
      <c r="AR316" s="7">
        <v>8.125</v>
      </c>
      <c r="AS316" s="7">
        <v>0</v>
      </c>
      <c r="AT316" s="7">
        <f>Table2[[#This Row],[Mortgage Recording Tax Through FY 11]]+Table2[[#This Row],[Mortgage Recording Tax FY 12 and After ]]</f>
        <v>8.125</v>
      </c>
      <c r="AU316" s="7">
        <v>193.31299999999999</v>
      </c>
      <c r="AV316" s="7">
        <v>836.12379999999996</v>
      </c>
      <c r="AW316" s="7">
        <v>1607.8312000000001</v>
      </c>
      <c r="AX316" s="7">
        <f>Table2[[#This Row],[Pilot Savings  Through FY 11]]+Table2[[#This Row],[Pilot Savings FY 12 and After ]]</f>
        <v>2443.9549999999999</v>
      </c>
      <c r="AY316" s="7">
        <v>0</v>
      </c>
      <c r="AZ316" s="7">
        <v>0</v>
      </c>
      <c r="BA316" s="7">
        <v>0</v>
      </c>
      <c r="BB316" s="7">
        <f>Table2[[#This Row],[Mortgage Recording Tax Exemption Through FY 11]]+Table2[[#This Row],[Mortgage Recording Tax Exemption FY 12 and After ]]</f>
        <v>0</v>
      </c>
      <c r="BC316" s="7">
        <v>651.625</v>
      </c>
      <c r="BD316" s="7">
        <v>3193.6386000000002</v>
      </c>
      <c r="BE316" s="7">
        <v>5419.7210999999998</v>
      </c>
      <c r="BF316" s="7">
        <f>Table2[[#This Row],[Indirect and Induced Land Through FY 11]]+Table2[[#This Row],[Indirect and Induced Land FY 12 and After ]]</f>
        <v>8613.3597000000009</v>
      </c>
      <c r="BG316" s="7">
        <v>1210.1605999999999</v>
      </c>
      <c r="BH316" s="7">
        <v>5931.0433999999996</v>
      </c>
      <c r="BI316" s="7">
        <v>10065.195400000001</v>
      </c>
      <c r="BJ316" s="7">
        <f>Table2[[#This Row],[Indirect and Induced Building Through FY 11]]+Table2[[#This Row],[Indirect and Induced Building FY 12 and After]]</f>
        <v>15996.238799999999</v>
      </c>
      <c r="BK316" s="7">
        <v>1948.8386</v>
      </c>
      <c r="BL316" s="7">
        <v>10538.9642</v>
      </c>
      <c r="BM316" s="7">
        <v>16208.9555</v>
      </c>
      <c r="BN316" s="7">
        <f>Table2[[#This Row],[TOTAL Real Property Related Taxes Through FY 11]]+Table2[[#This Row],[TOTAL Real Property Related Taxes FY 12 and After]]</f>
        <v>26747.919699999999</v>
      </c>
      <c r="BO316" s="7">
        <v>7141.6301999999996</v>
      </c>
      <c r="BP316" s="7">
        <v>33115.65</v>
      </c>
      <c r="BQ316" s="7">
        <v>59398.6495</v>
      </c>
      <c r="BR316" s="7">
        <f>Table2[[#This Row],[Company Direct Through FY 11]]+Table2[[#This Row],[Company Direct FY 12 and After ]]</f>
        <v>92514.299499999994</v>
      </c>
      <c r="BS316" s="7">
        <v>0</v>
      </c>
      <c r="BT316" s="7">
        <v>0</v>
      </c>
      <c r="BU316" s="7">
        <v>0</v>
      </c>
      <c r="BV316" s="7">
        <f>Table2[[#This Row],[Sales Tax Exemption Through FY 11]]+Table2[[#This Row],[Sales Tax Exemption FY 12 and After ]]</f>
        <v>0</v>
      </c>
      <c r="BW316" s="7">
        <v>0</v>
      </c>
      <c r="BX316" s="7">
        <v>0</v>
      </c>
      <c r="BY316" s="7">
        <v>0</v>
      </c>
      <c r="BZ316" s="7">
        <f>Table2[[#This Row],[Energy Tax Savings Through FY 11]]+Table2[[#This Row],[Energy Tax Savings FY 12 and After ]]</f>
        <v>0</v>
      </c>
      <c r="CA316" s="7">
        <v>0</v>
      </c>
      <c r="CB316" s="7">
        <v>0</v>
      </c>
      <c r="CC316" s="7">
        <v>0</v>
      </c>
      <c r="CD316" s="7">
        <f>Table2[[#This Row],[Tax Exempt Bond Savings Through FY 11]]+Table2[[#This Row],[Tax Exempt Bond Savings FY12 and After ]]</f>
        <v>0</v>
      </c>
      <c r="CE316" s="7">
        <v>2309.4209000000001</v>
      </c>
      <c r="CF316" s="7">
        <v>11959.3493</v>
      </c>
      <c r="CG316" s="7">
        <v>19208.006700000002</v>
      </c>
      <c r="CH316" s="7">
        <f>Table2[[#This Row],[Indirect and Induced Through FY 11]]+Table2[[#This Row],[Indirect and Induced FY 12 and After  ]]</f>
        <v>31167.356</v>
      </c>
      <c r="CI316" s="7">
        <v>9451.0511000000006</v>
      </c>
      <c r="CJ316" s="7">
        <v>45074.999300000003</v>
      </c>
      <c r="CK316" s="7">
        <v>78606.656199999998</v>
      </c>
      <c r="CL316" s="7">
        <f>Table2[[#This Row],[TOTAL Income Consumption Use Taxes Through FY 11]]+Table2[[#This Row],[TOTAL Income Consumption Use Taxes FY 12 and After  ]]</f>
        <v>123681.65549999999</v>
      </c>
      <c r="CM316" s="7">
        <v>193.31299999999999</v>
      </c>
      <c r="CN316" s="7">
        <v>836.12379999999996</v>
      </c>
      <c r="CO316" s="7">
        <v>1607.8312000000001</v>
      </c>
      <c r="CP316" s="7">
        <f>Table2[[#This Row],[Assistance Provided Through FY 11]]+Table2[[#This Row],[Assistance Provided FY 12 and After ]]</f>
        <v>2443.9549999999999</v>
      </c>
      <c r="CQ316" s="7">
        <v>0</v>
      </c>
      <c r="CR316" s="7">
        <v>0</v>
      </c>
      <c r="CS316" s="7">
        <v>0</v>
      </c>
      <c r="CT316" s="7">
        <f>Table2[[#This Row],[Recapture Cancellation Reduction Amount Through FY 11]]+Table2[[#This Row],[Recapture Cancellation Reduction Amount FY 12 and After ]]</f>
        <v>0</v>
      </c>
      <c r="CU316" s="7">
        <v>0</v>
      </c>
      <c r="CV316" s="7">
        <v>0</v>
      </c>
      <c r="CW316" s="7">
        <v>0</v>
      </c>
      <c r="CX316" s="7">
        <f>Table2[[#This Row],[Penalty Paid Through FY 11]]+Table2[[#This Row],[Penalty Paid FY 12 and After]]</f>
        <v>0</v>
      </c>
      <c r="CY316" s="7">
        <v>193.31299999999999</v>
      </c>
      <c r="CZ316" s="7">
        <v>836.12379999999996</v>
      </c>
      <c r="DA316" s="7">
        <v>1607.8312000000001</v>
      </c>
      <c r="DB316" s="7">
        <f>Table2[[#This Row],[TOTAL Assistance Net of recapture penalties Through FY 11]]+Table2[[#This Row],[TOTAL Assistance Net of recapture penalties FY 12 and After ]]</f>
        <v>2443.9549999999999</v>
      </c>
      <c r="DC316" s="7">
        <v>7421.9961999999996</v>
      </c>
      <c r="DD316" s="7">
        <v>35366.055999999997</v>
      </c>
      <c r="DE316" s="7">
        <v>61730.519699999997</v>
      </c>
      <c r="DF316" s="7">
        <f>Table2[[#This Row],[Company Direct Tax Revenue Before Assistance FY 12 and After]]+Table2[[#This Row],[Company Direct Tax Revenue Before Assistance Through FY 11]]</f>
        <v>97096.575699999987</v>
      </c>
      <c r="DG316" s="7">
        <v>4171.2065000000002</v>
      </c>
      <c r="DH316" s="7">
        <v>21084.031299999999</v>
      </c>
      <c r="DI316" s="7">
        <v>34692.923199999997</v>
      </c>
      <c r="DJ316" s="7">
        <f>Table2[[#This Row],[Indirect and Induced Tax Revenues FY 12 and After]]+Table2[[#This Row],[Indirect and Induced Tax Revenues Through FY 11]]</f>
        <v>55776.954499999993</v>
      </c>
      <c r="DK316" s="7">
        <v>11593.2027</v>
      </c>
      <c r="DL316" s="7">
        <v>56450.087299999999</v>
      </c>
      <c r="DM316" s="7">
        <v>96423.442899999995</v>
      </c>
      <c r="DN316" s="7">
        <f>Table2[[#This Row],[TOTAL Tax Revenues Before Assistance Through FY 11]]+Table2[[#This Row],[TOTAL Tax Revenues Before Assistance FY 12 and After]]</f>
        <v>152873.53019999998</v>
      </c>
      <c r="DO316" s="7">
        <v>11399.8897</v>
      </c>
      <c r="DP316" s="7">
        <v>55613.963499999998</v>
      </c>
      <c r="DQ316" s="7">
        <v>94815.611699999994</v>
      </c>
      <c r="DR316" s="7">
        <f>Table2[[#This Row],[TOTAL Tax Revenues Net of Assistance Recapture and Penalty FY 12 and After]]+Table2[[#This Row],[TOTAL Tax Revenues Net of Assistance Recapture and Penalty Through FY 11]]</f>
        <v>150429.57519999999</v>
      </c>
      <c r="DS316" s="7">
        <v>0</v>
      </c>
      <c r="DT316" s="7">
        <v>0</v>
      </c>
      <c r="DU316" s="7">
        <v>0</v>
      </c>
      <c r="DV316" s="7">
        <v>0</v>
      </c>
    </row>
    <row r="317" spans="1:126" x14ac:dyDescent="0.25">
      <c r="A317" s="5">
        <v>92934</v>
      </c>
      <c r="B317" s="5" t="s">
        <v>563</v>
      </c>
      <c r="C317" s="5" t="s">
        <v>564</v>
      </c>
      <c r="D317" s="5" t="s">
        <v>32</v>
      </c>
      <c r="E317" s="5">
        <v>22</v>
      </c>
      <c r="F317" s="5">
        <v>1017</v>
      </c>
      <c r="G317" s="5">
        <v>65</v>
      </c>
      <c r="H317" s="23"/>
      <c r="I317" s="23"/>
      <c r="J317" s="5">
        <v>327310</v>
      </c>
      <c r="K317" s="6" t="s">
        <v>37</v>
      </c>
      <c r="L317" s="6">
        <v>38350</v>
      </c>
      <c r="M317" s="9">
        <v>47453</v>
      </c>
      <c r="N317" s="7">
        <v>5900</v>
      </c>
      <c r="O317" s="5" t="s">
        <v>62</v>
      </c>
      <c r="P317" s="23">
        <v>0</v>
      </c>
      <c r="Q317" s="23">
        <v>0</v>
      </c>
      <c r="R317" s="23">
        <v>32</v>
      </c>
      <c r="S317" s="23">
        <v>0</v>
      </c>
      <c r="T317" s="23">
        <v>0</v>
      </c>
      <c r="U317" s="23">
        <v>32</v>
      </c>
      <c r="V317" s="23">
        <v>32</v>
      </c>
      <c r="W317" s="23">
        <v>0</v>
      </c>
      <c r="X317" s="23">
        <v>0</v>
      </c>
      <c r="Y317" s="23">
        <v>44</v>
      </c>
      <c r="Z317" s="23">
        <v>4</v>
      </c>
      <c r="AA317" s="24">
        <v>0</v>
      </c>
      <c r="AB317" s="24">
        <v>0</v>
      </c>
      <c r="AC317" s="24">
        <v>0</v>
      </c>
      <c r="AD317" s="24">
        <v>0</v>
      </c>
      <c r="AE317" s="24">
        <v>0</v>
      </c>
      <c r="AF317" s="24">
        <v>93.75</v>
      </c>
      <c r="AG317" s="5" t="s">
        <v>39</v>
      </c>
      <c r="AH317" s="7" t="s">
        <v>33</v>
      </c>
      <c r="AI317" s="7">
        <v>36.268999999999998</v>
      </c>
      <c r="AJ317" s="7">
        <v>161.44390000000001</v>
      </c>
      <c r="AK317" s="7">
        <v>301.65730000000002</v>
      </c>
      <c r="AL317" s="7">
        <f>Table2[[#This Row],[Company Direct Land Through FY 11]]+Table2[[#This Row],[Company Direct Land FY 12 and After ]]</f>
        <v>463.10120000000006</v>
      </c>
      <c r="AM317" s="7">
        <v>140.97499999999999</v>
      </c>
      <c r="AN317" s="7">
        <v>325.6533</v>
      </c>
      <c r="AO317" s="7">
        <v>1172.5232000000001</v>
      </c>
      <c r="AP317" s="7">
        <f>Table2[[#This Row],[Company Direct Building Through FY 11]]+Table2[[#This Row],[Company Direct Building FY 12 and After  ]]</f>
        <v>1498.1765</v>
      </c>
      <c r="AQ317" s="7">
        <v>0</v>
      </c>
      <c r="AR317" s="7">
        <v>104.96120000000001</v>
      </c>
      <c r="AS317" s="7">
        <v>0</v>
      </c>
      <c r="AT317" s="7">
        <f>Table2[[#This Row],[Mortgage Recording Tax Through FY 11]]+Table2[[#This Row],[Mortgage Recording Tax FY 12 and After ]]</f>
        <v>104.96120000000001</v>
      </c>
      <c r="AU317" s="7">
        <v>147.68100000000001</v>
      </c>
      <c r="AV317" s="7">
        <v>326.166</v>
      </c>
      <c r="AW317" s="7">
        <v>1228.2983999999999</v>
      </c>
      <c r="AX317" s="7">
        <f>Table2[[#This Row],[Pilot Savings  Through FY 11]]+Table2[[#This Row],[Pilot Savings FY 12 and After ]]</f>
        <v>1554.4643999999998</v>
      </c>
      <c r="AY317" s="7">
        <v>0</v>
      </c>
      <c r="AZ317" s="7">
        <v>104.96120000000001</v>
      </c>
      <c r="BA317" s="7">
        <v>0</v>
      </c>
      <c r="BB317" s="7">
        <f>Table2[[#This Row],[Mortgage Recording Tax Exemption Through FY 11]]+Table2[[#This Row],[Mortgage Recording Tax Exemption FY 12 and After ]]</f>
        <v>104.96120000000001</v>
      </c>
      <c r="BC317" s="7">
        <v>36.6248</v>
      </c>
      <c r="BD317" s="7">
        <v>206.57830000000001</v>
      </c>
      <c r="BE317" s="7">
        <v>304.61759999999998</v>
      </c>
      <c r="BF317" s="7">
        <f>Table2[[#This Row],[Indirect and Induced Land Through FY 11]]+Table2[[#This Row],[Indirect and Induced Land FY 12 and After ]]</f>
        <v>511.19589999999999</v>
      </c>
      <c r="BG317" s="7">
        <v>68.017600000000002</v>
      </c>
      <c r="BH317" s="7">
        <v>383.6454</v>
      </c>
      <c r="BI317" s="7">
        <v>565.71820000000002</v>
      </c>
      <c r="BJ317" s="7">
        <f>Table2[[#This Row],[Indirect and Induced Building Through FY 11]]+Table2[[#This Row],[Indirect and Induced Building FY 12 and After]]</f>
        <v>949.36360000000002</v>
      </c>
      <c r="BK317" s="7">
        <v>134.2054</v>
      </c>
      <c r="BL317" s="7">
        <v>751.1549</v>
      </c>
      <c r="BM317" s="7">
        <v>1116.2179000000001</v>
      </c>
      <c r="BN317" s="7">
        <f>Table2[[#This Row],[TOTAL Real Property Related Taxes Through FY 11]]+Table2[[#This Row],[TOTAL Real Property Related Taxes FY 12 and After]]</f>
        <v>1867.3728000000001</v>
      </c>
      <c r="BO317" s="7">
        <v>278.1343</v>
      </c>
      <c r="BP317" s="7">
        <v>1689.8832</v>
      </c>
      <c r="BQ317" s="7">
        <v>2313.3098</v>
      </c>
      <c r="BR317" s="7">
        <f>Table2[[#This Row],[Company Direct Through FY 11]]+Table2[[#This Row],[Company Direct FY 12 and After ]]</f>
        <v>4003.1930000000002</v>
      </c>
      <c r="BS317" s="7">
        <v>0</v>
      </c>
      <c r="BT317" s="7">
        <v>97.259299999999996</v>
      </c>
      <c r="BU317" s="7">
        <v>0</v>
      </c>
      <c r="BV317" s="7">
        <f>Table2[[#This Row],[Sales Tax Exemption Through FY 11]]+Table2[[#This Row],[Sales Tax Exemption FY 12 and After ]]</f>
        <v>97.259299999999996</v>
      </c>
      <c r="BW317" s="7">
        <v>0</v>
      </c>
      <c r="BX317" s="7">
        <v>0</v>
      </c>
      <c r="BY317" s="7">
        <v>0</v>
      </c>
      <c r="BZ317" s="7">
        <f>Table2[[#This Row],[Energy Tax Savings Through FY 11]]+Table2[[#This Row],[Energy Tax Savings FY 12 and After ]]</f>
        <v>0</v>
      </c>
      <c r="CA317" s="7">
        <v>0.3276</v>
      </c>
      <c r="CB317" s="7">
        <v>1.7015</v>
      </c>
      <c r="CC317" s="7">
        <v>1.3212999999999999</v>
      </c>
      <c r="CD317" s="7">
        <f>Table2[[#This Row],[Tax Exempt Bond Savings Through FY 11]]+Table2[[#This Row],[Tax Exempt Bond Savings FY12 and After ]]</f>
        <v>3.0228000000000002</v>
      </c>
      <c r="CE317" s="7">
        <v>129.80189999999999</v>
      </c>
      <c r="CF317" s="7">
        <v>774.86850000000004</v>
      </c>
      <c r="CG317" s="7">
        <v>1079.5936999999999</v>
      </c>
      <c r="CH317" s="7">
        <f>Table2[[#This Row],[Indirect and Induced Through FY 11]]+Table2[[#This Row],[Indirect and Induced FY 12 and After  ]]</f>
        <v>1854.4621999999999</v>
      </c>
      <c r="CI317" s="7">
        <v>407.60860000000002</v>
      </c>
      <c r="CJ317" s="7">
        <v>2365.7909</v>
      </c>
      <c r="CK317" s="7">
        <v>3391.5821999999998</v>
      </c>
      <c r="CL317" s="7">
        <f>Table2[[#This Row],[TOTAL Income Consumption Use Taxes Through FY 11]]+Table2[[#This Row],[TOTAL Income Consumption Use Taxes FY 12 and After  ]]</f>
        <v>5757.3730999999998</v>
      </c>
      <c r="CM317" s="7">
        <v>148.0086</v>
      </c>
      <c r="CN317" s="7">
        <v>530.08799999999997</v>
      </c>
      <c r="CO317" s="7">
        <v>1229.6197</v>
      </c>
      <c r="CP317" s="7">
        <f>Table2[[#This Row],[Assistance Provided Through FY 11]]+Table2[[#This Row],[Assistance Provided FY 12 and After ]]</f>
        <v>1759.7076999999999</v>
      </c>
      <c r="CQ317" s="7">
        <v>0</v>
      </c>
      <c r="CR317" s="7">
        <v>0</v>
      </c>
      <c r="CS317" s="7">
        <v>0</v>
      </c>
      <c r="CT317" s="7">
        <f>Table2[[#This Row],[Recapture Cancellation Reduction Amount Through FY 11]]+Table2[[#This Row],[Recapture Cancellation Reduction Amount FY 12 and After ]]</f>
        <v>0</v>
      </c>
      <c r="CU317" s="7">
        <v>0</v>
      </c>
      <c r="CV317" s="7">
        <v>0</v>
      </c>
      <c r="CW317" s="7">
        <v>0</v>
      </c>
      <c r="CX317" s="7">
        <f>Table2[[#This Row],[Penalty Paid Through FY 11]]+Table2[[#This Row],[Penalty Paid FY 12 and After]]</f>
        <v>0</v>
      </c>
      <c r="CY317" s="7">
        <v>148.0086</v>
      </c>
      <c r="CZ317" s="7">
        <v>530.08799999999997</v>
      </c>
      <c r="DA317" s="7">
        <v>1229.6197</v>
      </c>
      <c r="DB317" s="7">
        <f>Table2[[#This Row],[TOTAL Assistance Net of recapture penalties Through FY 11]]+Table2[[#This Row],[TOTAL Assistance Net of recapture penalties FY 12 and After ]]</f>
        <v>1759.7076999999999</v>
      </c>
      <c r="DC317" s="7">
        <v>455.37830000000002</v>
      </c>
      <c r="DD317" s="7">
        <v>2281.9416000000001</v>
      </c>
      <c r="DE317" s="7">
        <v>3787.4902999999999</v>
      </c>
      <c r="DF317" s="7">
        <f>Table2[[#This Row],[Company Direct Tax Revenue Before Assistance FY 12 and After]]+Table2[[#This Row],[Company Direct Tax Revenue Before Assistance Through FY 11]]</f>
        <v>6069.4318999999996</v>
      </c>
      <c r="DG317" s="7">
        <v>234.4443</v>
      </c>
      <c r="DH317" s="7">
        <v>1365.0922</v>
      </c>
      <c r="DI317" s="7">
        <v>1949.9295</v>
      </c>
      <c r="DJ317" s="7">
        <f>Table2[[#This Row],[Indirect and Induced Tax Revenues FY 12 and After]]+Table2[[#This Row],[Indirect and Induced Tax Revenues Through FY 11]]</f>
        <v>3315.0217000000002</v>
      </c>
      <c r="DK317" s="7">
        <v>689.82259999999997</v>
      </c>
      <c r="DL317" s="7">
        <v>3647.0338000000002</v>
      </c>
      <c r="DM317" s="7">
        <v>5737.4197999999997</v>
      </c>
      <c r="DN317" s="7">
        <f>Table2[[#This Row],[TOTAL Tax Revenues Before Assistance Through FY 11]]+Table2[[#This Row],[TOTAL Tax Revenues Before Assistance FY 12 and After]]</f>
        <v>9384.4536000000007</v>
      </c>
      <c r="DO317" s="7">
        <v>541.81399999999996</v>
      </c>
      <c r="DP317" s="7">
        <v>3116.9458</v>
      </c>
      <c r="DQ317" s="7">
        <v>4507.8001000000004</v>
      </c>
      <c r="DR317" s="7">
        <f>Table2[[#This Row],[TOTAL Tax Revenues Net of Assistance Recapture and Penalty FY 12 and After]]+Table2[[#This Row],[TOTAL Tax Revenues Net of Assistance Recapture and Penalty Through FY 11]]</f>
        <v>7624.7458999999999</v>
      </c>
      <c r="DS317" s="7">
        <v>0</v>
      </c>
      <c r="DT317" s="7">
        <v>0</v>
      </c>
      <c r="DU317" s="7">
        <v>0</v>
      </c>
      <c r="DV317" s="7">
        <v>0</v>
      </c>
    </row>
    <row r="318" spans="1:126" x14ac:dyDescent="0.25">
      <c r="A318" s="5">
        <v>92935</v>
      </c>
      <c r="B318" s="5" t="s">
        <v>565</v>
      </c>
      <c r="C318" s="5" t="s">
        <v>566</v>
      </c>
      <c r="D318" s="5" t="s">
        <v>32</v>
      </c>
      <c r="E318" s="5">
        <v>26</v>
      </c>
      <c r="F318" s="5">
        <v>2575</v>
      </c>
      <c r="G318" s="5">
        <v>5</v>
      </c>
      <c r="H318" s="23"/>
      <c r="I318" s="23"/>
      <c r="J318" s="5">
        <v>311612</v>
      </c>
      <c r="K318" s="6" t="s">
        <v>28</v>
      </c>
      <c r="L318" s="6">
        <v>38251</v>
      </c>
      <c r="M318" s="9">
        <v>47664</v>
      </c>
      <c r="N318" s="7">
        <v>2775</v>
      </c>
      <c r="O318" s="5" t="s">
        <v>51</v>
      </c>
      <c r="P318" s="23">
        <v>0</v>
      </c>
      <c r="Q318" s="23">
        <v>0</v>
      </c>
      <c r="R318" s="23">
        <v>24</v>
      </c>
      <c r="S318" s="23">
        <v>0</v>
      </c>
      <c r="T318" s="23">
        <v>0</v>
      </c>
      <c r="U318" s="23">
        <v>24</v>
      </c>
      <c r="V318" s="23">
        <v>24</v>
      </c>
      <c r="W318" s="23">
        <v>0</v>
      </c>
      <c r="X318" s="23">
        <v>0</v>
      </c>
      <c r="Y318" s="23">
        <v>0</v>
      </c>
      <c r="Z318" s="23">
        <v>9</v>
      </c>
      <c r="AA318" s="24">
        <v>0</v>
      </c>
      <c r="AB318" s="24">
        <v>0</v>
      </c>
      <c r="AC318" s="24">
        <v>0</v>
      </c>
      <c r="AD318" s="24">
        <v>0</v>
      </c>
      <c r="AE318" s="24">
        <v>0</v>
      </c>
      <c r="AF318" s="24">
        <v>100</v>
      </c>
      <c r="AG318" s="5" t="s">
        <v>39</v>
      </c>
      <c r="AH318" s="7" t="s">
        <v>33</v>
      </c>
      <c r="AI318" s="7">
        <v>19.628</v>
      </c>
      <c r="AJ318" s="7">
        <v>98.672399999999996</v>
      </c>
      <c r="AK318" s="7">
        <v>163.2508</v>
      </c>
      <c r="AL318" s="7">
        <f>Table2[[#This Row],[Company Direct Land Through FY 11]]+Table2[[#This Row],[Company Direct Land FY 12 and After ]]</f>
        <v>261.92320000000001</v>
      </c>
      <c r="AM318" s="7">
        <v>18.978999999999999</v>
      </c>
      <c r="AN318" s="7">
        <v>82.241299999999995</v>
      </c>
      <c r="AO318" s="7">
        <v>157.85329999999999</v>
      </c>
      <c r="AP318" s="7">
        <f>Table2[[#This Row],[Company Direct Building Through FY 11]]+Table2[[#This Row],[Company Direct Building FY 12 and After  ]]</f>
        <v>240.09459999999999</v>
      </c>
      <c r="AQ318" s="7">
        <v>0</v>
      </c>
      <c r="AR318" s="7">
        <v>41.230800000000002</v>
      </c>
      <c r="AS318" s="7">
        <v>0</v>
      </c>
      <c r="AT318" s="7">
        <f>Table2[[#This Row],[Mortgage Recording Tax Through FY 11]]+Table2[[#This Row],[Mortgage Recording Tax FY 12 and After ]]</f>
        <v>41.230800000000002</v>
      </c>
      <c r="AU318" s="7">
        <v>12.840999999999999</v>
      </c>
      <c r="AV318" s="7">
        <v>58.268599999999999</v>
      </c>
      <c r="AW318" s="7">
        <v>106.8014</v>
      </c>
      <c r="AX318" s="7">
        <f>Table2[[#This Row],[Pilot Savings  Through FY 11]]+Table2[[#This Row],[Pilot Savings FY 12 and After ]]</f>
        <v>165.07</v>
      </c>
      <c r="AY318" s="7">
        <v>0</v>
      </c>
      <c r="AZ318" s="7">
        <v>41.230800000000002</v>
      </c>
      <c r="BA318" s="7">
        <v>0</v>
      </c>
      <c r="BB318" s="7">
        <f>Table2[[#This Row],[Mortgage Recording Tax Exemption Through FY 11]]+Table2[[#This Row],[Mortgage Recording Tax Exemption FY 12 and After ]]</f>
        <v>41.230800000000002</v>
      </c>
      <c r="BC318" s="7">
        <v>27.630099999999999</v>
      </c>
      <c r="BD318" s="7">
        <v>123.0819</v>
      </c>
      <c r="BE318" s="7">
        <v>229.8066</v>
      </c>
      <c r="BF318" s="7">
        <f>Table2[[#This Row],[Indirect and Induced Land Through FY 11]]+Table2[[#This Row],[Indirect and Induced Land FY 12 and After ]]</f>
        <v>352.88850000000002</v>
      </c>
      <c r="BG318" s="7">
        <v>51.313099999999999</v>
      </c>
      <c r="BH318" s="7">
        <v>228.58070000000001</v>
      </c>
      <c r="BI318" s="7">
        <v>426.7835</v>
      </c>
      <c r="BJ318" s="7">
        <f>Table2[[#This Row],[Indirect and Induced Building Through FY 11]]+Table2[[#This Row],[Indirect and Induced Building FY 12 and After]]</f>
        <v>655.36419999999998</v>
      </c>
      <c r="BK318" s="7">
        <v>104.7092</v>
      </c>
      <c r="BL318" s="7">
        <v>474.30770000000001</v>
      </c>
      <c r="BM318" s="7">
        <v>870.89279999999997</v>
      </c>
      <c r="BN318" s="7">
        <f>Table2[[#This Row],[TOTAL Real Property Related Taxes Through FY 11]]+Table2[[#This Row],[TOTAL Real Property Related Taxes FY 12 and After]]</f>
        <v>1345.2004999999999</v>
      </c>
      <c r="BO318" s="7">
        <v>302.82530000000003</v>
      </c>
      <c r="BP318" s="7">
        <v>1324.4857</v>
      </c>
      <c r="BQ318" s="7">
        <v>2518.6707000000001</v>
      </c>
      <c r="BR318" s="7">
        <f>Table2[[#This Row],[Company Direct Through FY 11]]+Table2[[#This Row],[Company Direct FY 12 and After ]]</f>
        <v>3843.1563999999998</v>
      </c>
      <c r="BS318" s="7">
        <v>0</v>
      </c>
      <c r="BT318" s="7">
        <v>1.5955999999999999</v>
      </c>
      <c r="BU318" s="7">
        <v>0</v>
      </c>
      <c r="BV318" s="7">
        <f>Table2[[#This Row],[Sales Tax Exemption Through FY 11]]+Table2[[#This Row],[Sales Tax Exemption FY 12 and After ]]</f>
        <v>1.5955999999999999</v>
      </c>
      <c r="BW318" s="7">
        <v>0</v>
      </c>
      <c r="BX318" s="7">
        <v>0</v>
      </c>
      <c r="BY318" s="7">
        <v>0</v>
      </c>
      <c r="BZ318" s="7">
        <f>Table2[[#This Row],[Energy Tax Savings Through FY 11]]+Table2[[#This Row],[Energy Tax Savings FY 12 and After ]]</f>
        <v>0</v>
      </c>
      <c r="CA318" s="7">
        <v>0</v>
      </c>
      <c r="CB318" s="7">
        <v>0</v>
      </c>
      <c r="CC318" s="7">
        <v>0</v>
      </c>
      <c r="CD318" s="7">
        <f>Table2[[#This Row],[Tax Exempt Bond Savings Through FY 11]]+Table2[[#This Row],[Tax Exempt Bond Savings FY12 and After ]]</f>
        <v>0</v>
      </c>
      <c r="CE318" s="7">
        <v>97.9238</v>
      </c>
      <c r="CF318" s="7">
        <v>466.21179999999998</v>
      </c>
      <c r="CG318" s="7">
        <v>814.45489999999995</v>
      </c>
      <c r="CH318" s="7">
        <f>Table2[[#This Row],[Indirect and Induced Through FY 11]]+Table2[[#This Row],[Indirect and Induced FY 12 and After  ]]</f>
        <v>1280.6667</v>
      </c>
      <c r="CI318" s="7">
        <v>400.7491</v>
      </c>
      <c r="CJ318" s="7">
        <v>1789.1018999999999</v>
      </c>
      <c r="CK318" s="7">
        <v>3333.1255999999998</v>
      </c>
      <c r="CL318" s="7">
        <f>Table2[[#This Row],[TOTAL Income Consumption Use Taxes Through FY 11]]+Table2[[#This Row],[TOTAL Income Consumption Use Taxes FY 12 and After  ]]</f>
        <v>5122.2275</v>
      </c>
      <c r="CM318" s="7">
        <v>12.840999999999999</v>
      </c>
      <c r="CN318" s="7">
        <v>101.095</v>
      </c>
      <c r="CO318" s="7">
        <v>106.8014</v>
      </c>
      <c r="CP318" s="7">
        <f>Table2[[#This Row],[Assistance Provided Through FY 11]]+Table2[[#This Row],[Assistance Provided FY 12 and After ]]</f>
        <v>207.8964</v>
      </c>
      <c r="CQ318" s="7">
        <v>0</v>
      </c>
      <c r="CR318" s="7">
        <v>0</v>
      </c>
      <c r="CS318" s="7">
        <v>0</v>
      </c>
      <c r="CT318" s="7">
        <f>Table2[[#This Row],[Recapture Cancellation Reduction Amount Through FY 11]]+Table2[[#This Row],[Recapture Cancellation Reduction Amount FY 12 and After ]]</f>
        <v>0</v>
      </c>
      <c r="CU318" s="7">
        <v>0</v>
      </c>
      <c r="CV318" s="7">
        <v>0</v>
      </c>
      <c r="CW318" s="7">
        <v>0</v>
      </c>
      <c r="CX318" s="7">
        <f>Table2[[#This Row],[Penalty Paid Through FY 11]]+Table2[[#This Row],[Penalty Paid FY 12 and After]]</f>
        <v>0</v>
      </c>
      <c r="CY318" s="7">
        <v>12.840999999999999</v>
      </c>
      <c r="CZ318" s="7">
        <v>101.095</v>
      </c>
      <c r="DA318" s="7">
        <v>106.8014</v>
      </c>
      <c r="DB318" s="7">
        <f>Table2[[#This Row],[TOTAL Assistance Net of recapture penalties Through FY 11]]+Table2[[#This Row],[TOTAL Assistance Net of recapture penalties FY 12 and After ]]</f>
        <v>207.8964</v>
      </c>
      <c r="DC318" s="7">
        <v>341.4323</v>
      </c>
      <c r="DD318" s="7">
        <v>1546.6302000000001</v>
      </c>
      <c r="DE318" s="7">
        <v>2839.7748000000001</v>
      </c>
      <c r="DF318" s="7">
        <f>Table2[[#This Row],[Company Direct Tax Revenue Before Assistance FY 12 and After]]+Table2[[#This Row],[Company Direct Tax Revenue Before Assistance Through FY 11]]</f>
        <v>4386.4050000000007</v>
      </c>
      <c r="DG318" s="7">
        <v>176.86699999999999</v>
      </c>
      <c r="DH318" s="7">
        <v>817.87440000000004</v>
      </c>
      <c r="DI318" s="7">
        <v>1471.0450000000001</v>
      </c>
      <c r="DJ318" s="7">
        <f>Table2[[#This Row],[Indirect and Induced Tax Revenues FY 12 and After]]+Table2[[#This Row],[Indirect and Induced Tax Revenues Through FY 11]]</f>
        <v>2288.9194000000002</v>
      </c>
      <c r="DK318" s="7">
        <v>518.29930000000002</v>
      </c>
      <c r="DL318" s="7">
        <v>2364.5046000000002</v>
      </c>
      <c r="DM318" s="7">
        <v>4310.8198000000002</v>
      </c>
      <c r="DN318" s="7">
        <f>Table2[[#This Row],[TOTAL Tax Revenues Before Assistance Through FY 11]]+Table2[[#This Row],[TOTAL Tax Revenues Before Assistance FY 12 and After]]</f>
        <v>6675.3244000000004</v>
      </c>
      <c r="DO318" s="7">
        <v>505.45830000000001</v>
      </c>
      <c r="DP318" s="7">
        <v>2263.4096</v>
      </c>
      <c r="DQ318" s="7">
        <v>4204.0183999999999</v>
      </c>
      <c r="DR318" s="7">
        <f>Table2[[#This Row],[TOTAL Tax Revenues Net of Assistance Recapture and Penalty FY 12 and After]]+Table2[[#This Row],[TOTAL Tax Revenues Net of Assistance Recapture and Penalty Through FY 11]]</f>
        <v>6467.4279999999999</v>
      </c>
      <c r="DS318" s="7">
        <v>0</v>
      </c>
      <c r="DT318" s="7">
        <v>0</v>
      </c>
      <c r="DU318" s="7">
        <v>0</v>
      </c>
      <c r="DV318" s="7">
        <v>0</v>
      </c>
    </row>
    <row r="319" spans="1:126" x14ac:dyDescent="0.25">
      <c r="A319" s="5">
        <v>92940</v>
      </c>
      <c r="B319" s="5" t="s">
        <v>568</v>
      </c>
      <c r="C319" s="5" t="s">
        <v>569</v>
      </c>
      <c r="D319" s="5" t="s">
        <v>42</v>
      </c>
      <c r="E319" s="5">
        <v>38</v>
      </c>
      <c r="F319" s="5">
        <v>735</v>
      </c>
      <c r="G319" s="5">
        <v>15</v>
      </c>
      <c r="H319" s="23"/>
      <c r="I319" s="23"/>
      <c r="J319" s="5">
        <v>314129</v>
      </c>
      <c r="K319" s="6" t="s">
        <v>28</v>
      </c>
      <c r="L319" s="6">
        <v>38198</v>
      </c>
      <c r="M319" s="9">
        <v>47664</v>
      </c>
      <c r="N319" s="7">
        <v>4120</v>
      </c>
      <c r="O319" s="5" t="s">
        <v>51</v>
      </c>
      <c r="P319" s="23">
        <v>13</v>
      </c>
      <c r="Q319" s="23">
        <v>0</v>
      </c>
      <c r="R319" s="23">
        <v>17</v>
      </c>
      <c r="S319" s="23">
        <v>0</v>
      </c>
      <c r="T319" s="23">
        <v>4</v>
      </c>
      <c r="U319" s="23">
        <v>34</v>
      </c>
      <c r="V319" s="23">
        <v>27</v>
      </c>
      <c r="W319" s="23">
        <v>0</v>
      </c>
      <c r="X319" s="23">
        <v>0</v>
      </c>
      <c r="Y319" s="23">
        <v>0</v>
      </c>
      <c r="Z319" s="23">
        <v>4</v>
      </c>
      <c r="AA319" s="24">
        <v>0</v>
      </c>
      <c r="AB319" s="24">
        <v>0</v>
      </c>
      <c r="AC319" s="24">
        <v>0</v>
      </c>
      <c r="AD319" s="24">
        <v>0</v>
      </c>
      <c r="AE319" s="24">
        <v>0</v>
      </c>
      <c r="AF319" s="24">
        <v>100</v>
      </c>
      <c r="AG319" s="5" t="s">
        <v>33</v>
      </c>
      <c r="AH319" s="7" t="s">
        <v>33</v>
      </c>
      <c r="AI319" s="7">
        <v>31.553999999999998</v>
      </c>
      <c r="AJ319" s="7">
        <v>116.0617</v>
      </c>
      <c r="AK319" s="7">
        <v>262.4425</v>
      </c>
      <c r="AL319" s="7">
        <f>Table2[[#This Row],[Company Direct Land Through FY 11]]+Table2[[#This Row],[Company Direct Land FY 12 and After ]]</f>
        <v>378.50419999999997</v>
      </c>
      <c r="AM319" s="7">
        <v>51.972000000000001</v>
      </c>
      <c r="AN319" s="7">
        <v>195.04949999999999</v>
      </c>
      <c r="AO319" s="7">
        <v>432.26330000000002</v>
      </c>
      <c r="AP319" s="7">
        <f>Table2[[#This Row],[Company Direct Building Through FY 11]]+Table2[[#This Row],[Company Direct Building FY 12 and After  ]]</f>
        <v>627.31280000000004</v>
      </c>
      <c r="AQ319" s="7">
        <v>0</v>
      </c>
      <c r="AR319" s="7">
        <v>63.161999999999999</v>
      </c>
      <c r="AS319" s="7">
        <v>0</v>
      </c>
      <c r="AT319" s="7">
        <f>Table2[[#This Row],[Mortgage Recording Tax Through FY 11]]+Table2[[#This Row],[Mortgage Recording Tax FY 12 and After ]]</f>
        <v>63.161999999999999</v>
      </c>
      <c r="AU319" s="7">
        <v>63.784999999999997</v>
      </c>
      <c r="AV319" s="7">
        <v>203.3115</v>
      </c>
      <c r="AW319" s="7">
        <v>530.51499999999999</v>
      </c>
      <c r="AX319" s="7">
        <f>Table2[[#This Row],[Pilot Savings  Through FY 11]]+Table2[[#This Row],[Pilot Savings FY 12 and After ]]</f>
        <v>733.82650000000001</v>
      </c>
      <c r="AY319" s="7">
        <v>0</v>
      </c>
      <c r="AZ319" s="7">
        <v>63.161999999999999</v>
      </c>
      <c r="BA319" s="7">
        <v>0</v>
      </c>
      <c r="BB319" s="7">
        <f>Table2[[#This Row],[Mortgage Recording Tax Exemption Through FY 11]]+Table2[[#This Row],[Mortgage Recording Tax Exemption FY 12 and After ]]</f>
        <v>63.161999999999999</v>
      </c>
      <c r="BC319" s="7">
        <v>41.627899999999997</v>
      </c>
      <c r="BD319" s="7">
        <v>216.31720000000001</v>
      </c>
      <c r="BE319" s="7">
        <v>346.22989999999999</v>
      </c>
      <c r="BF319" s="7">
        <f>Table2[[#This Row],[Indirect and Induced Land Through FY 11]]+Table2[[#This Row],[Indirect and Induced Land FY 12 and After ]]</f>
        <v>562.5471</v>
      </c>
      <c r="BG319" s="7">
        <v>77.308899999999994</v>
      </c>
      <c r="BH319" s="7">
        <v>401.73169999999999</v>
      </c>
      <c r="BI319" s="7">
        <v>642.99620000000004</v>
      </c>
      <c r="BJ319" s="7">
        <f>Table2[[#This Row],[Indirect and Induced Building Through FY 11]]+Table2[[#This Row],[Indirect and Induced Building FY 12 and After]]</f>
        <v>1044.7279000000001</v>
      </c>
      <c r="BK319" s="7">
        <v>138.67779999999999</v>
      </c>
      <c r="BL319" s="7">
        <v>725.84860000000003</v>
      </c>
      <c r="BM319" s="7">
        <v>1153.4168999999999</v>
      </c>
      <c r="BN319" s="7">
        <f>Table2[[#This Row],[TOTAL Real Property Related Taxes Through FY 11]]+Table2[[#This Row],[TOTAL Real Property Related Taxes FY 12 and After]]</f>
        <v>1879.2655</v>
      </c>
      <c r="BO319" s="7">
        <v>357.55090000000001</v>
      </c>
      <c r="BP319" s="7">
        <v>1829.4448</v>
      </c>
      <c r="BQ319" s="7">
        <v>2973.8362999999999</v>
      </c>
      <c r="BR319" s="7">
        <f>Table2[[#This Row],[Company Direct Through FY 11]]+Table2[[#This Row],[Company Direct FY 12 and After ]]</f>
        <v>4803.2811000000002</v>
      </c>
      <c r="BS319" s="7">
        <v>0</v>
      </c>
      <c r="BT319" s="7">
        <v>0</v>
      </c>
      <c r="BU319" s="7">
        <v>0</v>
      </c>
      <c r="BV319" s="7">
        <f>Table2[[#This Row],[Sales Tax Exemption Through FY 11]]+Table2[[#This Row],[Sales Tax Exemption FY 12 and After ]]</f>
        <v>0</v>
      </c>
      <c r="BW319" s="7">
        <v>0</v>
      </c>
      <c r="BX319" s="7">
        <v>0</v>
      </c>
      <c r="BY319" s="7">
        <v>0</v>
      </c>
      <c r="BZ319" s="7">
        <f>Table2[[#This Row],[Energy Tax Savings Through FY 11]]+Table2[[#This Row],[Energy Tax Savings FY 12 and After ]]</f>
        <v>0</v>
      </c>
      <c r="CA319" s="7">
        <v>0</v>
      </c>
      <c r="CB319" s="7">
        <v>0</v>
      </c>
      <c r="CC319" s="7">
        <v>0</v>
      </c>
      <c r="CD319" s="7">
        <f>Table2[[#This Row],[Tax Exempt Bond Savings Through FY 11]]+Table2[[#This Row],[Tax Exempt Bond Savings FY12 and After ]]</f>
        <v>0</v>
      </c>
      <c r="CE319" s="7">
        <v>163.8434</v>
      </c>
      <c r="CF319" s="7">
        <v>905.59739999999999</v>
      </c>
      <c r="CG319" s="7">
        <v>1362.7251000000001</v>
      </c>
      <c r="CH319" s="7">
        <f>Table2[[#This Row],[Indirect and Induced Through FY 11]]+Table2[[#This Row],[Indirect and Induced FY 12 and After  ]]</f>
        <v>2268.3225000000002</v>
      </c>
      <c r="CI319" s="7">
        <v>521.39430000000004</v>
      </c>
      <c r="CJ319" s="7">
        <v>2735.0421999999999</v>
      </c>
      <c r="CK319" s="7">
        <v>4336.5613999999996</v>
      </c>
      <c r="CL319" s="7">
        <f>Table2[[#This Row],[TOTAL Income Consumption Use Taxes Through FY 11]]+Table2[[#This Row],[TOTAL Income Consumption Use Taxes FY 12 and After  ]]</f>
        <v>7071.6035999999995</v>
      </c>
      <c r="CM319" s="7">
        <v>63.784999999999997</v>
      </c>
      <c r="CN319" s="7">
        <v>266.4735</v>
      </c>
      <c r="CO319" s="7">
        <v>530.51499999999999</v>
      </c>
      <c r="CP319" s="7">
        <f>Table2[[#This Row],[Assistance Provided Through FY 11]]+Table2[[#This Row],[Assistance Provided FY 12 and After ]]</f>
        <v>796.98849999999993</v>
      </c>
      <c r="CQ319" s="7">
        <v>0</v>
      </c>
      <c r="CR319" s="7">
        <v>0</v>
      </c>
      <c r="CS319" s="7">
        <v>0</v>
      </c>
      <c r="CT319" s="7">
        <f>Table2[[#This Row],[Recapture Cancellation Reduction Amount Through FY 11]]+Table2[[#This Row],[Recapture Cancellation Reduction Amount FY 12 and After ]]</f>
        <v>0</v>
      </c>
      <c r="CU319" s="7">
        <v>0</v>
      </c>
      <c r="CV319" s="7">
        <v>0</v>
      </c>
      <c r="CW319" s="7">
        <v>0</v>
      </c>
      <c r="CX319" s="7">
        <f>Table2[[#This Row],[Penalty Paid Through FY 11]]+Table2[[#This Row],[Penalty Paid FY 12 and After]]</f>
        <v>0</v>
      </c>
      <c r="CY319" s="7">
        <v>63.784999999999997</v>
      </c>
      <c r="CZ319" s="7">
        <v>266.4735</v>
      </c>
      <c r="DA319" s="7">
        <v>530.51499999999999</v>
      </c>
      <c r="DB319" s="7">
        <f>Table2[[#This Row],[TOTAL Assistance Net of recapture penalties Through FY 11]]+Table2[[#This Row],[TOTAL Assistance Net of recapture penalties FY 12 and After ]]</f>
        <v>796.98849999999993</v>
      </c>
      <c r="DC319" s="7">
        <v>441.07690000000002</v>
      </c>
      <c r="DD319" s="7">
        <v>2203.7179999999998</v>
      </c>
      <c r="DE319" s="7">
        <v>3668.5421000000001</v>
      </c>
      <c r="DF319" s="7">
        <f>Table2[[#This Row],[Company Direct Tax Revenue Before Assistance FY 12 and After]]+Table2[[#This Row],[Company Direct Tax Revenue Before Assistance Through FY 11]]</f>
        <v>5872.2600999999995</v>
      </c>
      <c r="DG319" s="7">
        <v>282.78019999999998</v>
      </c>
      <c r="DH319" s="7">
        <v>1523.6463000000001</v>
      </c>
      <c r="DI319" s="7">
        <v>2351.9512</v>
      </c>
      <c r="DJ319" s="7">
        <f>Table2[[#This Row],[Indirect and Induced Tax Revenues FY 12 and After]]+Table2[[#This Row],[Indirect and Induced Tax Revenues Through FY 11]]</f>
        <v>3875.5974999999999</v>
      </c>
      <c r="DK319" s="7">
        <v>723.85709999999995</v>
      </c>
      <c r="DL319" s="7">
        <v>3727.3643000000002</v>
      </c>
      <c r="DM319" s="7">
        <v>6020.4933000000001</v>
      </c>
      <c r="DN319" s="7">
        <f>Table2[[#This Row],[TOTAL Tax Revenues Before Assistance Through FY 11]]+Table2[[#This Row],[TOTAL Tax Revenues Before Assistance FY 12 and After]]</f>
        <v>9747.8575999999994</v>
      </c>
      <c r="DO319" s="7">
        <v>660.07209999999998</v>
      </c>
      <c r="DP319" s="7">
        <v>3460.8908000000001</v>
      </c>
      <c r="DQ319" s="7">
        <v>5489.9782999999998</v>
      </c>
      <c r="DR319" s="7">
        <f>Table2[[#This Row],[TOTAL Tax Revenues Net of Assistance Recapture and Penalty FY 12 and After]]+Table2[[#This Row],[TOTAL Tax Revenues Net of Assistance Recapture and Penalty Through FY 11]]</f>
        <v>8950.8690999999999</v>
      </c>
      <c r="DS319" s="7">
        <v>0</v>
      </c>
      <c r="DT319" s="7">
        <v>0</v>
      </c>
      <c r="DU319" s="7">
        <v>0</v>
      </c>
      <c r="DV319" s="7">
        <v>0</v>
      </c>
    </row>
    <row r="320" spans="1:126" x14ac:dyDescent="0.25">
      <c r="A320" s="5">
        <v>92941</v>
      </c>
      <c r="B320" s="5" t="s">
        <v>570</v>
      </c>
      <c r="C320" s="5" t="s">
        <v>571</v>
      </c>
      <c r="D320" s="5" t="s">
        <v>42</v>
      </c>
      <c r="E320" s="5">
        <v>43</v>
      </c>
      <c r="F320" s="5">
        <v>6113</v>
      </c>
      <c r="G320" s="5">
        <v>45</v>
      </c>
      <c r="H320" s="23">
        <v>2500</v>
      </c>
      <c r="I320" s="23">
        <v>3579</v>
      </c>
      <c r="J320" s="5">
        <v>623210</v>
      </c>
      <c r="K320" s="6" t="s">
        <v>166</v>
      </c>
      <c r="L320" s="6">
        <v>38218</v>
      </c>
      <c r="M320" s="9">
        <v>47300</v>
      </c>
      <c r="N320" s="7">
        <v>1145</v>
      </c>
      <c r="O320" s="5" t="s">
        <v>48</v>
      </c>
      <c r="P320" s="23">
        <v>1</v>
      </c>
      <c r="Q320" s="23">
        <v>0</v>
      </c>
      <c r="R320" s="23">
        <v>10</v>
      </c>
      <c r="S320" s="23">
        <v>0</v>
      </c>
      <c r="T320" s="23">
        <v>6</v>
      </c>
      <c r="U320" s="23">
        <v>17</v>
      </c>
      <c r="V320" s="23">
        <v>16</v>
      </c>
      <c r="W320" s="23">
        <v>0</v>
      </c>
      <c r="X320" s="23">
        <v>0</v>
      </c>
      <c r="Y320" s="23">
        <v>0</v>
      </c>
      <c r="Z320" s="23">
        <v>16</v>
      </c>
      <c r="AA320" s="24">
        <v>0</v>
      </c>
      <c r="AB320" s="24">
        <v>0</v>
      </c>
      <c r="AC320" s="24">
        <v>0</v>
      </c>
      <c r="AD320" s="24">
        <v>0</v>
      </c>
      <c r="AE320" s="24">
        <v>0</v>
      </c>
      <c r="AF320" s="24">
        <v>90.909090909090907</v>
      </c>
      <c r="AG320" s="5" t="s">
        <v>39</v>
      </c>
      <c r="AH320" s="7" t="s">
        <v>33</v>
      </c>
      <c r="AI320" s="7">
        <v>0</v>
      </c>
      <c r="AJ320" s="7">
        <v>0</v>
      </c>
      <c r="AK320" s="7">
        <v>0</v>
      </c>
      <c r="AL320" s="7">
        <f>Table2[[#This Row],[Company Direct Land Through FY 11]]+Table2[[#This Row],[Company Direct Land FY 12 and After ]]</f>
        <v>0</v>
      </c>
      <c r="AM320" s="7">
        <v>0</v>
      </c>
      <c r="AN320" s="7">
        <v>0</v>
      </c>
      <c r="AO320" s="7">
        <v>0</v>
      </c>
      <c r="AP320" s="7">
        <f>Table2[[#This Row],[Company Direct Building Through FY 11]]+Table2[[#This Row],[Company Direct Building FY 12 and After  ]]</f>
        <v>0</v>
      </c>
      <c r="AQ320" s="7">
        <v>0</v>
      </c>
      <c r="AR320" s="7">
        <v>0</v>
      </c>
      <c r="AS320" s="7">
        <v>0</v>
      </c>
      <c r="AT320" s="7">
        <f>Table2[[#This Row],[Mortgage Recording Tax Through FY 11]]+Table2[[#This Row],[Mortgage Recording Tax FY 12 and After ]]</f>
        <v>0</v>
      </c>
      <c r="AU320" s="7">
        <v>0</v>
      </c>
      <c r="AV320" s="7">
        <v>0</v>
      </c>
      <c r="AW320" s="7">
        <v>0</v>
      </c>
      <c r="AX320" s="7">
        <f>Table2[[#This Row],[Pilot Savings  Through FY 11]]+Table2[[#This Row],[Pilot Savings FY 12 and After ]]</f>
        <v>0</v>
      </c>
      <c r="AY320" s="7">
        <v>0</v>
      </c>
      <c r="AZ320" s="7">
        <v>0</v>
      </c>
      <c r="BA320" s="7">
        <v>0</v>
      </c>
      <c r="BB320" s="7">
        <f>Table2[[#This Row],[Mortgage Recording Tax Exemption Through FY 11]]+Table2[[#This Row],[Mortgage Recording Tax Exemption FY 12 and After ]]</f>
        <v>0</v>
      </c>
      <c r="BC320" s="7">
        <v>7.1534000000000004</v>
      </c>
      <c r="BD320" s="7">
        <v>34.928600000000003</v>
      </c>
      <c r="BE320" s="7">
        <v>59.496699999999997</v>
      </c>
      <c r="BF320" s="7">
        <f>Table2[[#This Row],[Indirect and Induced Land Through FY 11]]+Table2[[#This Row],[Indirect and Induced Land FY 12 and After ]]</f>
        <v>94.425299999999993</v>
      </c>
      <c r="BG320" s="7">
        <v>13.285</v>
      </c>
      <c r="BH320" s="7">
        <v>64.867400000000004</v>
      </c>
      <c r="BI320" s="7">
        <v>110.49509999999999</v>
      </c>
      <c r="BJ320" s="7">
        <f>Table2[[#This Row],[Indirect and Induced Building Through FY 11]]+Table2[[#This Row],[Indirect and Induced Building FY 12 and After]]</f>
        <v>175.36250000000001</v>
      </c>
      <c r="BK320" s="7">
        <v>20.438400000000001</v>
      </c>
      <c r="BL320" s="7">
        <v>99.796000000000006</v>
      </c>
      <c r="BM320" s="7">
        <v>169.99180000000001</v>
      </c>
      <c r="BN320" s="7">
        <f>Table2[[#This Row],[TOTAL Real Property Related Taxes Through FY 11]]+Table2[[#This Row],[TOTAL Real Property Related Taxes FY 12 and After]]</f>
        <v>269.7878</v>
      </c>
      <c r="BO320" s="7">
        <v>26.427600000000002</v>
      </c>
      <c r="BP320" s="7">
        <v>135.399</v>
      </c>
      <c r="BQ320" s="7">
        <v>219.80410000000001</v>
      </c>
      <c r="BR320" s="7">
        <f>Table2[[#This Row],[Company Direct Through FY 11]]+Table2[[#This Row],[Company Direct FY 12 and After ]]</f>
        <v>355.20310000000001</v>
      </c>
      <c r="BS320" s="7">
        <v>0</v>
      </c>
      <c r="BT320" s="7">
        <v>0</v>
      </c>
      <c r="BU320" s="7">
        <v>0</v>
      </c>
      <c r="BV320" s="7">
        <f>Table2[[#This Row],[Sales Tax Exemption Through FY 11]]+Table2[[#This Row],[Sales Tax Exemption FY 12 and After ]]</f>
        <v>0</v>
      </c>
      <c r="BW320" s="7">
        <v>0</v>
      </c>
      <c r="BX320" s="7">
        <v>0</v>
      </c>
      <c r="BY320" s="7">
        <v>0</v>
      </c>
      <c r="BZ320" s="7">
        <f>Table2[[#This Row],[Energy Tax Savings Through FY 11]]+Table2[[#This Row],[Energy Tax Savings FY 12 and After ]]</f>
        <v>0</v>
      </c>
      <c r="CA320" s="7">
        <v>0.72299999999999998</v>
      </c>
      <c r="CB320" s="7">
        <v>5.0111999999999997</v>
      </c>
      <c r="CC320" s="7">
        <v>2.9163000000000001</v>
      </c>
      <c r="CD320" s="7">
        <f>Table2[[#This Row],[Tax Exempt Bond Savings Through FY 11]]+Table2[[#This Row],[Tax Exempt Bond Savings FY12 and After ]]</f>
        <v>7.9275000000000002</v>
      </c>
      <c r="CE320" s="7">
        <v>28.1553</v>
      </c>
      <c r="CF320" s="7">
        <v>147.4768</v>
      </c>
      <c r="CG320" s="7">
        <v>234.17400000000001</v>
      </c>
      <c r="CH320" s="7">
        <f>Table2[[#This Row],[Indirect and Induced Through FY 11]]+Table2[[#This Row],[Indirect and Induced FY 12 and After  ]]</f>
        <v>381.6508</v>
      </c>
      <c r="CI320" s="7">
        <v>53.859900000000003</v>
      </c>
      <c r="CJ320" s="7">
        <v>277.8646</v>
      </c>
      <c r="CK320" s="7">
        <v>451.06180000000001</v>
      </c>
      <c r="CL320" s="7">
        <f>Table2[[#This Row],[TOTAL Income Consumption Use Taxes Through FY 11]]+Table2[[#This Row],[TOTAL Income Consumption Use Taxes FY 12 and After  ]]</f>
        <v>728.92640000000006</v>
      </c>
      <c r="CM320" s="7">
        <v>0.72299999999999998</v>
      </c>
      <c r="CN320" s="7">
        <v>5.0111999999999997</v>
      </c>
      <c r="CO320" s="7">
        <v>2.9163000000000001</v>
      </c>
      <c r="CP320" s="7">
        <f>Table2[[#This Row],[Assistance Provided Through FY 11]]+Table2[[#This Row],[Assistance Provided FY 12 and After ]]</f>
        <v>7.9275000000000002</v>
      </c>
      <c r="CQ320" s="7">
        <v>0</v>
      </c>
      <c r="CR320" s="7">
        <v>0</v>
      </c>
      <c r="CS320" s="7">
        <v>0</v>
      </c>
      <c r="CT320" s="7">
        <f>Table2[[#This Row],[Recapture Cancellation Reduction Amount Through FY 11]]+Table2[[#This Row],[Recapture Cancellation Reduction Amount FY 12 and After ]]</f>
        <v>0</v>
      </c>
      <c r="CU320" s="7">
        <v>0</v>
      </c>
      <c r="CV320" s="7">
        <v>0</v>
      </c>
      <c r="CW320" s="7">
        <v>0</v>
      </c>
      <c r="CX320" s="7">
        <f>Table2[[#This Row],[Penalty Paid Through FY 11]]+Table2[[#This Row],[Penalty Paid FY 12 and After]]</f>
        <v>0</v>
      </c>
      <c r="CY320" s="7">
        <v>0.72299999999999998</v>
      </c>
      <c r="CZ320" s="7">
        <v>5.0111999999999997</v>
      </c>
      <c r="DA320" s="7">
        <v>2.9163000000000001</v>
      </c>
      <c r="DB320" s="7">
        <f>Table2[[#This Row],[TOTAL Assistance Net of recapture penalties Through FY 11]]+Table2[[#This Row],[TOTAL Assistance Net of recapture penalties FY 12 and After ]]</f>
        <v>7.9275000000000002</v>
      </c>
      <c r="DC320" s="7">
        <v>26.427600000000002</v>
      </c>
      <c r="DD320" s="7">
        <v>135.399</v>
      </c>
      <c r="DE320" s="7">
        <v>219.80410000000001</v>
      </c>
      <c r="DF320" s="7">
        <f>Table2[[#This Row],[Company Direct Tax Revenue Before Assistance FY 12 and After]]+Table2[[#This Row],[Company Direct Tax Revenue Before Assistance Through FY 11]]</f>
        <v>355.20310000000001</v>
      </c>
      <c r="DG320" s="7">
        <v>48.593699999999998</v>
      </c>
      <c r="DH320" s="7">
        <v>247.27279999999999</v>
      </c>
      <c r="DI320" s="7">
        <v>404.16579999999999</v>
      </c>
      <c r="DJ320" s="7">
        <f>Table2[[#This Row],[Indirect and Induced Tax Revenues FY 12 and After]]+Table2[[#This Row],[Indirect and Induced Tax Revenues Through FY 11]]</f>
        <v>651.43859999999995</v>
      </c>
      <c r="DK320" s="7">
        <v>75.021299999999997</v>
      </c>
      <c r="DL320" s="7">
        <v>382.67180000000002</v>
      </c>
      <c r="DM320" s="7">
        <v>623.96990000000005</v>
      </c>
      <c r="DN320" s="7">
        <f>Table2[[#This Row],[TOTAL Tax Revenues Before Assistance Through FY 11]]+Table2[[#This Row],[TOTAL Tax Revenues Before Assistance FY 12 and After]]</f>
        <v>1006.6417000000001</v>
      </c>
      <c r="DO320" s="7">
        <v>74.298299999999998</v>
      </c>
      <c r="DP320" s="7">
        <v>377.66059999999999</v>
      </c>
      <c r="DQ320" s="7">
        <v>621.05359999999996</v>
      </c>
      <c r="DR320" s="7">
        <f>Table2[[#This Row],[TOTAL Tax Revenues Net of Assistance Recapture and Penalty FY 12 and After]]+Table2[[#This Row],[TOTAL Tax Revenues Net of Assistance Recapture and Penalty Through FY 11]]</f>
        <v>998.71419999999989</v>
      </c>
      <c r="DS320" s="7">
        <v>0</v>
      </c>
      <c r="DT320" s="7">
        <v>0</v>
      </c>
      <c r="DU320" s="7">
        <v>0</v>
      </c>
      <c r="DV320" s="7">
        <v>0</v>
      </c>
    </row>
    <row r="321" spans="1:126" x14ac:dyDescent="0.25">
      <c r="A321" s="5">
        <v>92942</v>
      </c>
      <c r="B321" s="5" t="s">
        <v>572</v>
      </c>
      <c r="C321" s="5" t="s">
        <v>573</v>
      </c>
      <c r="D321" s="5" t="s">
        <v>59</v>
      </c>
      <c r="E321" s="5">
        <v>49</v>
      </c>
      <c r="F321" s="5">
        <v>1161</v>
      </c>
      <c r="G321" s="5">
        <v>150</v>
      </c>
      <c r="H321" s="23">
        <v>65000</v>
      </c>
      <c r="I321" s="23">
        <v>16416</v>
      </c>
      <c r="J321" s="5">
        <v>611110</v>
      </c>
      <c r="K321" s="6" t="s">
        <v>166</v>
      </c>
      <c r="L321" s="6">
        <v>38218</v>
      </c>
      <c r="M321" s="9">
        <v>47300</v>
      </c>
      <c r="N321" s="7">
        <v>3630</v>
      </c>
      <c r="O321" s="5" t="s">
        <v>79</v>
      </c>
      <c r="P321" s="23">
        <v>86</v>
      </c>
      <c r="Q321" s="23">
        <v>0</v>
      </c>
      <c r="R321" s="23">
        <v>91</v>
      </c>
      <c r="S321" s="23">
        <v>0</v>
      </c>
      <c r="T321" s="23">
        <v>2</v>
      </c>
      <c r="U321" s="23">
        <v>179</v>
      </c>
      <c r="V321" s="23">
        <v>136</v>
      </c>
      <c r="W321" s="23">
        <v>0</v>
      </c>
      <c r="X321" s="23">
        <v>0</v>
      </c>
      <c r="Y321" s="23">
        <v>127</v>
      </c>
      <c r="Z321" s="23">
        <v>0</v>
      </c>
      <c r="AA321" s="24">
        <v>0</v>
      </c>
      <c r="AB321" s="24">
        <v>0</v>
      </c>
      <c r="AC321" s="24">
        <v>0</v>
      </c>
      <c r="AD321" s="24">
        <v>0</v>
      </c>
      <c r="AE321" s="24">
        <v>0</v>
      </c>
      <c r="AF321" s="24">
        <v>92.090395480225993</v>
      </c>
      <c r="AG321" s="5" t="s">
        <v>39</v>
      </c>
      <c r="AH321" s="7" t="s">
        <v>33</v>
      </c>
      <c r="AI321" s="7">
        <v>0</v>
      </c>
      <c r="AJ321" s="7">
        <v>0</v>
      </c>
      <c r="AK321" s="7">
        <v>0</v>
      </c>
      <c r="AL321" s="7">
        <f>Table2[[#This Row],[Company Direct Land Through FY 11]]+Table2[[#This Row],[Company Direct Land FY 12 and After ]]</f>
        <v>0</v>
      </c>
      <c r="AM321" s="7">
        <v>0</v>
      </c>
      <c r="AN321" s="7">
        <v>0</v>
      </c>
      <c r="AO321" s="7">
        <v>0</v>
      </c>
      <c r="AP321" s="7">
        <f>Table2[[#This Row],[Company Direct Building Through FY 11]]+Table2[[#This Row],[Company Direct Building FY 12 and After  ]]</f>
        <v>0</v>
      </c>
      <c r="AQ321" s="7">
        <v>0</v>
      </c>
      <c r="AR321" s="7">
        <v>66.860500000000002</v>
      </c>
      <c r="AS321" s="7">
        <v>0</v>
      </c>
      <c r="AT321" s="7">
        <f>Table2[[#This Row],[Mortgage Recording Tax Through FY 11]]+Table2[[#This Row],[Mortgage Recording Tax FY 12 and After ]]</f>
        <v>66.860500000000002</v>
      </c>
      <c r="AU321" s="7">
        <v>0</v>
      </c>
      <c r="AV321" s="7">
        <v>0</v>
      </c>
      <c r="AW321" s="7">
        <v>0</v>
      </c>
      <c r="AX321" s="7">
        <f>Table2[[#This Row],[Pilot Savings  Through FY 11]]+Table2[[#This Row],[Pilot Savings FY 12 and After ]]</f>
        <v>0</v>
      </c>
      <c r="AY321" s="7">
        <v>0</v>
      </c>
      <c r="AZ321" s="7">
        <v>66.860500000000002</v>
      </c>
      <c r="BA321" s="7">
        <v>0</v>
      </c>
      <c r="BB321" s="7">
        <f>Table2[[#This Row],[Mortgage Recording Tax Exemption Through FY 11]]+Table2[[#This Row],[Mortgage Recording Tax Exemption FY 12 and After ]]</f>
        <v>66.860500000000002</v>
      </c>
      <c r="BC321" s="7">
        <v>93.830500000000001</v>
      </c>
      <c r="BD321" s="7">
        <v>451.4101</v>
      </c>
      <c r="BE321" s="7">
        <v>780.41070000000002</v>
      </c>
      <c r="BF321" s="7">
        <f>Table2[[#This Row],[Indirect and Induced Land Through FY 11]]+Table2[[#This Row],[Indirect and Induced Land FY 12 and After ]]</f>
        <v>1231.8208</v>
      </c>
      <c r="BG321" s="7">
        <v>174.2567</v>
      </c>
      <c r="BH321" s="7">
        <v>838.33330000000001</v>
      </c>
      <c r="BI321" s="7">
        <v>1449.3345999999999</v>
      </c>
      <c r="BJ321" s="7">
        <f>Table2[[#This Row],[Indirect and Induced Building Through FY 11]]+Table2[[#This Row],[Indirect and Induced Building FY 12 and After]]</f>
        <v>2287.6678999999999</v>
      </c>
      <c r="BK321" s="7">
        <v>268.0872</v>
      </c>
      <c r="BL321" s="7">
        <v>1289.7434000000001</v>
      </c>
      <c r="BM321" s="7">
        <v>2229.7453</v>
      </c>
      <c r="BN321" s="7">
        <f>Table2[[#This Row],[TOTAL Real Property Related Taxes Through FY 11]]+Table2[[#This Row],[TOTAL Real Property Related Taxes FY 12 and After]]</f>
        <v>3519.4886999999999</v>
      </c>
      <c r="BO321" s="7">
        <v>343.76650000000001</v>
      </c>
      <c r="BP321" s="7">
        <v>1648.8798999999999</v>
      </c>
      <c r="BQ321" s="7">
        <v>2859.1873999999998</v>
      </c>
      <c r="BR321" s="7">
        <f>Table2[[#This Row],[Company Direct Through FY 11]]+Table2[[#This Row],[Company Direct FY 12 and After ]]</f>
        <v>4508.0672999999997</v>
      </c>
      <c r="BS321" s="7">
        <v>0</v>
      </c>
      <c r="BT321" s="7">
        <v>0</v>
      </c>
      <c r="BU321" s="7">
        <v>0</v>
      </c>
      <c r="BV321" s="7">
        <f>Table2[[#This Row],[Sales Tax Exemption Through FY 11]]+Table2[[#This Row],[Sales Tax Exemption FY 12 and After ]]</f>
        <v>0</v>
      </c>
      <c r="BW321" s="7">
        <v>0</v>
      </c>
      <c r="BX321" s="7">
        <v>0</v>
      </c>
      <c r="BY321" s="7">
        <v>0</v>
      </c>
      <c r="BZ321" s="7">
        <f>Table2[[#This Row],[Energy Tax Savings Through FY 11]]+Table2[[#This Row],[Energy Tax Savings FY 12 and After ]]</f>
        <v>0</v>
      </c>
      <c r="CA321" s="7">
        <v>3.1467999999999998</v>
      </c>
      <c r="CB321" s="7">
        <v>19.333300000000001</v>
      </c>
      <c r="CC321" s="7">
        <v>12.693</v>
      </c>
      <c r="CD321" s="7">
        <f>Table2[[#This Row],[Tax Exempt Bond Savings Through FY 11]]+Table2[[#This Row],[Tax Exempt Bond Savings FY12 and After ]]</f>
        <v>32.026299999999999</v>
      </c>
      <c r="CE321" s="7">
        <v>380.17</v>
      </c>
      <c r="CF321" s="7">
        <v>1876.431</v>
      </c>
      <c r="CG321" s="7">
        <v>3161.9656</v>
      </c>
      <c r="CH321" s="7">
        <f>Table2[[#This Row],[Indirect and Induced Through FY 11]]+Table2[[#This Row],[Indirect and Induced FY 12 and After  ]]</f>
        <v>5038.3966</v>
      </c>
      <c r="CI321" s="7">
        <v>720.78970000000004</v>
      </c>
      <c r="CJ321" s="7">
        <v>3505.9776000000002</v>
      </c>
      <c r="CK321" s="7">
        <v>6008.46</v>
      </c>
      <c r="CL321" s="7">
        <f>Table2[[#This Row],[TOTAL Income Consumption Use Taxes Through FY 11]]+Table2[[#This Row],[TOTAL Income Consumption Use Taxes FY 12 and After  ]]</f>
        <v>9514.4376000000011</v>
      </c>
      <c r="CM321" s="7">
        <v>3.1467999999999998</v>
      </c>
      <c r="CN321" s="7">
        <v>86.193799999999996</v>
      </c>
      <c r="CO321" s="7">
        <v>12.693</v>
      </c>
      <c r="CP321" s="7">
        <f>Table2[[#This Row],[Assistance Provided Through FY 11]]+Table2[[#This Row],[Assistance Provided FY 12 and After ]]</f>
        <v>98.886799999999994</v>
      </c>
      <c r="CQ321" s="7">
        <v>0</v>
      </c>
      <c r="CR321" s="7">
        <v>0</v>
      </c>
      <c r="CS321" s="7">
        <v>0</v>
      </c>
      <c r="CT321" s="7">
        <f>Table2[[#This Row],[Recapture Cancellation Reduction Amount Through FY 11]]+Table2[[#This Row],[Recapture Cancellation Reduction Amount FY 12 and After ]]</f>
        <v>0</v>
      </c>
      <c r="CU321" s="7">
        <v>0</v>
      </c>
      <c r="CV321" s="7">
        <v>0</v>
      </c>
      <c r="CW321" s="7">
        <v>0</v>
      </c>
      <c r="CX321" s="7">
        <f>Table2[[#This Row],[Penalty Paid Through FY 11]]+Table2[[#This Row],[Penalty Paid FY 12 and After]]</f>
        <v>0</v>
      </c>
      <c r="CY321" s="7">
        <v>3.1467999999999998</v>
      </c>
      <c r="CZ321" s="7">
        <v>86.193799999999996</v>
      </c>
      <c r="DA321" s="7">
        <v>12.693</v>
      </c>
      <c r="DB321" s="7">
        <f>Table2[[#This Row],[TOTAL Assistance Net of recapture penalties Through FY 11]]+Table2[[#This Row],[TOTAL Assistance Net of recapture penalties FY 12 and After ]]</f>
        <v>98.886799999999994</v>
      </c>
      <c r="DC321" s="7">
        <v>343.76650000000001</v>
      </c>
      <c r="DD321" s="7">
        <v>1715.7403999999999</v>
      </c>
      <c r="DE321" s="7">
        <v>2859.1873999999998</v>
      </c>
      <c r="DF321" s="7">
        <f>Table2[[#This Row],[Company Direct Tax Revenue Before Assistance FY 12 and After]]+Table2[[#This Row],[Company Direct Tax Revenue Before Assistance Through FY 11]]</f>
        <v>4574.9277999999995</v>
      </c>
      <c r="DG321" s="7">
        <v>648.25720000000001</v>
      </c>
      <c r="DH321" s="7">
        <v>3166.1743999999999</v>
      </c>
      <c r="DI321" s="7">
        <v>5391.7109</v>
      </c>
      <c r="DJ321" s="7">
        <f>Table2[[#This Row],[Indirect and Induced Tax Revenues FY 12 and After]]+Table2[[#This Row],[Indirect and Induced Tax Revenues Through FY 11]]</f>
        <v>8557.8852999999999</v>
      </c>
      <c r="DK321" s="7">
        <v>992.02369999999996</v>
      </c>
      <c r="DL321" s="7">
        <v>4881.9147999999996</v>
      </c>
      <c r="DM321" s="7">
        <v>8250.8983000000007</v>
      </c>
      <c r="DN321" s="7">
        <f>Table2[[#This Row],[TOTAL Tax Revenues Before Assistance Through FY 11]]+Table2[[#This Row],[TOTAL Tax Revenues Before Assistance FY 12 and After]]</f>
        <v>13132.813099999999</v>
      </c>
      <c r="DO321" s="7">
        <v>988.87689999999998</v>
      </c>
      <c r="DP321" s="7">
        <v>4795.7209999999995</v>
      </c>
      <c r="DQ321" s="7">
        <v>8238.2052999999996</v>
      </c>
      <c r="DR321" s="7">
        <f>Table2[[#This Row],[TOTAL Tax Revenues Net of Assistance Recapture and Penalty FY 12 and After]]+Table2[[#This Row],[TOTAL Tax Revenues Net of Assistance Recapture and Penalty Through FY 11]]</f>
        <v>13033.926299999999</v>
      </c>
      <c r="DS321" s="7">
        <v>0</v>
      </c>
      <c r="DT321" s="7">
        <v>0</v>
      </c>
      <c r="DU321" s="7">
        <v>0</v>
      </c>
      <c r="DV321" s="7">
        <v>0</v>
      </c>
    </row>
    <row r="322" spans="1:126" x14ac:dyDescent="0.25">
      <c r="A322" s="5">
        <v>92943</v>
      </c>
      <c r="B322" s="5" t="s">
        <v>574</v>
      </c>
      <c r="C322" s="5" t="s">
        <v>825</v>
      </c>
      <c r="D322" s="5" t="s">
        <v>42</v>
      </c>
      <c r="E322" s="5">
        <v>36</v>
      </c>
      <c r="F322" s="5">
        <v>1244</v>
      </c>
      <c r="G322" s="5">
        <v>60</v>
      </c>
      <c r="H322" s="23">
        <v>93343</v>
      </c>
      <c r="I322" s="23">
        <v>27541</v>
      </c>
      <c r="J322" s="5">
        <v>624120</v>
      </c>
      <c r="K322" s="6" t="s">
        <v>166</v>
      </c>
      <c r="L322" s="6">
        <v>38218</v>
      </c>
      <c r="M322" s="9">
        <v>47300</v>
      </c>
      <c r="N322" s="7">
        <v>970</v>
      </c>
      <c r="O322" s="5" t="s">
        <v>797</v>
      </c>
      <c r="P322" s="23">
        <v>11</v>
      </c>
      <c r="Q322" s="23">
        <v>0</v>
      </c>
      <c r="R322" s="23">
        <v>123</v>
      </c>
      <c r="S322" s="23">
        <v>0</v>
      </c>
      <c r="T322" s="23">
        <v>0</v>
      </c>
      <c r="U322" s="23">
        <v>134</v>
      </c>
      <c r="V322" s="23">
        <v>128</v>
      </c>
      <c r="W322" s="23">
        <v>0</v>
      </c>
      <c r="X322" s="23">
        <v>0</v>
      </c>
      <c r="Y322" s="23">
        <v>125</v>
      </c>
      <c r="Z322" s="23">
        <v>0</v>
      </c>
      <c r="AA322" s="24">
        <v>0</v>
      </c>
      <c r="AB322" s="24">
        <v>0</v>
      </c>
      <c r="AC322" s="24">
        <v>0</v>
      </c>
      <c r="AD322" s="24">
        <v>0</v>
      </c>
      <c r="AE322" s="24">
        <v>0</v>
      </c>
      <c r="AF322" s="24">
        <v>75.373134328358205</v>
      </c>
      <c r="AG322" s="5" t="s">
        <v>39</v>
      </c>
      <c r="AH322" s="7" t="s">
        <v>39</v>
      </c>
      <c r="AI322" s="7">
        <v>0</v>
      </c>
      <c r="AJ322" s="7">
        <v>0</v>
      </c>
      <c r="AK322" s="7">
        <v>0</v>
      </c>
      <c r="AL322" s="7">
        <f>Table2[[#This Row],[Company Direct Land Through FY 11]]+Table2[[#This Row],[Company Direct Land FY 12 and After ]]</f>
        <v>0</v>
      </c>
      <c r="AM322" s="7">
        <v>0</v>
      </c>
      <c r="AN322" s="7">
        <v>0</v>
      </c>
      <c r="AO322" s="7">
        <v>0</v>
      </c>
      <c r="AP322" s="7">
        <f>Table2[[#This Row],[Company Direct Building Through FY 11]]+Table2[[#This Row],[Company Direct Building FY 12 and After  ]]</f>
        <v>0</v>
      </c>
      <c r="AQ322" s="7">
        <v>0</v>
      </c>
      <c r="AR322" s="7">
        <v>7.0952000000000002</v>
      </c>
      <c r="AS322" s="7">
        <v>0</v>
      </c>
      <c r="AT322" s="7">
        <f>Table2[[#This Row],[Mortgage Recording Tax Through FY 11]]+Table2[[#This Row],[Mortgage Recording Tax FY 12 and After ]]</f>
        <v>7.0952000000000002</v>
      </c>
      <c r="AU322" s="7">
        <v>0</v>
      </c>
      <c r="AV322" s="7">
        <v>0</v>
      </c>
      <c r="AW322" s="7">
        <v>0</v>
      </c>
      <c r="AX322" s="7">
        <f>Table2[[#This Row],[Pilot Savings  Through FY 11]]+Table2[[#This Row],[Pilot Savings FY 12 and After ]]</f>
        <v>0</v>
      </c>
      <c r="AY322" s="7">
        <v>0</v>
      </c>
      <c r="AZ322" s="7">
        <v>7.0952000000000002</v>
      </c>
      <c r="BA322" s="7">
        <v>0</v>
      </c>
      <c r="BB322" s="7">
        <f>Table2[[#This Row],[Mortgage Recording Tax Exemption Through FY 11]]+Table2[[#This Row],[Mortgage Recording Tax Exemption FY 12 and After ]]</f>
        <v>7.0952000000000002</v>
      </c>
      <c r="BC322" s="7">
        <v>53.654200000000003</v>
      </c>
      <c r="BD322" s="7">
        <v>256.3854</v>
      </c>
      <c r="BE322" s="7">
        <v>446.25529999999998</v>
      </c>
      <c r="BF322" s="7">
        <f>Table2[[#This Row],[Indirect and Induced Land Through FY 11]]+Table2[[#This Row],[Indirect and Induced Land FY 12 and After ]]</f>
        <v>702.64069999999992</v>
      </c>
      <c r="BG322" s="7">
        <v>99.6434</v>
      </c>
      <c r="BH322" s="7">
        <v>476.14409999999998</v>
      </c>
      <c r="BI322" s="7">
        <v>828.75840000000005</v>
      </c>
      <c r="BJ322" s="7">
        <f>Table2[[#This Row],[Indirect and Induced Building Through FY 11]]+Table2[[#This Row],[Indirect and Induced Building FY 12 and After]]</f>
        <v>1304.9025000000001</v>
      </c>
      <c r="BK322" s="7">
        <v>153.29759999999999</v>
      </c>
      <c r="BL322" s="7">
        <v>732.52949999999998</v>
      </c>
      <c r="BM322" s="7">
        <v>1275.0137</v>
      </c>
      <c r="BN322" s="7">
        <f>Table2[[#This Row],[TOTAL Real Property Related Taxes Through FY 11]]+Table2[[#This Row],[TOTAL Real Property Related Taxes FY 12 and After]]</f>
        <v>2007.5432000000001</v>
      </c>
      <c r="BO322" s="7">
        <v>174.81379999999999</v>
      </c>
      <c r="BP322" s="7">
        <v>908.42989999999998</v>
      </c>
      <c r="BQ322" s="7">
        <v>1453.9684999999999</v>
      </c>
      <c r="BR322" s="7">
        <f>Table2[[#This Row],[Company Direct Through FY 11]]+Table2[[#This Row],[Company Direct FY 12 and After ]]</f>
        <v>2362.3984</v>
      </c>
      <c r="BS322" s="7">
        <v>0</v>
      </c>
      <c r="BT322" s="7">
        <v>0</v>
      </c>
      <c r="BU322" s="7">
        <v>0</v>
      </c>
      <c r="BV322" s="7">
        <f>Table2[[#This Row],[Sales Tax Exemption Through FY 11]]+Table2[[#This Row],[Sales Tax Exemption FY 12 and After ]]</f>
        <v>0</v>
      </c>
      <c r="BW322" s="7">
        <v>0</v>
      </c>
      <c r="BX322" s="7">
        <v>0</v>
      </c>
      <c r="BY322" s="7">
        <v>0</v>
      </c>
      <c r="BZ322" s="7">
        <f>Table2[[#This Row],[Energy Tax Savings Through FY 11]]+Table2[[#This Row],[Energy Tax Savings FY 12 and After ]]</f>
        <v>0</v>
      </c>
      <c r="CA322" s="7">
        <v>0.4199</v>
      </c>
      <c r="CB322" s="7">
        <v>3.4887000000000001</v>
      </c>
      <c r="CC322" s="7">
        <v>1.6938</v>
      </c>
      <c r="CD322" s="7">
        <f>Table2[[#This Row],[Tax Exempt Bond Savings Through FY 11]]+Table2[[#This Row],[Tax Exempt Bond Savings FY12 and After ]]</f>
        <v>5.1825000000000001</v>
      </c>
      <c r="CE322" s="7">
        <v>211.17769999999999</v>
      </c>
      <c r="CF322" s="7">
        <v>1088.2360000000001</v>
      </c>
      <c r="CG322" s="7">
        <v>1756.4158</v>
      </c>
      <c r="CH322" s="7">
        <f>Table2[[#This Row],[Indirect and Induced Through FY 11]]+Table2[[#This Row],[Indirect and Induced FY 12 and After  ]]</f>
        <v>2844.6518000000001</v>
      </c>
      <c r="CI322" s="7">
        <v>385.57159999999999</v>
      </c>
      <c r="CJ322" s="7">
        <v>1993.1772000000001</v>
      </c>
      <c r="CK322" s="7">
        <v>3208.6905000000002</v>
      </c>
      <c r="CL322" s="7">
        <f>Table2[[#This Row],[TOTAL Income Consumption Use Taxes Through FY 11]]+Table2[[#This Row],[TOTAL Income Consumption Use Taxes FY 12 and After  ]]</f>
        <v>5201.8677000000007</v>
      </c>
      <c r="CM322" s="7">
        <v>0.4199</v>
      </c>
      <c r="CN322" s="7">
        <v>10.5839</v>
      </c>
      <c r="CO322" s="7">
        <v>1.6938</v>
      </c>
      <c r="CP322" s="7">
        <f>Table2[[#This Row],[Assistance Provided Through FY 11]]+Table2[[#This Row],[Assistance Provided FY 12 and After ]]</f>
        <v>12.277699999999999</v>
      </c>
      <c r="CQ322" s="7">
        <v>0</v>
      </c>
      <c r="CR322" s="7">
        <v>0</v>
      </c>
      <c r="CS322" s="7">
        <v>0</v>
      </c>
      <c r="CT322" s="7">
        <f>Table2[[#This Row],[Recapture Cancellation Reduction Amount Through FY 11]]+Table2[[#This Row],[Recapture Cancellation Reduction Amount FY 12 and After ]]</f>
        <v>0</v>
      </c>
      <c r="CU322" s="7">
        <v>0</v>
      </c>
      <c r="CV322" s="7">
        <v>0</v>
      </c>
      <c r="CW322" s="7">
        <v>0</v>
      </c>
      <c r="CX322" s="7">
        <f>Table2[[#This Row],[Penalty Paid Through FY 11]]+Table2[[#This Row],[Penalty Paid FY 12 and After]]</f>
        <v>0</v>
      </c>
      <c r="CY322" s="7">
        <v>0.4199</v>
      </c>
      <c r="CZ322" s="7">
        <v>10.5839</v>
      </c>
      <c r="DA322" s="7">
        <v>1.6938</v>
      </c>
      <c r="DB322" s="7">
        <f>Table2[[#This Row],[TOTAL Assistance Net of recapture penalties Through FY 11]]+Table2[[#This Row],[TOTAL Assistance Net of recapture penalties FY 12 and After ]]</f>
        <v>12.277699999999999</v>
      </c>
      <c r="DC322" s="7">
        <v>174.81379999999999</v>
      </c>
      <c r="DD322" s="7">
        <v>915.52509999999995</v>
      </c>
      <c r="DE322" s="7">
        <v>1453.9684999999999</v>
      </c>
      <c r="DF322" s="7">
        <f>Table2[[#This Row],[Company Direct Tax Revenue Before Assistance FY 12 and After]]+Table2[[#This Row],[Company Direct Tax Revenue Before Assistance Through FY 11]]</f>
        <v>2369.4935999999998</v>
      </c>
      <c r="DG322" s="7">
        <v>364.4753</v>
      </c>
      <c r="DH322" s="7">
        <v>1820.7655</v>
      </c>
      <c r="DI322" s="7">
        <v>3031.4295000000002</v>
      </c>
      <c r="DJ322" s="7">
        <f>Table2[[#This Row],[Indirect and Induced Tax Revenues FY 12 and After]]+Table2[[#This Row],[Indirect and Induced Tax Revenues Through FY 11]]</f>
        <v>4852.1949999999997</v>
      </c>
      <c r="DK322" s="7">
        <v>539.28909999999996</v>
      </c>
      <c r="DL322" s="7">
        <v>2736.2905999999998</v>
      </c>
      <c r="DM322" s="7">
        <v>4485.3980000000001</v>
      </c>
      <c r="DN322" s="7">
        <f>Table2[[#This Row],[TOTAL Tax Revenues Before Assistance Through FY 11]]+Table2[[#This Row],[TOTAL Tax Revenues Before Assistance FY 12 and After]]</f>
        <v>7221.6885999999995</v>
      </c>
      <c r="DO322" s="7">
        <v>538.86919999999998</v>
      </c>
      <c r="DP322" s="7">
        <v>2725.7067000000002</v>
      </c>
      <c r="DQ322" s="7">
        <v>4483.7042000000001</v>
      </c>
      <c r="DR322" s="7">
        <f>Table2[[#This Row],[TOTAL Tax Revenues Net of Assistance Recapture and Penalty FY 12 and After]]+Table2[[#This Row],[TOTAL Tax Revenues Net of Assistance Recapture and Penalty Through FY 11]]</f>
        <v>7209.4109000000008</v>
      </c>
      <c r="DS322" s="7">
        <v>0</v>
      </c>
      <c r="DT322" s="7">
        <v>0</v>
      </c>
      <c r="DU322" s="7">
        <v>0</v>
      </c>
      <c r="DV322" s="7">
        <v>0</v>
      </c>
    </row>
    <row r="323" spans="1:126" x14ac:dyDescent="0.25">
      <c r="A323" s="5">
        <v>92944</v>
      </c>
      <c r="B323" s="5" t="s">
        <v>575</v>
      </c>
      <c r="C323" s="5" t="s">
        <v>576</v>
      </c>
      <c r="D323" s="5" t="s">
        <v>32</v>
      </c>
      <c r="E323" s="5">
        <v>19</v>
      </c>
      <c r="F323" s="5">
        <v>4504</v>
      </c>
      <c r="G323" s="5">
        <v>23</v>
      </c>
      <c r="H323" s="23">
        <v>7500</v>
      </c>
      <c r="I323" s="23">
        <v>2045</v>
      </c>
      <c r="J323" s="5">
        <v>624190</v>
      </c>
      <c r="K323" s="6" t="s">
        <v>166</v>
      </c>
      <c r="L323" s="6">
        <v>38218</v>
      </c>
      <c r="M323" s="9">
        <v>47300</v>
      </c>
      <c r="N323" s="7">
        <v>419</v>
      </c>
      <c r="O323" s="5" t="s">
        <v>48</v>
      </c>
      <c r="P323" s="23">
        <v>11</v>
      </c>
      <c r="Q323" s="23">
        <v>0</v>
      </c>
      <c r="R323" s="23">
        <v>7</v>
      </c>
      <c r="S323" s="23">
        <v>0</v>
      </c>
      <c r="T323" s="23">
        <v>0</v>
      </c>
      <c r="U323" s="23">
        <v>18</v>
      </c>
      <c r="V323" s="23">
        <v>12</v>
      </c>
      <c r="W323" s="23">
        <v>0</v>
      </c>
      <c r="X323" s="23">
        <v>0</v>
      </c>
      <c r="Y323" s="23">
        <v>9</v>
      </c>
      <c r="Z323" s="23">
        <v>0</v>
      </c>
      <c r="AA323" s="24">
        <v>0</v>
      </c>
      <c r="AB323" s="24">
        <v>0</v>
      </c>
      <c r="AC323" s="24">
        <v>0</v>
      </c>
      <c r="AD323" s="24">
        <v>0</v>
      </c>
      <c r="AE323" s="24">
        <v>0</v>
      </c>
      <c r="AF323" s="24">
        <v>94.4444444444444</v>
      </c>
      <c r="AG323" s="5" t="s">
        <v>39</v>
      </c>
      <c r="AH323" s="7" t="s">
        <v>33</v>
      </c>
      <c r="AI323" s="7">
        <v>0</v>
      </c>
      <c r="AJ323" s="7">
        <v>0</v>
      </c>
      <c r="AK323" s="7">
        <v>0</v>
      </c>
      <c r="AL323" s="7">
        <f>Table2[[#This Row],[Company Direct Land Through FY 11]]+Table2[[#This Row],[Company Direct Land FY 12 and After ]]</f>
        <v>0</v>
      </c>
      <c r="AM323" s="7">
        <v>0</v>
      </c>
      <c r="AN323" s="7">
        <v>0</v>
      </c>
      <c r="AO323" s="7">
        <v>0</v>
      </c>
      <c r="AP323" s="7">
        <f>Table2[[#This Row],[Company Direct Building Through FY 11]]+Table2[[#This Row],[Company Direct Building FY 12 and After  ]]</f>
        <v>0</v>
      </c>
      <c r="AQ323" s="7">
        <v>0</v>
      </c>
      <c r="AR323" s="7">
        <v>0</v>
      </c>
      <c r="AS323" s="7">
        <v>0</v>
      </c>
      <c r="AT323" s="7">
        <f>Table2[[#This Row],[Mortgage Recording Tax Through FY 11]]+Table2[[#This Row],[Mortgage Recording Tax FY 12 and After ]]</f>
        <v>0</v>
      </c>
      <c r="AU323" s="7">
        <v>0</v>
      </c>
      <c r="AV323" s="7">
        <v>0</v>
      </c>
      <c r="AW323" s="7">
        <v>0</v>
      </c>
      <c r="AX323" s="7">
        <f>Table2[[#This Row],[Pilot Savings  Through FY 11]]+Table2[[#This Row],[Pilot Savings FY 12 and After ]]</f>
        <v>0</v>
      </c>
      <c r="AY323" s="7">
        <v>0</v>
      </c>
      <c r="AZ323" s="7">
        <v>0</v>
      </c>
      <c r="BA323" s="7">
        <v>0</v>
      </c>
      <c r="BB323" s="7">
        <f>Table2[[#This Row],[Mortgage Recording Tax Exemption Through FY 11]]+Table2[[#This Row],[Mortgage Recording Tax Exemption FY 12 and After ]]</f>
        <v>0</v>
      </c>
      <c r="BC323" s="7">
        <v>5.0298999999999996</v>
      </c>
      <c r="BD323" s="7">
        <v>32.169899999999998</v>
      </c>
      <c r="BE323" s="7">
        <v>41.834499999999998</v>
      </c>
      <c r="BF323" s="7">
        <f>Table2[[#This Row],[Indirect and Induced Land Through FY 11]]+Table2[[#This Row],[Indirect and Induced Land FY 12 and After ]]</f>
        <v>74.004400000000004</v>
      </c>
      <c r="BG323" s="7">
        <v>9.3413000000000004</v>
      </c>
      <c r="BH323" s="7">
        <v>59.744</v>
      </c>
      <c r="BI323" s="7">
        <v>77.6935</v>
      </c>
      <c r="BJ323" s="7">
        <f>Table2[[#This Row],[Indirect and Induced Building Through FY 11]]+Table2[[#This Row],[Indirect and Induced Building FY 12 and After]]</f>
        <v>137.4375</v>
      </c>
      <c r="BK323" s="7">
        <v>14.3712</v>
      </c>
      <c r="BL323" s="7">
        <v>91.913899999999998</v>
      </c>
      <c r="BM323" s="7">
        <v>119.52800000000001</v>
      </c>
      <c r="BN323" s="7">
        <f>Table2[[#This Row],[TOTAL Real Property Related Taxes Through FY 11]]+Table2[[#This Row],[TOTAL Real Property Related Taxes FY 12 and After]]</f>
        <v>211.4419</v>
      </c>
      <c r="BO323" s="7">
        <v>14.757300000000001</v>
      </c>
      <c r="BP323" s="7">
        <v>99.953299999999999</v>
      </c>
      <c r="BQ323" s="7">
        <v>122.74</v>
      </c>
      <c r="BR323" s="7">
        <f>Table2[[#This Row],[Company Direct Through FY 11]]+Table2[[#This Row],[Company Direct FY 12 and After ]]</f>
        <v>222.69329999999999</v>
      </c>
      <c r="BS323" s="7">
        <v>0</v>
      </c>
      <c r="BT323" s="7">
        <v>0</v>
      </c>
      <c r="BU323" s="7">
        <v>0</v>
      </c>
      <c r="BV323" s="7">
        <f>Table2[[#This Row],[Sales Tax Exemption Through FY 11]]+Table2[[#This Row],[Sales Tax Exemption FY 12 and After ]]</f>
        <v>0</v>
      </c>
      <c r="BW323" s="7">
        <v>0</v>
      </c>
      <c r="BX323" s="7">
        <v>0</v>
      </c>
      <c r="BY323" s="7">
        <v>0</v>
      </c>
      <c r="BZ323" s="7">
        <f>Table2[[#This Row],[Energy Tax Savings Through FY 11]]+Table2[[#This Row],[Energy Tax Savings FY 12 and After ]]</f>
        <v>0</v>
      </c>
      <c r="CA323" s="7">
        <v>0.2046</v>
      </c>
      <c r="CB323" s="7">
        <v>1.321</v>
      </c>
      <c r="CC323" s="7">
        <v>0.82520000000000004</v>
      </c>
      <c r="CD323" s="7">
        <f>Table2[[#This Row],[Tax Exempt Bond Savings Through FY 11]]+Table2[[#This Row],[Tax Exempt Bond Savings FY12 and After ]]</f>
        <v>2.1461999999999999</v>
      </c>
      <c r="CE323" s="7">
        <v>17.826499999999999</v>
      </c>
      <c r="CF323" s="7">
        <v>119.8544</v>
      </c>
      <c r="CG323" s="7">
        <v>148.26779999999999</v>
      </c>
      <c r="CH323" s="7">
        <f>Table2[[#This Row],[Indirect and Induced Through FY 11]]+Table2[[#This Row],[Indirect and Induced FY 12 and After  ]]</f>
        <v>268.12220000000002</v>
      </c>
      <c r="CI323" s="7">
        <v>32.379199999999997</v>
      </c>
      <c r="CJ323" s="7">
        <v>218.48670000000001</v>
      </c>
      <c r="CK323" s="7">
        <v>270.18259999999998</v>
      </c>
      <c r="CL323" s="7">
        <f>Table2[[#This Row],[TOTAL Income Consumption Use Taxes Through FY 11]]+Table2[[#This Row],[TOTAL Income Consumption Use Taxes FY 12 and After  ]]</f>
        <v>488.66930000000002</v>
      </c>
      <c r="CM323" s="7">
        <v>0.2046</v>
      </c>
      <c r="CN323" s="7">
        <v>1.321</v>
      </c>
      <c r="CO323" s="7">
        <v>0.82520000000000004</v>
      </c>
      <c r="CP323" s="7">
        <f>Table2[[#This Row],[Assistance Provided Through FY 11]]+Table2[[#This Row],[Assistance Provided FY 12 and After ]]</f>
        <v>2.1461999999999999</v>
      </c>
      <c r="CQ323" s="7">
        <v>0</v>
      </c>
      <c r="CR323" s="7">
        <v>0</v>
      </c>
      <c r="CS323" s="7">
        <v>0</v>
      </c>
      <c r="CT323" s="7">
        <f>Table2[[#This Row],[Recapture Cancellation Reduction Amount Through FY 11]]+Table2[[#This Row],[Recapture Cancellation Reduction Amount FY 12 and After ]]</f>
        <v>0</v>
      </c>
      <c r="CU323" s="7">
        <v>0</v>
      </c>
      <c r="CV323" s="7">
        <v>0</v>
      </c>
      <c r="CW323" s="7">
        <v>0</v>
      </c>
      <c r="CX323" s="7">
        <f>Table2[[#This Row],[Penalty Paid Through FY 11]]+Table2[[#This Row],[Penalty Paid FY 12 and After]]</f>
        <v>0</v>
      </c>
      <c r="CY323" s="7">
        <v>0.2046</v>
      </c>
      <c r="CZ323" s="7">
        <v>1.321</v>
      </c>
      <c r="DA323" s="7">
        <v>0.82520000000000004</v>
      </c>
      <c r="DB323" s="7">
        <f>Table2[[#This Row],[TOTAL Assistance Net of recapture penalties Through FY 11]]+Table2[[#This Row],[TOTAL Assistance Net of recapture penalties FY 12 and After ]]</f>
        <v>2.1461999999999999</v>
      </c>
      <c r="DC323" s="7">
        <v>14.757300000000001</v>
      </c>
      <c r="DD323" s="7">
        <v>99.953299999999999</v>
      </c>
      <c r="DE323" s="7">
        <v>122.74</v>
      </c>
      <c r="DF323" s="7">
        <f>Table2[[#This Row],[Company Direct Tax Revenue Before Assistance FY 12 and After]]+Table2[[#This Row],[Company Direct Tax Revenue Before Assistance Through FY 11]]</f>
        <v>222.69329999999999</v>
      </c>
      <c r="DG323" s="7">
        <v>32.197699999999998</v>
      </c>
      <c r="DH323" s="7">
        <v>211.76830000000001</v>
      </c>
      <c r="DI323" s="7">
        <v>267.79579999999999</v>
      </c>
      <c r="DJ323" s="7">
        <f>Table2[[#This Row],[Indirect and Induced Tax Revenues FY 12 and After]]+Table2[[#This Row],[Indirect and Induced Tax Revenues Through FY 11]]</f>
        <v>479.5641</v>
      </c>
      <c r="DK323" s="7">
        <v>46.954999999999998</v>
      </c>
      <c r="DL323" s="7">
        <v>311.72160000000002</v>
      </c>
      <c r="DM323" s="7">
        <v>390.53579999999999</v>
      </c>
      <c r="DN323" s="7">
        <f>Table2[[#This Row],[TOTAL Tax Revenues Before Assistance Through FY 11]]+Table2[[#This Row],[TOTAL Tax Revenues Before Assistance FY 12 and After]]</f>
        <v>702.25739999999996</v>
      </c>
      <c r="DO323" s="7">
        <v>46.750399999999999</v>
      </c>
      <c r="DP323" s="7">
        <v>310.4006</v>
      </c>
      <c r="DQ323" s="7">
        <v>389.7106</v>
      </c>
      <c r="DR323" s="7">
        <f>Table2[[#This Row],[TOTAL Tax Revenues Net of Assistance Recapture and Penalty FY 12 and After]]+Table2[[#This Row],[TOTAL Tax Revenues Net of Assistance Recapture and Penalty Through FY 11]]</f>
        <v>700.11120000000005</v>
      </c>
      <c r="DS323" s="7">
        <v>0</v>
      </c>
      <c r="DT323" s="7">
        <v>0</v>
      </c>
      <c r="DU323" s="7">
        <v>0</v>
      </c>
      <c r="DV323" s="7">
        <v>0</v>
      </c>
    </row>
    <row r="324" spans="1:126" x14ac:dyDescent="0.25">
      <c r="A324" s="5">
        <v>92946</v>
      </c>
      <c r="B324" s="5" t="s">
        <v>577</v>
      </c>
      <c r="C324" s="5" t="s">
        <v>578</v>
      </c>
      <c r="D324" s="5" t="s">
        <v>27</v>
      </c>
      <c r="E324" s="5">
        <v>3</v>
      </c>
      <c r="F324" s="5">
        <v>892</v>
      </c>
      <c r="G324" s="5">
        <v>13</v>
      </c>
      <c r="H324" s="23">
        <v>21992</v>
      </c>
      <c r="I324" s="23">
        <v>23473</v>
      </c>
      <c r="J324" s="5">
        <v>624120</v>
      </c>
      <c r="K324" s="6" t="s">
        <v>166</v>
      </c>
      <c r="L324" s="6">
        <v>38218</v>
      </c>
      <c r="M324" s="9">
        <v>47300</v>
      </c>
      <c r="N324" s="7">
        <v>3336</v>
      </c>
      <c r="O324" s="5" t="s">
        <v>79</v>
      </c>
      <c r="P324" s="23">
        <v>0</v>
      </c>
      <c r="Q324" s="23">
        <v>0</v>
      </c>
      <c r="R324" s="23">
        <v>166</v>
      </c>
      <c r="S324" s="23">
        <v>0</v>
      </c>
      <c r="T324" s="23">
        <v>0</v>
      </c>
      <c r="U324" s="23">
        <v>166</v>
      </c>
      <c r="V324" s="23">
        <v>166</v>
      </c>
      <c r="W324" s="23">
        <v>0</v>
      </c>
      <c r="X324" s="23">
        <v>0</v>
      </c>
      <c r="Y324" s="23">
        <v>204</v>
      </c>
      <c r="Z324" s="23">
        <v>13</v>
      </c>
      <c r="AA324" s="24">
        <v>0</v>
      </c>
      <c r="AB324" s="24">
        <v>0</v>
      </c>
      <c r="AC324" s="24">
        <v>0</v>
      </c>
      <c r="AD324" s="24">
        <v>0</v>
      </c>
      <c r="AE324" s="24">
        <v>0</v>
      </c>
      <c r="AF324" s="24">
        <v>100</v>
      </c>
      <c r="AG324" s="5" t="s">
        <v>39</v>
      </c>
      <c r="AH324" s="7" t="s">
        <v>33</v>
      </c>
      <c r="AI324" s="7">
        <v>0</v>
      </c>
      <c r="AJ324" s="7">
        <v>0</v>
      </c>
      <c r="AK324" s="7">
        <v>0</v>
      </c>
      <c r="AL324" s="7">
        <f>Table2[[#This Row],[Company Direct Land Through FY 11]]+Table2[[#This Row],[Company Direct Land FY 12 and After ]]</f>
        <v>0</v>
      </c>
      <c r="AM324" s="7">
        <v>0</v>
      </c>
      <c r="AN324" s="7">
        <v>0</v>
      </c>
      <c r="AO324" s="7">
        <v>0</v>
      </c>
      <c r="AP324" s="7">
        <f>Table2[[#This Row],[Company Direct Building Through FY 11]]+Table2[[#This Row],[Company Direct Building FY 12 and After  ]]</f>
        <v>0</v>
      </c>
      <c r="AQ324" s="7">
        <v>0</v>
      </c>
      <c r="AR324" s="7">
        <v>34.243400000000001</v>
      </c>
      <c r="AS324" s="7">
        <v>0</v>
      </c>
      <c r="AT324" s="7">
        <f>Table2[[#This Row],[Mortgage Recording Tax Through FY 11]]+Table2[[#This Row],[Mortgage Recording Tax FY 12 and After ]]</f>
        <v>34.243400000000001</v>
      </c>
      <c r="AU324" s="7">
        <v>0</v>
      </c>
      <c r="AV324" s="7">
        <v>0</v>
      </c>
      <c r="AW324" s="7">
        <v>0</v>
      </c>
      <c r="AX324" s="7">
        <f>Table2[[#This Row],[Pilot Savings  Through FY 11]]+Table2[[#This Row],[Pilot Savings FY 12 and After ]]</f>
        <v>0</v>
      </c>
      <c r="AY324" s="7">
        <v>0</v>
      </c>
      <c r="AZ324" s="7">
        <v>34.243400000000001</v>
      </c>
      <c r="BA324" s="7">
        <v>0</v>
      </c>
      <c r="BB324" s="7">
        <f>Table2[[#This Row],[Mortgage Recording Tax Exemption Through FY 11]]+Table2[[#This Row],[Mortgage Recording Tax Exemption FY 12 and After ]]</f>
        <v>34.243400000000001</v>
      </c>
      <c r="BC324" s="7">
        <v>69.5822</v>
      </c>
      <c r="BD324" s="7">
        <v>339.83569999999997</v>
      </c>
      <c r="BE324" s="7">
        <v>578.73130000000003</v>
      </c>
      <c r="BF324" s="7">
        <f>Table2[[#This Row],[Indirect and Induced Land Through FY 11]]+Table2[[#This Row],[Indirect and Induced Land FY 12 and After ]]</f>
        <v>918.56700000000001</v>
      </c>
      <c r="BG324" s="7">
        <v>129.2242</v>
      </c>
      <c r="BH324" s="7">
        <v>631.12360000000001</v>
      </c>
      <c r="BI324" s="7">
        <v>1074.7877000000001</v>
      </c>
      <c r="BJ324" s="7">
        <f>Table2[[#This Row],[Indirect and Induced Building Through FY 11]]+Table2[[#This Row],[Indirect and Induced Building FY 12 and After]]</f>
        <v>1705.9113000000002</v>
      </c>
      <c r="BK324" s="7">
        <v>198.8064</v>
      </c>
      <c r="BL324" s="7">
        <v>970.95929999999998</v>
      </c>
      <c r="BM324" s="7">
        <v>1653.519</v>
      </c>
      <c r="BN324" s="7">
        <f>Table2[[#This Row],[TOTAL Real Property Related Taxes Through FY 11]]+Table2[[#This Row],[TOTAL Real Property Related Taxes FY 12 and After]]</f>
        <v>2624.4782999999998</v>
      </c>
      <c r="BO324" s="7">
        <v>188.75540000000001</v>
      </c>
      <c r="BP324" s="7">
        <v>969.39949999999999</v>
      </c>
      <c r="BQ324" s="7">
        <v>1569.9239</v>
      </c>
      <c r="BR324" s="7">
        <f>Table2[[#This Row],[Company Direct Through FY 11]]+Table2[[#This Row],[Company Direct FY 12 and After ]]</f>
        <v>2539.3234000000002</v>
      </c>
      <c r="BS324" s="7">
        <v>0</v>
      </c>
      <c r="BT324" s="7">
        <v>0</v>
      </c>
      <c r="BU324" s="7">
        <v>0</v>
      </c>
      <c r="BV324" s="7">
        <f>Table2[[#This Row],[Sales Tax Exemption Through FY 11]]+Table2[[#This Row],[Sales Tax Exemption FY 12 and After ]]</f>
        <v>0</v>
      </c>
      <c r="BW324" s="7">
        <v>0</v>
      </c>
      <c r="BX324" s="7">
        <v>0</v>
      </c>
      <c r="BY324" s="7">
        <v>0</v>
      </c>
      <c r="BZ324" s="7">
        <f>Table2[[#This Row],[Energy Tax Savings Through FY 11]]+Table2[[#This Row],[Energy Tax Savings FY 12 and After ]]</f>
        <v>0</v>
      </c>
      <c r="CA324" s="7">
        <v>1.2806</v>
      </c>
      <c r="CB324" s="7">
        <v>9.8628999999999998</v>
      </c>
      <c r="CC324" s="7">
        <v>5.1654</v>
      </c>
      <c r="CD324" s="7">
        <f>Table2[[#This Row],[Tax Exempt Bond Savings Through FY 11]]+Table2[[#This Row],[Tax Exempt Bond Savings FY12 and After ]]</f>
        <v>15.0283</v>
      </c>
      <c r="CE324" s="7">
        <v>228.01769999999999</v>
      </c>
      <c r="CF324" s="7">
        <v>1168.9373000000001</v>
      </c>
      <c r="CG324" s="7">
        <v>1896.4773</v>
      </c>
      <c r="CH324" s="7">
        <f>Table2[[#This Row],[Indirect and Induced Through FY 11]]+Table2[[#This Row],[Indirect and Induced FY 12 and After  ]]</f>
        <v>3065.4146000000001</v>
      </c>
      <c r="CI324" s="7">
        <v>415.49250000000001</v>
      </c>
      <c r="CJ324" s="7">
        <v>2128.4739</v>
      </c>
      <c r="CK324" s="7">
        <v>3461.2357999999999</v>
      </c>
      <c r="CL324" s="7">
        <f>Table2[[#This Row],[TOTAL Income Consumption Use Taxes Through FY 11]]+Table2[[#This Row],[TOTAL Income Consumption Use Taxes FY 12 and After  ]]</f>
        <v>5589.7096999999994</v>
      </c>
      <c r="CM324" s="7">
        <v>1.2806</v>
      </c>
      <c r="CN324" s="7">
        <v>44.106299999999997</v>
      </c>
      <c r="CO324" s="7">
        <v>5.1654</v>
      </c>
      <c r="CP324" s="7">
        <f>Table2[[#This Row],[Assistance Provided Through FY 11]]+Table2[[#This Row],[Assistance Provided FY 12 and After ]]</f>
        <v>49.271699999999996</v>
      </c>
      <c r="CQ324" s="7">
        <v>0</v>
      </c>
      <c r="CR324" s="7">
        <v>0</v>
      </c>
      <c r="CS324" s="7">
        <v>0</v>
      </c>
      <c r="CT324" s="7">
        <f>Table2[[#This Row],[Recapture Cancellation Reduction Amount Through FY 11]]+Table2[[#This Row],[Recapture Cancellation Reduction Amount FY 12 and After ]]</f>
        <v>0</v>
      </c>
      <c r="CU324" s="7">
        <v>0</v>
      </c>
      <c r="CV324" s="7">
        <v>0</v>
      </c>
      <c r="CW324" s="7">
        <v>0</v>
      </c>
      <c r="CX324" s="7">
        <f>Table2[[#This Row],[Penalty Paid Through FY 11]]+Table2[[#This Row],[Penalty Paid FY 12 and After]]</f>
        <v>0</v>
      </c>
      <c r="CY324" s="7">
        <v>1.2806</v>
      </c>
      <c r="CZ324" s="7">
        <v>44.106299999999997</v>
      </c>
      <c r="DA324" s="7">
        <v>5.1654</v>
      </c>
      <c r="DB324" s="7">
        <f>Table2[[#This Row],[TOTAL Assistance Net of recapture penalties Through FY 11]]+Table2[[#This Row],[TOTAL Assistance Net of recapture penalties FY 12 and After ]]</f>
        <v>49.271699999999996</v>
      </c>
      <c r="DC324" s="7">
        <v>188.75540000000001</v>
      </c>
      <c r="DD324" s="7">
        <v>1003.6429000000001</v>
      </c>
      <c r="DE324" s="7">
        <v>1569.9239</v>
      </c>
      <c r="DF324" s="7">
        <f>Table2[[#This Row],[Company Direct Tax Revenue Before Assistance FY 12 and After]]+Table2[[#This Row],[Company Direct Tax Revenue Before Assistance Through FY 11]]</f>
        <v>2573.5668000000001</v>
      </c>
      <c r="DG324" s="7">
        <v>426.82409999999999</v>
      </c>
      <c r="DH324" s="7">
        <v>2139.8966</v>
      </c>
      <c r="DI324" s="7">
        <v>3549.9962999999998</v>
      </c>
      <c r="DJ324" s="7">
        <f>Table2[[#This Row],[Indirect and Induced Tax Revenues FY 12 and After]]+Table2[[#This Row],[Indirect and Induced Tax Revenues Through FY 11]]</f>
        <v>5689.8928999999998</v>
      </c>
      <c r="DK324" s="7">
        <v>615.57950000000005</v>
      </c>
      <c r="DL324" s="7">
        <v>3143.5394999999999</v>
      </c>
      <c r="DM324" s="7">
        <v>5119.9201999999996</v>
      </c>
      <c r="DN324" s="7">
        <f>Table2[[#This Row],[TOTAL Tax Revenues Before Assistance Through FY 11]]+Table2[[#This Row],[TOTAL Tax Revenues Before Assistance FY 12 and After]]</f>
        <v>8263.4596999999994</v>
      </c>
      <c r="DO324" s="7">
        <v>614.2989</v>
      </c>
      <c r="DP324" s="7">
        <v>3099.4331999999999</v>
      </c>
      <c r="DQ324" s="7">
        <v>5114.7547999999997</v>
      </c>
      <c r="DR324" s="7">
        <f>Table2[[#This Row],[TOTAL Tax Revenues Net of Assistance Recapture and Penalty FY 12 and After]]+Table2[[#This Row],[TOTAL Tax Revenues Net of Assistance Recapture and Penalty Through FY 11]]</f>
        <v>8214.1880000000001</v>
      </c>
      <c r="DS324" s="7">
        <v>0</v>
      </c>
      <c r="DT324" s="7">
        <v>0</v>
      </c>
      <c r="DU324" s="7">
        <v>0</v>
      </c>
      <c r="DV324" s="7">
        <v>0</v>
      </c>
    </row>
    <row r="325" spans="1:126" x14ac:dyDescent="0.25">
      <c r="A325" s="5">
        <v>92947</v>
      </c>
      <c r="B325" s="5" t="s">
        <v>579</v>
      </c>
      <c r="C325" s="5" t="s">
        <v>580</v>
      </c>
      <c r="D325" s="5" t="s">
        <v>32</v>
      </c>
      <c r="E325" s="5">
        <v>26</v>
      </c>
      <c r="F325" s="5">
        <v>295</v>
      </c>
      <c r="G325" s="5">
        <v>15</v>
      </c>
      <c r="H325" s="23"/>
      <c r="I325" s="23"/>
      <c r="J325" s="5">
        <v>313221</v>
      </c>
      <c r="K325" s="6" t="s">
        <v>43</v>
      </c>
      <c r="L325" s="6">
        <v>38224</v>
      </c>
      <c r="M325" s="9">
        <v>47664</v>
      </c>
      <c r="N325" s="7">
        <v>2585</v>
      </c>
      <c r="O325" s="5" t="s">
        <v>51</v>
      </c>
      <c r="P325" s="23">
        <v>1</v>
      </c>
      <c r="Q325" s="23">
        <v>0</v>
      </c>
      <c r="R325" s="23">
        <v>9</v>
      </c>
      <c r="S325" s="23">
        <v>0</v>
      </c>
      <c r="T325" s="23">
        <v>0</v>
      </c>
      <c r="U325" s="23">
        <v>10</v>
      </c>
      <c r="V325" s="23">
        <v>9</v>
      </c>
      <c r="W325" s="23">
        <v>0</v>
      </c>
      <c r="X325" s="23">
        <v>0</v>
      </c>
      <c r="Y325" s="23">
        <v>0</v>
      </c>
      <c r="Z325" s="23">
        <v>9</v>
      </c>
      <c r="AA325" s="24">
        <v>0</v>
      </c>
      <c r="AB325" s="24">
        <v>0</v>
      </c>
      <c r="AC325" s="24">
        <v>0</v>
      </c>
      <c r="AD325" s="24">
        <v>0</v>
      </c>
      <c r="AE325" s="24">
        <v>0</v>
      </c>
      <c r="AF325" s="24">
        <v>60</v>
      </c>
      <c r="AG325" s="5" t="s">
        <v>39</v>
      </c>
      <c r="AH325" s="7" t="s">
        <v>33</v>
      </c>
      <c r="AI325" s="7">
        <v>21.530999999999999</v>
      </c>
      <c r="AJ325" s="7">
        <v>125.01220000000001</v>
      </c>
      <c r="AK325" s="7">
        <v>179.07910000000001</v>
      </c>
      <c r="AL325" s="7">
        <f>Table2[[#This Row],[Company Direct Land Through FY 11]]+Table2[[#This Row],[Company Direct Land FY 12 and After ]]</f>
        <v>304.09130000000005</v>
      </c>
      <c r="AM325" s="7">
        <v>26.329000000000001</v>
      </c>
      <c r="AN325" s="7">
        <v>124.44840000000001</v>
      </c>
      <c r="AO325" s="7">
        <v>218.98580000000001</v>
      </c>
      <c r="AP325" s="7">
        <f>Table2[[#This Row],[Company Direct Building Through FY 11]]+Table2[[#This Row],[Company Direct Building FY 12 and After  ]]</f>
        <v>343.43420000000003</v>
      </c>
      <c r="AQ325" s="7">
        <v>0</v>
      </c>
      <c r="AR325" s="7">
        <v>26.317499999999999</v>
      </c>
      <c r="AS325" s="7">
        <v>0</v>
      </c>
      <c r="AT325" s="7">
        <f>Table2[[#This Row],[Mortgage Recording Tax Through FY 11]]+Table2[[#This Row],[Mortgage Recording Tax FY 12 and After ]]</f>
        <v>26.317499999999999</v>
      </c>
      <c r="AU325" s="7">
        <v>21.135000000000002</v>
      </c>
      <c r="AV325" s="7">
        <v>67.695899999999995</v>
      </c>
      <c r="AW325" s="7">
        <v>175.7841</v>
      </c>
      <c r="AX325" s="7">
        <f>Table2[[#This Row],[Pilot Savings  Through FY 11]]+Table2[[#This Row],[Pilot Savings FY 12 and After ]]</f>
        <v>243.48</v>
      </c>
      <c r="AY325" s="7">
        <v>0</v>
      </c>
      <c r="AZ325" s="7">
        <v>26.317499999999999</v>
      </c>
      <c r="BA325" s="7">
        <v>0</v>
      </c>
      <c r="BB325" s="7">
        <f>Table2[[#This Row],[Mortgage Recording Tax Exemption Through FY 11]]+Table2[[#This Row],[Mortgage Recording Tax Exemption FY 12 and After ]]</f>
        <v>26.317499999999999</v>
      </c>
      <c r="BC325" s="7">
        <v>13.875999999999999</v>
      </c>
      <c r="BD325" s="7">
        <v>123.65260000000001</v>
      </c>
      <c r="BE325" s="7">
        <v>115.4111</v>
      </c>
      <c r="BF325" s="7">
        <f>Table2[[#This Row],[Indirect and Induced Land Through FY 11]]+Table2[[#This Row],[Indirect and Induced Land FY 12 and After ]]</f>
        <v>239.06370000000001</v>
      </c>
      <c r="BG325" s="7">
        <v>25.769600000000001</v>
      </c>
      <c r="BH325" s="7">
        <v>229.64070000000001</v>
      </c>
      <c r="BI325" s="7">
        <v>214.33189999999999</v>
      </c>
      <c r="BJ325" s="7">
        <f>Table2[[#This Row],[Indirect and Induced Building Through FY 11]]+Table2[[#This Row],[Indirect and Induced Building FY 12 and After]]</f>
        <v>443.9726</v>
      </c>
      <c r="BK325" s="7">
        <v>66.370599999999996</v>
      </c>
      <c r="BL325" s="7">
        <v>535.05799999999999</v>
      </c>
      <c r="BM325" s="7">
        <v>552.02380000000005</v>
      </c>
      <c r="BN325" s="7">
        <f>Table2[[#This Row],[TOTAL Real Property Related Taxes Through FY 11]]+Table2[[#This Row],[TOTAL Real Property Related Taxes FY 12 and After]]</f>
        <v>1087.0817999999999</v>
      </c>
      <c r="BO325" s="7">
        <v>107.3192</v>
      </c>
      <c r="BP325" s="7">
        <v>908.70650000000001</v>
      </c>
      <c r="BQ325" s="7">
        <v>892.59960000000001</v>
      </c>
      <c r="BR325" s="7">
        <f>Table2[[#This Row],[Company Direct Through FY 11]]+Table2[[#This Row],[Company Direct FY 12 and After ]]</f>
        <v>1801.3061</v>
      </c>
      <c r="BS325" s="7">
        <v>0</v>
      </c>
      <c r="BT325" s="7">
        <v>4.0618999999999996</v>
      </c>
      <c r="BU325" s="7">
        <v>0</v>
      </c>
      <c r="BV325" s="7">
        <f>Table2[[#This Row],[Sales Tax Exemption Through FY 11]]+Table2[[#This Row],[Sales Tax Exemption FY 12 and After ]]</f>
        <v>4.0618999999999996</v>
      </c>
      <c r="BW325" s="7">
        <v>0</v>
      </c>
      <c r="BX325" s="7">
        <v>0</v>
      </c>
      <c r="BY325" s="7">
        <v>0</v>
      </c>
      <c r="BZ325" s="7">
        <f>Table2[[#This Row],[Energy Tax Savings Through FY 11]]+Table2[[#This Row],[Energy Tax Savings FY 12 and After ]]</f>
        <v>0</v>
      </c>
      <c r="CA325" s="7">
        <v>0</v>
      </c>
      <c r="CB325" s="7">
        <v>0</v>
      </c>
      <c r="CC325" s="7">
        <v>0</v>
      </c>
      <c r="CD325" s="7">
        <f>Table2[[#This Row],[Tax Exempt Bond Savings Through FY 11]]+Table2[[#This Row],[Tax Exempt Bond Savings FY12 and After ]]</f>
        <v>0</v>
      </c>
      <c r="CE325" s="7">
        <v>49.177700000000002</v>
      </c>
      <c r="CF325" s="7">
        <v>461.66910000000001</v>
      </c>
      <c r="CG325" s="7">
        <v>409.0222</v>
      </c>
      <c r="CH325" s="7">
        <f>Table2[[#This Row],[Indirect and Induced Through FY 11]]+Table2[[#This Row],[Indirect and Induced FY 12 and After  ]]</f>
        <v>870.69129999999996</v>
      </c>
      <c r="CI325" s="7">
        <v>156.49690000000001</v>
      </c>
      <c r="CJ325" s="7">
        <v>1366.3136999999999</v>
      </c>
      <c r="CK325" s="7">
        <v>1301.6217999999999</v>
      </c>
      <c r="CL325" s="7">
        <f>Table2[[#This Row],[TOTAL Income Consumption Use Taxes Through FY 11]]+Table2[[#This Row],[TOTAL Income Consumption Use Taxes FY 12 and After  ]]</f>
        <v>2667.9354999999996</v>
      </c>
      <c r="CM325" s="7">
        <v>21.135000000000002</v>
      </c>
      <c r="CN325" s="7">
        <v>98.075299999999999</v>
      </c>
      <c r="CO325" s="7">
        <v>175.7841</v>
      </c>
      <c r="CP325" s="7">
        <f>Table2[[#This Row],[Assistance Provided Through FY 11]]+Table2[[#This Row],[Assistance Provided FY 12 and After ]]</f>
        <v>273.85939999999999</v>
      </c>
      <c r="CQ325" s="7">
        <v>0</v>
      </c>
      <c r="CR325" s="7">
        <v>0</v>
      </c>
      <c r="CS325" s="7">
        <v>0</v>
      </c>
      <c r="CT325" s="7">
        <f>Table2[[#This Row],[Recapture Cancellation Reduction Amount Through FY 11]]+Table2[[#This Row],[Recapture Cancellation Reduction Amount FY 12 and After ]]</f>
        <v>0</v>
      </c>
      <c r="CU325" s="7">
        <v>0</v>
      </c>
      <c r="CV325" s="7">
        <v>0</v>
      </c>
      <c r="CW325" s="7">
        <v>0</v>
      </c>
      <c r="CX325" s="7">
        <f>Table2[[#This Row],[Penalty Paid Through FY 11]]+Table2[[#This Row],[Penalty Paid FY 12 and After]]</f>
        <v>0</v>
      </c>
      <c r="CY325" s="7">
        <v>21.135000000000002</v>
      </c>
      <c r="CZ325" s="7">
        <v>98.075299999999999</v>
      </c>
      <c r="DA325" s="7">
        <v>175.7841</v>
      </c>
      <c r="DB325" s="7">
        <f>Table2[[#This Row],[TOTAL Assistance Net of recapture penalties Through FY 11]]+Table2[[#This Row],[TOTAL Assistance Net of recapture penalties FY 12 and After ]]</f>
        <v>273.85939999999999</v>
      </c>
      <c r="DC325" s="7">
        <v>155.17920000000001</v>
      </c>
      <c r="DD325" s="7">
        <v>1184.4846</v>
      </c>
      <c r="DE325" s="7">
        <v>1290.6645000000001</v>
      </c>
      <c r="DF325" s="7">
        <f>Table2[[#This Row],[Company Direct Tax Revenue Before Assistance FY 12 and After]]+Table2[[#This Row],[Company Direct Tax Revenue Before Assistance Through FY 11]]</f>
        <v>2475.1491000000001</v>
      </c>
      <c r="DG325" s="7">
        <v>88.823300000000003</v>
      </c>
      <c r="DH325" s="7">
        <v>814.9624</v>
      </c>
      <c r="DI325" s="7">
        <v>738.76520000000005</v>
      </c>
      <c r="DJ325" s="7">
        <f>Table2[[#This Row],[Indirect and Induced Tax Revenues FY 12 and After]]+Table2[[#This Row],[Indirect and Induced Tax Revenues Through FY 11]]</f>
        <v>1553.7276000000002</v>
      </c>
      <c r="DK325" s="7">
        <v>244.0025</v>
      </c>
      <c r="DL325" s="7">
        <v>1999.4469999999999</v>
      </c>
      <c r="DM325" s="7">
        <v>2029.4296999999999</v>
      </c>
      <c r="DN325" s="7">
        <f>Table2[[#This Row],[TOTAL Tax Revenues Before Assistance Through FY 11]]+Table2[[#This Row],[TOTAL Tax Revenues Before Assistance FY 12 and After]]</f>
        <v>4028.8766999999998</v>
      </c>
      <c r="DO325" s="7">
        <v>222.86750000000001</v>
      </c>
      <c r="DP325" s="7">
        <v>1901.3716999999999</v>
      </c>
      <c r="DQ325" s="7">
        <v>1853.6456000000001</v>
      </c>
      <c r="DR325" s="7">
        <f>Table2[[#This Row],[TOTAL Tax Revenues Net of Assistance Recapture and Penalty FY 12 and After]]+Table2[[#This Row],[TOTAL Tax Revenues Net of Assistance Recapture and Penalty Through FY 11]]</f>
        <v>3755.0173</v>
      </c>
      <c r="DS325" s="7">
        <v>0</v>
      </c>
      <c r="DT325" s="7">
        <v>0</v>
      </c>
      <c r="DU325" s="7">
        <v>0</v>
      </c>
      <c r="DV325" s="7">
        <v>0</v>
      </c>
    </row>
    <row r="326" spans="1:126" x14ac:dyDescent="0.25">
      <c r="A326" s="5">
        <v>92950</v>
      </c>
      <c r="B326" s="5" t="s">
        <v>581</v>
      </c>
      <c r="C326" s="5" t="s">
        <v>582</v>
      </c>
      <c r="D326" s="5" t="s">
        <v>32</v>
      </c>
      <c r="E326" s="5">
        <v>22</v>
      </c>
      <c r="F326" s="5">
        <v>764</v>
      </c>
      <c r="G326" s="5">
        <v>1</v>
      </c>
      <c r="H326" s="23"/>
      <c r="I326" s="23"/>
      <c r="J326" s="5">
        <v>424820</v>
      </c>
      <c r="K326" s="6" t="s">
        <v>43</v>
      </c>
      <c r="L326" s="6">
        <v>38356</v>
      </c>
      <c r="M326" s="9">
        <v>47665</v>
      </c>
      <c r="N326" s="7">
        <v>1750</v>
      </c>
      <c r="O326" s="5" t="s">
        <v>390</v>
      </c>
      <c r="P326" s="23">
        <v>0</v>
      </c>
      <c r="Q326" s="23">
        <v>0</v>
      </c>
      <c r="R326" s="23">
        <v>604</v>
      </c>
      <c r="S326" s="23">
        <v>0</v>
      </c>
      <c r="T326" s="23">
        <v>0</v>
      </c>
      <c r="U326" s="23">
        <v>604</v>
      </c>
      <c r="V326" s="23">
        <v>604</v>
      </c>
      <c r="W326" s="23">
        <v>0</v>
      </c>
      <c r="X326" s="23">
        <v>0</v>
      </c>
      <c r="Y326" s="23">
        <v>787</v>
      </c>
      <c r="Z326" s="23">
        <v>2</v>
      </c>
      <c r="AA326" s="24">
        <v>92.384105960264904</v>
      </c>
      <c r="AB326" s="24">
        <v>0</v>
      </c>
      <c r="AC326" s="24">
        <v>0.82781456953642396</v>
      </c>
      <c r="AD326" s="24">
        <v>1.82119205298013</v>
      </c>
      <c r="AE326" s="24">
        <v>4.9668874172185404</v>
      </c>
      <c r="AF326" s="24">
        <v>38.245033112582803</v>
      </c>
      <c r="AG326" s="5" t="s">
        <v>39</v>
      </c>
      <c r="AH326" s="7" t="s">
        <v>33</v>
      </c>
      <c r="AI326" s="7">
        <v>288.16800000000001</v>
      </c>
      <c r="AJ326" s="7">
        <v>1772.0278000000001</v>
      </c>
      <c r="AK326" s="7">
        <v>2479.1012999999998</v>
      </c>
      <c r="AL326" s="7">
        <f>Table2[[#This Row],[Company Direct Land Through FY 11]]+Table2[[#This Row],[Company Direct Land FY 12 and After ]]</f>
        <v>4251.1291000000001</v>
      </c>
      <c r="AM326" s="7">
        <v>377.35700000000003</v>
      </c>
      <c r="AN326" s="7">
        <v>2543.4987999999998</v>
      </c>
      <c r="AO326" s="7">
        <v>3246.3919999999998</v>
      </c>
      <c r="AP326" s="7">
        <f>Table2[[#This Row],[Company Direct Building Through FY 11]]+Table2[[#This Row],[Company Direct Building FY 12 and After  ]]</f>
        <v>5789.8907999999992</v>
      </c>
      <c r="AQ326" s="7">
        <v>0</v>
      </c>
      <c r="AR326" s="7">
        <v>0</v>
      </c>
      <c r="AS326" s="7">
        <v>0</v>
      </c>
      <c r="AT326" s="7">
        <f>Table2[[#This Row],[Mortgage Recording Tax Through FY 11]]+Table2[[#This Row],[Mortgage Recording Tax FY 12 and After ]]</f>
        <v>0</v>
      </c>
      <c r="AU326" s="7">
        <v>341.43900000000002</v>
      </c>
      <c r="AV326" s="7">
        <v>1382.4273000000001</v>
      </c>
      <c r="AW326" s="7">
        <v>2937.39</v>
      </c>
      <c r="AX326" s="7">
        <f>Table2[[#This Row],[Pilot Savings  Through FY 11]]+Table2[[#This Row],[Pilot Savings FY 12 and After ]]</f>
        <v>4319.8172999999997</v>
      </c>
      <c r="AY326" s="7">
        <v>0</v>
      </c>
      <c r="AZ326" s="7">
        <v>0</v>
      </c>
      <c r="BA326" s="7">
        <v>0</v>
      </c>
      <c r="BB326" s="7">
        <f>Table2[[#This Row],[Mortgage Recording Tax Exemption Through FY 11]]+Table2[[#This Row],[Mortgage Recording Tax Exemption FY 12 and After ]]</f>
        <v>0</v>
      </c>
      <c r="BC326" s="7">
        <v>944.47329999999999</v>
      </c>
      <c r="BD326" s="7">
        <v>5497.6541999999999</v>
      </c>
      <c r="BE326" s="7">
        <v>8125.2761</v>
      </c>
      <c r="BF326" s="7">
        <f>Table2[[#This Row],[Indirect and Induced Land Through FY 11]]+Table2[[#This Row],[Indirect and Induced Land FY 12 and After ]]</f>
        <v>13622.9303</v>
      </c>
      <c r="BG326" s="7">
        <v>1754.0219</v>
      </c>
      <c r="BH326" s="7">
        <v>10209.9292</v>
      </c>
      <c r="BI326" s="7">
        <v>15089.798500000001</v>
      </c>
      <c r="BJ326" s="7">
        <f>Table2[[#This Row],[Indirect and Induced Building Through FY 11]]+Table2[[#This Row],[Indirect and Induced Building FY 12 and After]]</f>
        <v>25299.727700000003</v>
      </c>
      <c r="BK326" s="7">
        <v>3022.5812000000001</v>
      </c>
      <c r="BL326" s="7">
        <v>18640.682700000001</v>
      </c>
      <c r="BM326" s="7">
        <v>26003.177899999999</v>
      </c>
      <c r="BN326" s="7">
        <f>Table2[[#This Row],[TOTAL Real Property Related Taxes Through FY 11]]+Table2[[#This Row],[TOTAL Real Property Related Taxes FY 12 and After]]</f>
        <v>44643.8606</v>
      </c>
      <c r="BO326" s="7">
        <v>6332.5576000000001</v>
      </c>
      <c r="BP326" s="7">
        <v>37279.718999999997</v>
      </c>
      <c r="BQ326" s="7">
        <v>54478.806900000003</v>
      </c>
      <c r="BR326" s="7">
        <f>Table2[[#This Row],[Company Direct Through FY 11]]+Table2[[#This Row],[Company Direct FY 12 and After ]]</f>
        <v>91758.525900000008</v>
      </c>
      <c r="BS326" s="7">
        <v>0</v>
      </c>
      <c r="BT326" s="7">
        <v>94.743899999999996</v>
      </c>
      <c r="BU326" s="7">
        <v>0</v>
      </c>
      <c r="BV326" s="7">
        <f>Table2[[#This Row],[Sales Tax Exemption Through FY 11]]+Table2[[#This Row],[Sales Tax Exemption FY 12 and After ]]</f>
        <v>94.743899999999996</v>
      </c>
      <c r="BW326" s="7">
        <v>2.5139</v>
      </c>
      <c r="BX326" s="7">
        <v>12.390499999999999</v>
      </c>
      <c r="BY326" s="7">
        <v>21.628399999999999</v>
      </c>
      <c r="BZ326" s="7">
        <f>Table2[[#This Row],[Energy Tax Savings Through FY 11]]+Table2[[#This Row],[Energy Tax Savings FY 12 and After ]]</f>
        <v>34.018900000000002</v>
      </c>
      <c r="CA326" s="7">
        <v>0</v>
      </c>
      <c r="CB326" s="7">
        <v>0</v>
      </c>
      <c r="CC326" s="7">
        <v>0</v>
      </c>
      <c r="CD326" s="7">
        <f>Table2[[#This Row],[Tax Exempt Bond Savings Through FY 11]]+Table2[[#This Row],[Tax Exempt Bond Savings FY12 and After ]]</f>
        <v>0</v>
      </c>
      <c r="CE326" s="7">
        <v>3347.3033999999998</v>
      </c>
      <c r="CF326" s="7">
        <v>20708.475999999999</v>
      </c>
      <c r="CG326" s="7">
        <v>28796.753199999999</v>
      </c>
      <c r="CH326" s="7">
        <f>Table2[[#This Row],[Indirect and Induced Through FY 11]]+Table2[[#This Row],[Indirect and Induced FY 12 and After  ]]</f>
        <v>49505.229200000002</v>
      </c>
      <c r="CI326" s="7">
        <v>9677.3471000000009</v>
      </c>
      <c r="CJ326" s="7">
        <v>57881.060599999997</v>
      </c>
      <c r="CK326" s="7">
        <v>83253.931700000001</v>
      </c>
      <c r="CL326" s="7">
        <f>Table2[[#This Row],[TOTAL Income Consumption Use Taxes Through FY 11]]+Table2[[#This Row],[TOTAL Income Consumption Use Taxes FY 12 and After  ]]</f>
        <v>141134.99229999998</v>
      </c>
      <c r="CM326" s="7">
        <v>343.9529</v>
      </c>
      <c r="CN326" s="7">
        <v>1489.5617</v>
      </c>
      <c r="CO326" s="7">
        <v>2959.0183999999999</v>
      </c>
      <c r="CP326" s="7">
        <f>Table2[[#This Row],[Assistance Provided Through FY 11]]+Table2[[#This Row],[Assistance Provided FY 12 and After ]]</f>
        <v>4448.5801000000001</v>
      </c>
      <c r="CQ326" s="7">
        <v>0</v>
      </c>
      <c r="CR326" s="7">
        <v>0</v>
      </c>
      <c r="CS326" s="7">
        <v>0</v>
      </c>
      <c r="CT326" s="7">
        <f>Table2[[#This Row],[Recapture Cancellation Reduction Amount Through FY 11]]+Table2[[#This Row],[Recapture Cancellation Reduction Amount FY 12 and After ]]</f>
        <v>0</v>
      </c>
      <c r="CU326" s="7">
        <v>0</v>
      </c>
      <c r="CV326" s="7">
        <v>0</v>
      </c>
      <c r="CW326" s="7">
        <v>0</v>
      </c>
      <c r="CX326" s="7">
        <f>Table2[[#This Row],[Penalty Paid Through FY 11]]+Table2[[#This Row],[Penalty Paid FY 12 and After]]</f>
        <v>0</v>
      </c>
      <c r="CY326" s="7">
        <v>343.9529</v>
      </c>
      <c r="CZ326" s="7">
        <v>1489.5617</v>
      </c>
      <c r="DA326" s="7">
        <v>2959.0183999999999</v>
      </c>
      <c r="DB326" s="7">
        <f>Table2[[#This Row],[TOTAL Assistance Net of recapture penalties Through FY 11]]+Table2[[#This Row],[TOTAL Assistance Net of recapture penalties FY 12 and After ]]</f>
        <v>4448.5801000000001</v>
      </c>
      <c r="DC326" s="7">
        <v>6998.0825999999997</v>
      </c>
      <c r="DD326" s="7">
        <v>41595.245600000002</v>
      </c>
      <c r="DE326" s="7">
        <v>60204.300199999998</v>
      </c>
      <c r="DF326" s="7">
        <f>Table2[[#This Row],[Company Direct Tax Revenue Before Assistance FY 12 and After]]+Table2[[#This Row],[Company Direct Tax Revenue Before Assistance Through FY 11]]</f>
        <v>101799.54579999999</v>
      </c>
      <c r="DG326" s="7">
        <v>6045.7986000000001</v>
      </c>
      <c r="DH326" s="7">
        <v>36416.059399999998</v>
      </c>
      <c r="DI326" s="7">
        <v>52011.827799999999</v>
      </c>
      <c r="DJ326" s="7">
        <f>Table2[[#This Row],[Indirect and Induced Tax Revenues FY 12 and After]]+Table2[[#This Row],[Indirect and Induced Tax Revenues Through FY 11]]</f>
        <v>88427.887199999997</v>
      </c>
      <c r="DK326" s="7">
        <v>13043.8812</v>
      </c>
      <c r="DL326" s="7">
        <v>78011.304999999993</v>
      </c>
      <c r="DM326" s="7">
        <v>112216.128</v>
      </c>
      <c r="DN326" s="7">
        <f>Table2[[#This Row],[TOTAL Tax Revenues Before Assistance Through FY 11]]+Table2[[#This Row],[TOTAL Tax Revenues Before Assistance FY 12 and After]]</f>
        <v>190227.43299999999</v>
      </c>
      <c r="DO326" s="7">
        <v>12699.9283</v>
      </c>
      <c r="DP326" s="7">
        <v>76521.743300000002</v>
      </c>
      <c r="DQ326" s="7">
        <v>109257.1096</v>
      </c>
      <c r="DR326" s="7">
        <f>Table2[[#This Row],[TOTAL Tax Revenues Net of Assistance Recapture and Penalty FY 12 and After]]+Table2[[#This Row],[TOTAL Tax Revenues Net of Assistance Recapture and Penalty Through FY 11]]</f>
        <v>185778.8529</v>
      </c>
      <c r="DS326" s="7">
        <v>0</v>
      </c>
      <c r="DT326" s="7">
        <v>32.024700000000003</v>
      </c>
      <c r="DU326" s="7">
        <v>0</v>
      </c>
      <c r="DV326" s="7">
        <v>0</v>
      </c>
    </row>
    <row r="327" spans="1:126" x14ac:dyDescent="0.25">
      <c r="A327" s="5">
        <v>92951</v>
      </c>
      <c r="B327" s="5" t="s">
        <v>583</v>
      </c>
      <c r="C327" s="5" t="s">
        <v>584</v>
      </c>
      <c r="D327" s="5" t="s">
        <v>42</v>
      </c>
      <c r="E327" s="5">
        <v>42</v>
      </c>
      <c r="F327" s="5">
        <v>3733</v>
      </c>
      <c r="G327" s="5">
        <v>1</v>
      </c>
      <c r="H327" s="23">
        <v>80000</v>
      </c>
      <c r="I327" s="23">
        <v>70000</v>
      </c>
      <c r="J327" s="5">
        <v>316991</v>
      </c>
      <c r="K327" s="6" t="s">
        <v>43</v>
      </c>
      <c r="L327" s="6">
        <v>38393</v>
      </c>
      <c r="M327" s="9">
        <v>48029</v>
      </c>
      <c r="N327" s="7">
        <v>7412.5</v>
      </c>
      <c r="O327" s="5" t="s">
        <v>109</v>
      </c>
      <c r="P327" s="23">
        <v>0</v>
      </c>
      <c r="Q327" s="23">
        <v>1</v>
      </c>
      <c r="R327" s="23">
        <v>54</v>
      </c>
      <c r="S327" s="23">
        <v>0</v>
      </c>
      <c r="T327" s="23">
        <v>0</v>
      </c>
      <c r="U327" s="23">
        <v>55</v>
      </c>
      <c r="V327" s="23">
        <v>54</v>
      </c>
      <c r="W327" s="23">
        <v>0</v>
      </c>
      <c r="X327" s="23">
        <v>0</v>
      </c>
      <c r="Y327" s="23">
        <v>0</v>
      </c>
      <c r="Z327" s="23">
        <v>3</v>
      </c>
      <c r="AA327" s="24">
        <v>0</v>
      </c>
      <c r="AB327" s="24">
        <v>0</v>
      </c>
      <c r="AC327" s="24">
        <v>0</v>
      </c>
      <c r="AD327" s="24">
        <v>0</v>
      </c>
      <c r="AE327" s="24">
        <v>0</v>
      </c>
      <c r="AF327" s="24">
        <v>90.909090909090907</v>
      </c>
      <c r="AG327" s="5" t="s">
        <v>33</v>
      </c>
      <c r="AH327" s="7" t="s">
        <v>33</v>
      </c>
      <c r="AI327" s="7">
        <v>66.820999999999998</v>
      </c>
      <c r="AJ327" s="7">
        <v>309.45679999999999</v>
      </c>
      <c r="AK327" s="7">
        <v>574.85940000000005</v>
      </c>
      <c r="AL327" s="7">
        <f>Table2[[#This Row],[Company Direct Land Through FY 11]]+Table2[[#This Row],[Company Direct Land FY 12 and After ]]</f>
        <v>884.31619999999998</v>
      </c>
      <c r="AM327" s="7">
        <v>48.26</v>
      </c>
      <c r="AN327" s="7">
        <v>379.18430000000001</v>
      </c>
      <c r="AO327" s="7">
        <v>415.17860000000002</v>
      </c>
      <c r="AP327" s="7">
        <f>Table2[[#This Row],[Company Direct Building Through FY 11]]+Table2[[#This Row],[Company Direct Building FY 12 and After  ]]</f>
        <v>794.36290000000008</v>
      </c>
      <c r="AQ327" s="7">
        <v>0</v>
      </c>
      <c r="AR327" s="7">
        <v>0</v>
      </c>
      <c r="AS327" s="7">
        <v>0</v>
      </c>
      <c r="AT327" s="7">
        <f>Table2[[#This Row],[Mortgage Recording Tax Through FY 11]]+Table2[[#This Row],[Mortgage Recording Tax FY 12 and After ]]</f>
        <v>0</v>
      </c>
      <c r="AU327" s="7">
        <v>66.820999999999998</v>
      </c>
      <c r="AV327" s="7">
        <v>246.73159999999999</v>
      </c>
      <c r="AW327" s="7">
        <v>574.85940000000005</v>
      </c>
      <c r="AX327" s="7">
        <f>Table2[[#This Row],[Pilot Savings  Through FY 11]]+Table2[[#This Row],[Pilot Savings FY 12 and After ]]</f>
        <v>821.59100000000001</v>
      </c>
      <c r="AY327" s="7">
        <v>0</v>
      </c>
      <c r="AZ327" s="7">
        <v>0</v>
      </c>
      <c r="BA327" s="7">
        <v>0</v>
      </c>
      <c r="BB327" s="7">
        <f>Table2[[#This Row],[Mortgage Recording Tax Exemption Through FY 11]]+Table2[[#This Row],[Mortgage Recording Tax Exemption FY 12 and After ]]</f>
        <v>0</v>
      </c>
      <c r="BC327" s="7">
        <v>94.5899</v>
      </c>
      <c r="BD327" s="7">
        <v>573.33640000000003</v>
      </c>
      <c r="BE327" s="7">
        <v>813.75340000000006</v>
      </c>
      <c r="BF327" s="7">
        <f>Table2[[#This Row],[Indirect and Induced Land Through FY 11]]+Table2[[#This Row],[Indirect and Induced Land FY 12 and After ]]</f>
        <v>1387.0898000000002</v>
      </c>
      <c r="BG327" s="7">
        <v>175.6669</v>
      </c>
      <c r="BH327" s="7">
        <v>1064.7675999999999</v>
      </c>
      <c r="BI327" s="7">
        <v>1511.2572</v>
      </c>
      <c r="BJ327" s="7">
        <f>Table2[[#This Row],[Indirect and Induced Building Through FY 11]]+Table2[[#This Row],[Indirect and Induced Building FY 12 and After]]</f>
        <v>2576.0248000000001</v>
      </c>
      <c r="BK327" s="7">
        <v>318.51679999999999</v>
      </c>
      <c r="BL327" s="7">
        <v>2080.0135</v>
      </c>
      <c r="BM327" s="7">
        <v>2740.1891999999998</v>
      </c>
      <c r="BN327" s="7">
        <f>Table2[[#This Row],[TOTAL Real Property Related Taxes Through FY 11]]+Table2[[#This Row],[TOTAL Real Property Related Taxes FY 12 and After]]</f>
        <v>4820.2026999999998</v>
      </c>
      <c r="BO327" s="7">
        <v>496.64339999999999</v>
      </c>
      <c r="BP327" s="7">
        <v>3149.4431</v>
      </c>
      <c r="BQ327" s="7">
        <v>4272.6090000000004</v>
      </c>
      <c r="BR327" s="7">
        <f>Table2[[#This Row],[Company Direct Through FY 11]]+Table2[[#This Row],[Company Direct FY 12 and After ]]</f>
        <v>7422.0521000000008</v>
      </c>
      <c r="BS327" s="7">
        <v>0</v>
      </c>
      <c r="BT327" s="7">
        <v>0.95520000000000005</v>
      </c>
      <c r="BU327" s="7">
        <v>0</v>
      </c>
      <c r="BV327" s="7">
        <f>Table2[[#This Row],[Sales Tax Exemption Through FY 11]]+Table2[[#This Row],[Sales Tax Exemption FY 12 and After ]]</f>
        <v>0.95520000000000005</v>
      </c>
      <c r="BW327" s="7">
        <v>0</v>
      </c>
      <c r="BX327" s="7">
        <v>0</v>
      </c>
      <c r="BY327" s="7">
        <v>0</v>
      </c>
      <c r="BZ327" s="7">
        <f>Table2[[#This Row],[Energy Tax Savings Through FY 11]]+Table2[[#This Row],[Energy Tax Savings FY 12 and After ]]</f>
        <v>0</v>
      </c>
      <c r="CA327" s="7">
        <v>0</v>
      </c>
      <c r="CB327" s="7">
        <v>0</v>
      </c>
      <c r="CC327" s="7">
        <v>0</v>
      </c>
      <c r="CD327" s="7">
        <f>Table2[[#This Row],[Tax Exempt Bond Savings Through FY 11]]+Table2[[#This Row],[Tax Exempt Bond Savings FY12 and After ]]</f>
        <v>0</v>
      </c>
      <c r="CE327" s="7">
        <v>372.29680000000002</v>
      </c>
      <c r="CF327" s="7">
        <v>2394.8474000000001</v>
      </c>
      <c r="CG327" s="7">
        <v>3202.8591000000001</v>
      </c>
      <c r="CH327" s="7">
        <f>Table2[[#This Row],[Indirect and Induced Through FY 11]]+Table2[[#This Row],[Indirect and Induced FY 12 and After  ]]</f>
        <v>5597.7065000000002</v>
      </c>
      <c r="CI327" s="7">
        <v>868.9402</v>
      </c>
      <c r="CJ327" s="7">
        <v>5543.3352999999997</v>
      </c>
      <c r="CK327" s="7">
        <v>7475.4681</v>
      </c>
      <c r="CL327" s="7">
        <f>Table2[[#This Row],[TOTAL Income Consumption Use Taxes Through FY 11]]+Table2[[#This Row],[TOTAL Income Consumption Use Taxes FY 12 and After  ]]</f>
        <v>13018.803400000001</v>
      </c>
      <c r="CM327" s="7">
        <v>66.820999999999998</v>
      </c>
      <c r="CN327" s="7">
        <v>247.68680000000001</v>
      </c>
      <c r="CO327" s="7">
        <v>574.85940000000005</v>
      </c>
      <c r="CP327" s="7">
        <f>Table2[[#This Row],[Assistance Provided Through FY 11]]+Table2[[#This Row],[Assistance Provided FY 12 and After ]]</f>
        <v>822.5462</v>
      </c>
      <c r="CQ327" s="7">
        <v>0</v>
      </c>
      <c r="CR327" s="7">
        <v>0</v>
      </c>
      <c r="CS327" s="7">
        <v>0</v>
      </c>
      <c r="CT327" s="7">
        <f>Table2[[#This Row],[Recapture Cancellation Reduction Amount Through FY 11]]+Table2[[#This Row],[Recapture Cancellation Reduction Amount FY 12 and After ]]</f>
        <v>0</v>
      </c>
      <c r="CU327" s="7">
        <v>0</v>
      </c>
      <c r="CV327" s="7">
        <v>0</v>
      </c>
      <c r="CW327" s="7">
        <v>0</v>
      </c>
      <c r="CX327" s="7">
        <f>Table2[[#This Row],[Penalty Paid Through FY 11]]+Table2[[#This Row],[Penalty Paid FY 12 and After]]</f>
        <v>0</v>
      </c>
      <c r="CY327" s="7">
        <v>66.820999999999998</v>
      </c>
      <c r="CZ327" s="7">
        <v>247.68680000000001</v>
      </c>
      <c r="DA327" s="7">
        <v>574.85940000000005</v>
      </c>
      <c r="DB327" s="7">
        <f>Table2[[#This Row],[TOTAL Assistance Net of recapture penalties Through FY 11]]+Table2[[#This Row],[TOTAL Assistance Net of recapture penalties FY 12 and After ]]</f>
        <v>822.5462</v>
      </c>
      <c r="DC327" s="7">
        <v>611.72439999999995</v>
      </c>
      <c r="DD327" s="7">
        <v>3838.0841999999998</v>
      </c>
      <c r="DE327" s="7">
        <v>5262.6469999999999</v>
      </c>
      <c r="DF327" s="7">
        <f>Table2[[#This Row],[Company Direct Tax Revenue Before Assistance FY 12 and After]]+Table2[[#This Row],[Company Direct Tax Revenue Before Assistance Through FY 11]]</f>
        <v>9100.7312000000002</v>
      </c>
      <c r="DG327" s="7">
        <v>642.55359999999996</v>
      </c>
      <c r="DH327" s="7">
        <v>4032.9513999999999</v>
      </c>
      <c r="DI327" s="7">
        <v>5527.8697000000002</v>
      </c>
      <c r="DJ327" s="7">
        <f>Table2[[#This Row],[Indirect and Induced Tax Revenues FY 12 and After]]+Table2[[#This Row],[Indirect and Induced Tax Revenues Through FY 11]]</f>
        <v>9560.821100000001</v>
      </c>
      <c r="DK327" s="7">
        <v>1254.278</v>
      </c>
      <c r="DL327" s="7">
        <v>7871.0356000000002</v>
      </c>
      <c r="DM327" s="7">
        <v>10790.5167</v>
      </c>
      <c r="DN327" s="7">
        <f>Table2[[#This Row],[TOTAL Tax Revenues Before Assistance Through FY 11]]+Table2[[#This Row],[TOTAL Tax Revenues Before Assistance FY 12 and After]]</f>
        <v>18661.552299999999</v>
      </c>
      <c r="DO327" s="7">
        <v>1187.4570000000001</v>
      </c>
      <c r="DP327" s="7">
        <v>7623.3487999999998</v>
      </c>
      <c r="DQ327" s="7">
        <v>10215.657300000001</v>
      </c>
      <c r="DR327" s="7">
        <f>Table2[[#This Row],[TOTAL Tax Revenues Net of Assistance Recapture and Penalty FY 12 and After]]+Table2[[#This Row],[TOTAL Tax Revenues Net of Assistance Recapture and Penalty Through FY 11]]</f>
        <v>17839.006099999999</v>
      </c>
      <c r="DS327" s="7">
        <v>0</v>
      </c>
      <c r="DT327" s="7">
        <v>0</v>
      </c>
      <c r="DU327" s="7">
        <v>0</v>
      </c>
      <c r="DV327" s="7">
        <v>0</v>
      </c>
    </row>
    <row r="328" spans="1:126" x14ac:dyDescent="0.25">
      <c r="A328" s="5">
        <v>92952</v>
      </c>
      <c r="B328" s="5" t="s">
        <v>585</v>
      </c>
      <c r="C328" s="5" t="s">
        <v>586</v>
      </c>
      <c r="D328" s="5" t="s">
        <v>42</v>
      </c>
      <c r="E328" s="5">
        <v>34</v>
      </c>
      <c r="F328" s="5">
        <v>2927</v>
      </c>
      <c r="G328" s="5">
        <v>175</v>
      </c>
      <c r="H328" s="23"/>
      <c r="I328" s="23"/>
      <c r="J328" s="5">
        <v>423990</v>
      </c>
      <c r="K328" s="6" t="s">
        <v>43</v>
      </c>
      <c r="L328" s="6">
        <v>38253</v>
      </c>
      <c r="M328" s="9">
        <v>47664</v>
      </c>
      <c r="N328" s="7">
        <v>4072</v>
      </c>
      <c r="O328" s="5" t="s">
        <v>51</v>
      </c>
      <c r="P328" s="23">
        <v>0</v>
      </c>
      <c r="Q328" s="23">
        <v>0</v>
      </c>
      <c r="R328" s="23">
        <v>19</v>
      </c>
      <c r="S328" s="23">
        <v>0</v>
      </c>
      <c r="T328" s="23">
        <v>0</v>
      </c>
      <c r="U328" s="23">
        <v>19</v>
      </c>
      <c r="V328" s="23">
        <v>19</v>
      </c>
      <c r="W328" s="23">
        <v>0</v>
      </c>
      <c r="X328" s="23">
        <v>0</v>
      </c>
      <c r="Y328" s="23">
        <v>0</v>
      </c>
      <c r="Z328" s="23">
        <v>3</v>
      </c>
      <c r="AA328" s="24">
        <v>0</v>
      </c>
      <c r="AB328" s="24">
        <v>0</v>
      </c>
      <c r="AC328" s="24">
        <v>0</v>
      </c>
      <c r="AD328" s="24">
        <v>0</v>
      </c>
      <c r="AE328" s="24">
        <v>0</v>
      </c>
      <c r="AF328" s="24">
        <v>94.736842105263193</v>
      </c>
      <c r="AG328" s="5" t="s">
        <v>39</v>
      </c>
      <c r="AH328" s="7" t="s">
        <v>33</v>
      </c>
      <c r="AI328" s="7">
        <v>78.421999999999997</v>
      </c>
      <c r="AJ328" s="7">
        <v>176.77879999999999</v>
      </c>
      <c r="AK328" s="7">
        <v>652.25429999999994</v>
      </c>
      <c r="AL328" s="7">
        <f>Table2[[#This Row],[Company Direct Land Through FY 11]]+Table2[[#This Row],[Company Direct Land FY 12 and After ]]</f>
        <v>829.03309999999988</v>
      </c>
      <c r="AM328" s="7">
        <v>12.993</v>
      </c>
      <c r="AN328" s="7">
        <v>157.60390000000001</v>
      </c>
      <c r="AO328" s="7">
        <v>108.0658</v>
      </c>
      <c r="AP328" s="7">
        <f>Table2[[#This Row],[Company Direct Building Through FY 11]]+Table2[[#This Row],[Company Direct Building FY 12 and After  ]]</f>
        <v>265.66970000000003</v>
      </c>
      <c r="AQ328" s="7">
        <v>0</v>
      </c>
      <c r="AR328" s="7">
        <v>42.3887</v>
      </c>
      <c r="AS328" s="7">
        <v>0</v>
      </c>
      <c r="AT328" s="7">
        <f>Table2[[#This Row],[Mortgage Recording Tax Through FY 11]]+Table2[[#This Row],[Mortgage Recording Tax FY 12 and After ]]</f>
        <v>42.3887</v>
      </c>
      <c r="AU328" s="7">
        <v>79.266999999999996</v>
      </c>
      <c r="AV328" s="7">
        <v>221.07400000000001</v>
      </c>
      <c r="AW328" s="7">
        <v>659.2817</v>
      </c>
      <c r="AX328" s="7">
        <f>Table2[[#This Row],[Pilot Savings  Through FY 11]]+Table2[[#This Row],[Pilot Savings FY 12 and After ]]</f>
        <v>880.35570000000007</v>
      </c>
      <c r="AY328" s="7">
        <v>0</v>
      </c>
      <c r="AZ328" s="7">
        <v>42.3887</v>
      </c>
      <c r="BA328" s="7">
        <v>0</v>
      </c>
      <c r="BB328" s="7">
        <f>Table2[[#This Row],[Mortgage Recording Tax Exemption Through FY 11]]+Table2[[#This Row],[Mortgage Recording Tax Exemption FY 12 and After ]]</f>
        <v>42.3887</v>
      </c>
      <c r="BC328" s="7">
        <v>29.71</v>
      </c>
      <c r="BD328" s="7">
        <v>237.71199999999999</v>
      </c>
      <c r="BE328" s="7">
        <v>247.10550000000001</v>
      </c>
      <c r="BF328" s="7">
        <f>Table2[[#This Row],[Indirect and Induced Land Through FY 11]]+Table2[[#This Row],[Indirect and Induced Land FY 12 and After ]]</f>
        <v>484.8175</v>
      </c>
      <c r="BG328" s="7">
        <v>55.175600000000003</v>
      </c>
      <c r="BH328" s="7">
        <v>441.46519999999998</v>
      </c>
      <c r="BI328" s="7">
        <v>458.90839999999997</v>
      </c>
      <c r="BJ328" s="7">
        <f>Table2[[#This Row],[Indirect and Induced Building Through FY 11]]+Table2[[#This Row],[Indirect and Induced Building FY 12 and After]]</f>
        <v>900.3735999999999</v>
      </c>
      <c r="BK328" s="7">
        <v>97.033600000000007</v>
      </c>
      <c r="BL328" s="7">
        <v>792.48590000000002</v>
      </c>
      <c r="BM328" s="7">
        <v>807.05229999999995</v>
      </c>
      <c r="BN328" s="7">
        <f>Table2[[#This Row],[TOTAL Real Property Related Taxes Through FY 11]]+Table2[[#This Row],[TOTAL Real Property Related Taxes FY 12 and After]]</f>
        <v>1599.5382</v>
      </c>
      <c r="BO328" s="7">
        <v>221.22540000000001</v>
      </c>
      <c r="BP328" s="7">
        <v>1758.0491</v>
      </c>
      <c r="BQ328" s="7">
        <v>1839.9844000000001</v>
      </c>
      <c r="BR328" s="7">
        <f>Table2[[#This Row],[Company Direct Through FY 11]]+Table2[[#This Row],[Company Direct FY 12 and After ]]</f>
        <v>3598.0335</v>
      </c>
      <c r="BS328" s="7">
        <v>0</v>
      </c>
      <c r="BT328" s="7">
        <v>10.3713</v>
      </c>
      <c r="BU328" s="7">
        <v>0</v>
      </c>
      <c r="BV328" s="7">
        <f>Table2[[#This Row],[Sales Tax Exemption Through FY 11]]+Table2[[#This Row],[Sales Tax Exemption FY 12 and After ]]</f>
        <v>10.3713</v>
      </c>
      <c r="BW328" s="7">
        <v>0</v>
      </c>
      <c r="BX328" s="7">
        <v>0</v>
      </c>
      <c r="BY328" s="7">
        <v>0</v>
      </c>
      <c r="BZ328" s="7">
        <f>Table2[[#This Row],[Energy Tax Savings Through FY 11]]+Table2[[#This Row],[Energy Tax Savings FY 12 and After ]]</f>
        <v>0</v>
      </c>
      <c r="CA328" s="7">
        <v>0</v>
      </c>
      <c r="CB328" s="7">
        <v>0</v>
      </c>
      <c r="CC328" s="7">
        <v>0</v>
      </c>
      <c r="CD328" s="7">
        <f>Table2[[#This Row],[Tax Exempt Bond Savings Through FY 11]]+Table2[[#This Row],[Tax Exempt Bond Savings FY12 and After ]]</f>
        <v>0</v>
      </c>
      <c r="CE328" s="7">
        <v>116.93559999999999</v>
      </c>
      <c r="CF328" s="7">
        <v>984.23910000000001</v>
      </c>
      <c r="CG328" s="7">
        <v>972.58109999999999</v>
      </c>
      <c r="CH328" s="7">
        <f>Table2[[#This Row],[Indirect and Induced Through FY 11]]+Table2[[#This Row],[Indirect and Induced FY 12 and After  ]]</f>
        <v>1956.8202000000001</v>
      </c>
      <c r="CI328" s="7">
        <v>338.161</v>
      </c>
      <c r="CJ328" s="7">
        <v>2731.9169000000002</v>
      </c>
      <c r="CK328" s="7">
        <v>2812.5655000000002</v>
      </c>
      <c r="CL328" s="7">
        <f>Table2[[#This Row],[TOTAL Income Consumption Use Taxes Through FY 11]]+Table2[[#This Row],[TOTAL Income Consumption Use Taxes FY 12 and After  ]]</f>
        <v>5544.4824000000008</v>
      </c>
      <c r="CM328" s="7">
        <v>79.266999999999996</v>
      </c>
      <c r="CN328" s="7">
        <v>273.834</v>
      </c>
      <c r="CO328" s="7">
        <v>659.2817</v>
      </c>
      <c r="CP328" s="7">
        <f>Table2[[#This Row],[Assistance Provided Through FY 11]]+Table2[[#This Row],[Assistance Provided FY 12 and After ]]</f>
        <v>933.11570000000006</v>
      </c>
      <c r="CQ328" s="7">
        <v>0</v>
      </c>
      <c r="CR328" s="7">
        <v>0</v>
      </c>
      <c r="CS328" s="7">
        <v>0</v>
      </c>
      <c r="CT328" s="7">
        <f>Table2[[#This Row],[Recapture Cancellation Reduction Amount Through FY 11]]+Table2[[#This Row],[Recapture Cancellation Reduction Amount FY 12 and After ]]</f>
        <v>0</v>
      </c>
      <c r="CU328" s="7">
        <v>0</v>
      </c>
      <c r="CV328" s="7">
        <v>0</v>
      </c>
      <c r="CW328" s="7">
        <v>0</v>
      </c>
      <c r="CX328" s="7">
        <f>Table2[[#This Row],[Penalty Paid Through FY 11]]+Table2[[#This Row],[Penalty Paid FY 12 and After]]</f>
        <v>0</v>
      </c>
      <c r="CY328" s="7">
        <v>79.266999999999996</v>
      </c>
      <c r="CZ328" s="7">
        <v>273.834</v>
      </c>
      <c r="DA328" s="7">
        <v>659.2817</v>
      </c>
      <c r="DB328" s="7">
        <f>Table2[[#This Row],[TOTAL Assistance Net of recapture penalties Through FY 11]]+Table2[[#This Row],[TOTAL Assistance Net of recapture penalties FY 12 and After ]]</f>
        <v>933.11570000000006</v>
      </c>
      <c r="DC328" s="7">
        <v>312.6404</v>
      </c>
      <c r="DD328" s="7">
        <v>2134.8204999999998</v>
      </c>
      <c r="DE328" s="7">
        <v>2600.3045000000002</v>
      </c>
      <c r="DF328" s="7">
        <f>Table2[[#This Row],[Company Direct Tax Revenue Before Assistance FY 12 and After]]+Table2[[#This Row],[Company Direct Tax Revenue Before Assistance Through FY 11]]</f>
        <v>4735.125</v>
      </c>
      <c r="DG328" s="7">
        <v>201.8212</v>
      </c>
      <c r="DH328" s="7">
        <v>1663.4163000000001</v>
      </c>
      <c r="DI328" s="7">
        <v>1678.595</v>
      </c>
      <c r="DJ328" s="7">
        <f>Table2[[#This Row],[Indirect and Induced Tax Revenues FY 12 and After]]+Table2[[#This Row],[Indirect and Induced Tax Revenues Through FY 11]]</f>
        <v>3342.0113000000001</v>
      </c>
      <c r="DK328" s="7">
        <v>514.46159999999998</v>
      </c>
      <c r="DL328" s="7">
        <v>3798.2368000000001</v>
      </c>
      <c r="DM328" s="7">
        <v>4278.8995000000004</v>
      </c>
      <c r="DN328" s="7">
        <f>Table2[[#This Row],[TOTAL Tax Revenues Before Assistance Through FY 11]]+Table2[[#This Row],[TOTAL Tax Revenues Before Assistance FY 12 and After]]</f>
        <v>8077.1363000000001</v>
      </c>
      <c r="DO328" s="7">
        <v>435.19459999999998</v>
      </c>
      <c r="DP328" s="7">
        <v>3524.4027999999998</v>
      </c>
      <c r="DQ328" s="7">
        <v>3619.6178</v>
      </c>
      <c r="DR328" s="7">
        <f>Table2[[#This Row],[TOTAL Tax Revenues Net of Assistance Recapture and Penalty FY 12 and After]]+Table2[[#This Row],[TOTAL Tax Revenues Net of Assistance Recapture and Penalty Through FY 11]]</f>
        <v>7144.0205999999998</v>
      </c>
      <c r="DS328" s="7">
        <v>0</v>
      </c>
      <c r="DT328" s="7">
        <v>0</v>
      </c>
      <c r="DU328" s="7">
        <v>0</v>
      </c>
      <c r="DV328" s="7">
        <v>0</v>
      </c>
    </row>
    <row r="329" spans="1:126" x14ac:dyDescent="0.25">
      <c r="A329" s="5">
        <v>92953</v>
      </c>
      <c r="B329" s="5" t="s">
        <v>1257</v>
      </c>
      <c r="C329" s="5" t="s">
        <v>587</v>
      </c>
      <c r="D329" s="5" t="s">
        <v>59</v>
      </c>
      <c r="E329" s="5">
        <v>49</v>
      </c>
      <c r="F329" s="5">
        <v>1400</v>
      </c>
      <c r="G329" s="5">
        <v>1</v>
      </c>
      <c r="H329" s="23">
        <v>1406988</v>
      </c>
      <c r="I329" s="23">
        <v>21500</v>
      </c>
      <c r="J329" s="5">
        <v>488310</v>
      </c>
      <c r="K329" s="6" t="s">
        <v>43</v>
      </c>
      <c r="L329" s="6">
        <v>38518</v>
      </c>
      <c r="M329" s="9">
        <v>42155</v>
      </c>
      <c r="N329" s="7">
        <v>49000</v>
      </c>
      <c r="O329" s="5" t="s">
        <v>72</v>
      </c>
      <c r="P329" s="23">
        <v>80</v>
      </c>
      <c r="Q329" s="23">
        <v>0</v>
      </c>
      <c r="R329" s="23">
        <v>484</v>
      </c>
      <c r="S329" s="23">
        <v>0</v>
      </c>
      <c r="T329" s="23">
        <v>21</v>
      </c>
      <c r="U329" s="23">
        <v>585</v>
      </c>
      <c r="V329" s="23">
        <v>545</v>
      </c>
      <c r="W329" s="23">
        <v>14</v>
      </c>
      <c r="X329" s="23">
        <v>430</v>
      </c>
      <c r="Y329" s="23">
        <v>430</v>
      </c>
      <c r="Z329" s="23">
        <v>50</v>
      </c>
      <c r="AA329" s="24">
        <v>11.702127659574501</v>
      </c>
      <c r="AB329" s="24">
        <v>5.1418439716312099</v>
      </c>
      <c r="AC329" s="24">
        <v>2.4822695035461</v>
      </c>
      <c r="AD329" s="24">
        <v>2.3049645390070901</v>
      </c>
      <c r="AE329" s="24">
        <v>78.368794326241101</v>
      </c>
      <c r="AF329" s="24">
        <v>60.106382978723403</v>
      </c>
      <c r="AG329" s="5" t="s">
        <v>39</v>
      </c>
      <c r="AH329" s="7" t="s">
        <v>39</v>
      </c>
      <c r="AI329" s="7">
        <v>0</v>
      </c>
      <c r="AJ329" s="7">
        <v>0</v>
      </c>
      <c r="AK329" s="7">
        <v>0</v>
      </c>
      <c r="AL329" s="7">
        <f>Table2[[#This Row],[Company Direct Land Through FY 11]]+Table2[[#This Row],[Company Direct Land FY 12 and After ]]</f>
        <v>0</v>
      </c>
      <c r="AM329" s="7">
        <v>0</v>
      </c>
      <c r="AN329" s="7">
        <v>0</v>
      </c>
      <c r="AO329" s="7">
        <v>0</v>
      </c>
      <c r="AP329" s="7">
        <f>Table2[[#This Row],[Company Direct Building Through FY 11]]+Table2[[#This Row],[Company Direct Building FY 12 and After  ]]</f>
        <v>0</v>
      </c>
      <c r="AQ329" s="7">
        <v>0</v>
      </c>
      <c r="AR329" s="7">
        <v>715</v>
      </c>
      <c r="AS329" s="7">
        <v>0</v>
      </c>
      <c r="AT329" s="7">
        <f>Table2[[#This Row],[Mortgage Recording Tax Through FY 11]]+Table2[[#This Row],[Mortgage Recording Tax FY 12 and After ]]</f>
        <v>715</v>
      </c>
      <c r="AU329" s="7">
        <v>0</v>
      </c>
      <c r="AV329" s="7">
        <v>0</v>
      </c>
      <c r="AW329" s="7">
        <v>0</v>
      </c>
      <c r="AX329" s="7">
        <f>Table2[[#This Row],[Pilot Savings  Through FY 11]]+Table2[[#This Row],[Pilot Savings FY 12 and After ]]</f>
        <v>0</v>
      </c>
      <c r="AY329" s="7">
        <v>0</v>
      </c>
      <c r="AZ329" s="7">
        <v>0</v>
      </c>
      <c r="BA329" s="7">
        <v>0</v>
      </c>
      <c r="BB329" s="7">
        <f>Table2[[#This Row],[Mortgage Recording Tax Exemption Through FY 11]]+Table2[[#This Row],[Mortgage Recording Tax Exemption FY 12 and After ]]</f>
        <v>0</v>
      </c>
      <c r="BC329" s="7">
        <v>404.36259999999999</v>
      </c>
      <c r="BD329" s="7">
        <v>1981.7651000000001</v>
      </c>
      <c r="BE329" s="7">
        <v>908.4058</v>
      </c>
      <c r="BF329" s="7">
        <f>Table2[[#This Row],[Indirect and Induced Land Through FY 11]]+Table2[[#This Row],[Indirect and Induced Land FY 12 and After ]]</f>
        <v>2890.1709000000001</v>
      </c>
      <c r="BG329" s="7">
        <v>750.95899999999995</v>
      </c>
      <c r="BH329" s="7">
        <v>3680.4209999999998</v>
      </c>
      <c r="BI329" s="7">
        <v>1687.0388</v>
      </c>
      <c r="BJ329" s="7">
        <f>Table2[[#This Row],[Indirect and Induced Building Through FY 11]]+Table2[[#This Row],[Indirect and Induced Building FY 12 and After]]</f>
        <v>5367.4597999999996</v>
      </c>
      <c r="BK329" s="7">
        <v>1155.3216</v>
      </c>
      <c r="BL329" s="7">
        <v>6377.1860999999999</v>
      </c>
      <c r="BM329" s="7">
        <v>2595.4445999999998</v>
      </c>
      <c r="BN329" s="7">
        <f>Table2[[#This Row],[TOTAL Real Property Related Taxes Through FY 11]]+Table2[[#This Row],[TOTAL Real Property Related Taxes FY 12 and After]]</f>
        <v>8972.6306999999997</v>
      </c>
      <c r="BO329" s="7">
        <v>2465.8253</v>
      </c>
      <c r="BP329" s="7">
        <v>12262.943499999999</v>
      </c>
      <c r="BQ329" s="7">
        <v>5485.5083000000004</v>
      </c>
      <c r="BR329" s="7">
        <f>Table2[[#This Row],[Company Direct Through FY 11]]+Table2[[#This Row],[Company Direct FY 12 and After ]]</f>
        <v>17748.451799999999</v>
      </c>
      <c r="BS329" s="7">
        <v>73.851699999999994</v>
      </c>
      <c r="BT329" s="7">
        <v>395.38389999999998</v>
      </c>
      <c r="BU329" s="7">
        <v>2145.0162999999998</v>
      </c>
      <c r="BV329" s="7">
        <f>Table2[[#This Row],[Sales Tax Exemption Through FY 11]]+Table2[[#This Row],[Sales Tax Exemption FY 12 and After ]]</f>
        <v>2540.4001999999996</v>
      </c>
      <c r="BW329" s="7">
        <v>0</v>
      </c>
      <c r="BX329" s="7">
        <v>90.766499999999994</v>
      </c>
      <c r="BY329" s="7">
        <v>0</v>
      </c>
      <c r="BZ329" s="7">
        <f>Table2[[#This Row],[Energy Tax Savings Through FY 11]]+Table2[[#This Row],[Energy Tax Savings FY 12 and After ]]</f>
        <v>90.766499999999994</v>
      </c>
      <c r="CA329" s="7">
        <v>0</v>
      </c>
      <c r="CB329" s="7">
        <v>0</v>
      </c>
      <c r="CC329" s="7">
        <v>0</v>
      </c>
      <c r="CD329" s="7">
        <f>Table2[[#This Row],[Tax Exempt Bond Savings Through FY 11]]+Table2[[#This Row],[Tax Exempt Bond Savings FY12 and After ]]</f>
        <v>0</v>
      </c>
      <c r="CE329" s="7">
        <v>1638.3423</v>
      </c>
      <c r="CF329" s="7">
        <v>8264.7216000000008</v>
      </c>
      <c r="CG329" s="7">
        <v>3790.6015000000002</v>
      </c>
      <c r="CH329" s="7">
        <f>Table2[[#This Row],[Indirect and Induced Through FY 11]]+Table2[[#This Row],[Indirect and Induced FY 12 and After  ]]</f>
        <v>12055.323100000001</v>
      </c>
      <c r="CI329" s="7">
        <v>4030.3159000000001</v>
      </c>
      <c r="CJ329" s="7">
        <v>20041.5147</v>
      </c>
      <c r="CK329" s="7">
        <v>7131.0934999999999</v>
      </c>
      <c r="CL329" s="7">
        <f>Table2[[#This Row],[TOTAL Income Consumption Use Taxes Through FY 11]]+Table2[[#This Row],[TOTAL Income Consumption Use Taxes FY 12 and After  ]]</f>
        <v>27172.608199999999</v>
      </c>
      <c r="CM329" s="7">
        <v>73.851699999999994</v>
      </c>
      <c r="CN329" s="7">
        <v>486.15039999999999</v>
      </c>
      <c r="CO329" s="7">
        <v>2145.0162999999998</v>
      </c>
      <c r="CP329" s="7">
        <f>Table2[[#This Row],[Assistance Provided Through FY 11]]+Table2[[#This Row],[Assistance Provided FY 12 and After ]]</f>
        <v>2631.1666999999998</v>
      </c>
      <c r="CQ329" s="7">
        <v>0</v>
      </c>
      <c r="CR329" s="7">
        <v>0</v>
      </c>
      <c r="CS329" s="7">
        <v>0</v>
      </c>
      <c r="CT329" s="7">
        <f>Table2[[#This Row],[Recapture Cancellation Reduction Amount Through FY 11]]+Table2[[#This Row],[Recapture Cancellation Reduction Amount FY 12 and After ]]</f>
        <v>0</v>
      </c>
      <c r="CU329" s="7">
        <v>0</v>
      </c>
      <c r="CV329" s="7">
        <v>0</v>
      </c>
      <c r="CW329" s="7">
        <v>0</v>
      </c>
      <c r="CX329" s="7">
        <f>Table2[[#This Row],[Penalty Paid Through FY 11]]+Table2[[#This Row],[Penalty Paid FY 12 and After]]</f>
        <v>0</v>
      </c>
      <c r="CY329" s="7">
        <v>73.851699999999994</v>
      </c>
      <c r="CZ329" s="7">
        <v>486.15039999999999</v>
      </c>
      <c r="DA329" s="7">
        <v>2145.0162999999998</v>
      </c>
      <c r="DB329" s="7">
        <f>Table2[[#This Row],[TOTAL Assistance Net of recapture penalties Through FY 11]]+Table2[[#This Row],[TOTAL Assistance Net of recapture penalties FY 12 and After ]]</f>
        <v>2631.1666999999998</v>
      </c>
      <c r="DC329" s="7">
        <v>2465.8253</v>
      </c>
      <c r="DD329" s="7">
        <v>12977.943499999999</v>
      </c>
      <c r="DE329" s="7">
        <v>5485.5083000000004</v>
      </c>
      <c r="DF329" s="7">
        <f>Table2[[#This Row],[Company Direct Tax Revenue Before Assistance FY 12 and After]]+Table2[[#This Row],[Company Direct Tax Revenue Before Assistance Through FY 11]]</f>
        <v>18463.451799999999</v>
      </c>
      <c r="DG329" s="7">
        <v>2793.6639</v>
      </c>
      <c r="DH329" s="7">
        <v>13926.9077</v>
      </c>
      <c r="DI329" s="7">
        <v>6386.0460999999996</v>
      </c>
      <c r="DJ329" s="7">
        <f>Table2[[#This Row],[Indirect and Induced Tax Revenues FY 12 and After]]+Table2[[#This Row],[Indirect and Induced Tax Revenues Through FY 11]]</f>
        <v>20312.953799999999</v>
      </c>
      <c r="DK329" s="7">
        <v>5259.4892</v>
      </c>
      <c r="DL329" s="7">
        <v>26904.851200000001</v>
      </c>
      <c r="DM329" s="7">
        <v>11871.554400000001</v>
      </c>
      <c r="DN329" s="7">
        <f>Table2[[#This Row],[TOTAL Tax Revenues Before Assistance Through FY 11]]+Table2[[#This Row],[TOTAL Tax Revenues Before Assistance FY 12 and After]]</f>
        <v>38776.405599999998</v>
      </c>
      <c r="DO329" s="7">
        <v>5185.6374999999998</v>
      </c>
      <c r="DP329" s="7">
        <v>26418.700799999999</v>
      </c>
      <c r="DQ329" s="7">
        <v>9726.5380999999998</v>
      </c>
      <c r="DR329" s="7">
        <f>Table2[[#This Row],[TOTAL Tax Revenues Net of Assistance Recapture and Penalty FY 12 and After]]+Table2[[#This Row],[TOTAL Tax Revenues Net of Assistance Recapture and Penalty Through FY 11]]</f>
        <v>36145.238899999997</v>
      </c>
      <c r="DS329" s="7">
        <v>0</v>
      </c>
      <c r="DT329" s="7">
        <v>250</v>
      </c>
      <c r="DU329" s="7">
        <v>0</v>
      </c>
      <c r="DV329" s="7">
        <v>0</v>
      </c>
    </row>
    <row r="330" spans="1:126" x14ac:dyDescent="0.25">
      <c r="A330" s="5">
        <v>92954</v>
      </c>
      <c r="B330" s="5" t="s">
        <v>588</v>
      </c>
      <c r="C330" s="5" t="s">
        <v>589</v>
      </c>
      <c r="D330" s="5" t="s">
        <v>32</v>
      </c>
      <c r="E330" s="5">
        <v>26</v>
      </c>
      <c r="F330" s="5">
        <v>361</v>
      </c>
      <c r="G330" s="5">
        <v>18</v>
      </c>
      <c r="H330" s="23"/>
      <c r="I330" s="23"/>
      <c r="J330" s="5">
        <v>238220</v>
      </c>
      <c r="K330" s="6" t="s">
        <v>43</v>
      </c>
      <c r="L330" s="6">
        <v>38239</v>
      </c>
      <c r="M330" s="9">
        <v>47664</v>
      </c>
      <c r="N330" s="7">
        <v>2000</v>
      </c>
      <c r="O330" s="5" t="s">
        <v>51</v>
      </c>
      <c r="P330" s="23">
        <v>1</v>
      </c>
      <c r="Q330" s="23">
        <v>0</v>
      </c>
      <c r="R330" s="23">
        <v>90</v>
      </c>
      <c r="S330" s="23">
        <v>32</v>
      </c>
      <c r="T330" s="23">
        <v>7</v>
      </c>
      <c r="U330" s="23">
        <v>130</v>
      </c>
      <c r="V330" s="23">
        <v>129</v>
      </c>
      <c r="W330" s="23">
        <v>40</v>
      </c>
      <c r="X330" s="23">
        <v>0</v>
      </c>
      <c r="Y330" s="23">
        <v>86</v>
      </c>
      <c r="Z330" s="23">
        <v>17</v>
      </c>
      <c r="AA330" s="24">
        <v>0</v>
      </c>
      <c r="AB330" s="24">
        <v>0</v>
      </c>
      <c r="AC330" s="24">
        <v>0</v>
      </c>
      <c r="AD330" s="24">
        <v>0</v>
      </c>
      <c r="AE330" s="24">
        <v>0</v>
      </c>
      <c r="AF330" s="24">
        <v>25.7575757575758</v>
      </c>
      <c r="AG330" s="5" t="s">
        <v>39</v>
      </c>
      <c r="AH330" s="7" t="s">
        <v>33</v>
      </c>
      <c r="AI330" s="7">
        <v>15.962</v>
      </c>
      <c r="AJ330" s="7">
        <v>91.381</v>
      </c>
      <c r="AK330" s="7">
        <v>132.75989999999999</v>
      </c>
      <c r="AL330" s="7">
        <f>Table2[[#This Row],[Company Direct Land Through FY 11]]+Table2[[#This Row],[Company Direct Land FY 12 and After ]]</f>
        <v>224.14089999999999</v>
      </c>
      <c r="AM330" s="7">
        <v>35.823</v>
      </c>
      <c r="AN330" s="7">
        <v>192.49209999999999</v>
      </c>
      <c r="AO330" s="7">
        <v>297.94819999999999</v>
      </c>
      <c r="AP330" s="7">
        <f>Table2[[#This Row],[Company Direct Building Through FY 11]]+Table2[[#This Row],[Company Direct Building FY 12 and After  ]]</f>
        <v>490.44029999999998</v>
      </c>
      <c r="AQ330" s="7">
        <v>0</v>
      </c>
      <c r="AR330" s="7">
        <v>28.8264</v>
      </c>
      <c r="AS330" s="7">
        <v>0</v>
      </c>
      <c r="AT330" s="7">
        <f>Table2[[#This Row],[Mortgage Recording Tax Through FY 11]]+Table2[[#This Row],[Mortgage Recording Tax FY 12 and After ]]</f>
        <v>28.8264</v>
      </c>
      <c r="AU330" s="7">
        <v>27.890999999999998</v>
      </c>
      <c r="AV330" s="7">
        <v>79.328999999999994</v>
      </c>
      <c r="AW330" s="7">
        <v>231.97669999999999</v>
      </c>
      <c r="AX330" s="7">
        <f>Table2[[#This Row],[Pilot Savings  Through FY 11]]+Table2[[#This Row],[Pilot Savings FY 12 and After ]]</f>
        <v>311.3057</v>
      </c>
      <c r="AY330" s="7">
        <v>0</v>
      </c>
      <c r="AZ330" s="7">
        <v>28.8264</v>
      </c>
      <c r="BA330" s="7">
        <v>0</v>
      </c>
      <c r="BB330" s="7">
        <f>Table2[[#This Row],[Mortgage Recording Tax Exemption Through FY 11]]+Table2[[#This Row],[Mortgage Recording Tax Exemption FY 12 and After ]]</f>
        <v>28.8264</v>
      </c>
      <c r="BC330" s="7">
        <v>141.7046</v>
      </c>
      <c r="BD330" s="7">
        <v>350.10059999999999</v>
      </c>
      <c r="BE330" s="7">
        <v>899.63570000000004</v>
      </c>
      <c r="BF330" s="7">
        <f>Table2[[#This Row],[Indirect and Induced Land Through FY 11]]+Table2[[#This Row],[Indirect and Induced Land FY 12 and After ]]</f>
        <v>1249.7363</v>
      </c>
      <c r="BG330" s="7">
        <v>263.16579999999999</v>
      </c>
      <c r="BH330" s="7">
        <v>650.18700000000001</v>
      </c>
      <c r="BI330" s="7">
        <v>1670.7511</v>
      </c>
      <c r="BJ330" s="7">
        <f>Table2[[#This Row],[Indirect and Induced Building Through FY 11]]+Table2[[#This Row],[Indirect and Induced Building FY 12 and After]]</f>
        <v>2320.9380999999998</v>
      </c>
      <c r="BK330" s="7">
        <v>428.76440000000002</v>
      </c>
      <c r="BL330" s="7">
        <v>1204.8317</v>
      </c>
      <c r="BM330" s="7">
        <v>2769.1181999999999</v>
      </c>
      <c r="BN330" s="7">
        <f>Table2[[#This Row],[TOTAL Real Property Related Taxes Through FY 11]]+Table2[[#This Row],[TOTAL Real Property Related Taxes FY 12 and After]]</f>
        <v>3973.9498999999996</v>
      </c>
      <c r="BO330" s="7">
        <v>1002.3235</v>
      </c>
      <c r="BP330" s="7">
        <v>2466.7519000000002</v>
      </c>
      <c r="BQ330" s="7">
        <v>6363.4137000000001</v>
      </c>
      <c r="BR330" s="7">
        <f>Table2[[#This Row],[Company Direct Through FY 11]]+Table2[[#This Row],[Company Direct FY 12 and After ]]</f>
        <v>8830.1656000000003</v>
      </c>
      <c r="BS330" s="7">
        <v>0</v>
      </c>
      <c r="BT330" s="7">
        <v>0</v>
      </c>
      <c r="BU330" s="7">
        <v>0</v>
      </c>
      <c r="BV330" s="7">
        <f>Table2[[#This Row],[Sales Tax Exemption Through FY 11]]+Table2[[#This Row],[Sales Tax Exemption FY 12 and After ]]</f>
        <v>0</v>
      </c>
      <c r="BW330" s="7">
        <v>0</v>
      </c>
      <c r="BX330" s="7">
        <v>0</v>
      </c>
      <c r="BY330" s="7">
        <v>0</v>
      </c>
      <c r="BZ330" s="7">
        <f>Table2[[#This Row],[Energy Tax Savings Through FY 11]]+Table2[[#This Row],[Energy Tax Savings FY 12 and After ]]</f>
        <v>0</v>
      </c>
      <c r="CA330" s="7">
        <v>0</v>
      </c>
      <c r="CB330" s="7">
        <v>0</v>
      </c>
      <c r="CC330" s="7">
        <v>0</v>
      </c>
      <c r="CD330" s="7">
        <f>Table2[[#This Row],[Tax Exempt Bond Savings Through FY 11]]+Table2[[#This Row],[Tax Exempt Bond Savings FY12 and After ]]</f>
        <v>0</v>
      </c>
      <c r="CE330" s="7">
        <v>502.21469999999999</v>
      </c>
      <c r="CF330" s="7">
        <v>1293.4625000000001</v>
      </c>
      <c r="CG330" s="7">
        <v>4177.0397999999996</v>
      </c>
      <c r="CH330" s="7">
        <f>Table2[[#This Row],[Indirect and Induced Through FY 11]]+Table2[[#This Row],[Indirect and Induced FY 12 and After  ]]</f>
        <v>5470.5023000000001</v>
      </c>
      <c r="CI330" s="7">
        <v>1504.5382</v>
      </c>
      <c r="CJ330" s="7">
        <v>3760.2143999999998</v>
      </c>
      <c r="CK330" s="7">
        <v>10540.4535</v>
      </c>
      <c r="CL330" s="7">
        <f>Table2[[#This Row],[TOTAL Income Consumption Use Taxes Through FY 11]]+Table2[[#This Row],[TOTAL Income Consumption Use Taxes FY 12 and After  ]]</f>
        <v>14300.6679</v>
      </c>
      <c r="CM330" s="7">
        <v>27.890999999999998</v>
      </c>
      <c r="CN330" s="7">
        <v>108.1554</v>
      </c>
      <c r="CO330" s="7">
        <v>231.97669999999999</v>
      </c>
      <c r="CP330" s="7">
        <f>Table2[[#This Row],[Assistance Provided Through FY 11]]+Table2[[#This Row],[Assistance Provided FY 12 and After ]]</f>
        <v>340.13209999999998</v>
      </c>
      <c r="CQ330" s="7">
        <v>0</v>
      </c>
      <c r="CR330" s="7">
        <v>0</v>
      </c>
      <c r="CS330" s="7">
        <v>0</v>
      </c>
      <c r="CT330" s="7">
        <f>Table2[[#This Row],[Recapture Cancellation Reduction Amount Through FY 11]]+Table2[[#This Row],[Recapture Cancellation Reduction Amount FY 12 and After ]]</f>
        <v>0</v>
      </c>
      <c r="CU330" s="7">
        <v>0</v>
      </c>
      <c r="CV330" s="7">
        <v>0</v>
      </c>
      <c r="CW330" s="7">
        <v>0</v>
      </c>
      <c r="CX330" s="7">
        <f>Table2[[#This Row],[Penalty Paid Through FY 11]]+Table2[[#This Row],[Penalty Paid FY 12 and After]]</f>
        <v>0</v>
      </c>
      <c r="CY330" s="7">
        <v>27.890999999999998</v>
      </c>
      <c r="CZ330" s="7">
        <v>108.1554</v>
      </c>
      <c r="DA330" s="7">
        <v>231.97669999999999</v>
      </c>
      <c r="DB330" s="7">
        <f>Table2[[#This Row],[TOTAL Assistance Net of recapture penalties Through FY 11]]+Table2[[#This Row],[TOTAL Assistance Net of recapture penalties FY 12 and After ]]</f>
        <v>340.13209999999998</v>
      </c>
      <c r="DC330" s="7">
        <v>1054.1085</v>
      </c>
      <c r="DD330" s="7">
        <v>2779.4513999999999</v>
      </c>
      <c r="DE330" s="7">
        <v>6794.1217999999999</v>
      </c>
      <c r="DF330" s="7">
        <f>Table2[[#This Row],[Company Direct Tax Revenue Before Assistance FY 12 and After]]+Table2[[#This Row],[Company Direct Tax Revenue Before Assistance Through FY 11]]</f>
        <v>9573.5731999999989</v>
      </c>
      <c r="DG330" s="7">
        <v>907.08510000000001</v>
      </c>
      <c r="DH330" s="7">
        <v>2293.7501000000002</v>
      </c>
      <c r="DI330" s="7">
        <v>6747.4265999999998</v>
      </c>
      <c r="DJ330" s="7">
        <f>Table2[[#This Row],[Indirect and Induced Tax Revenues FY 12 and After]]+Table2[[#This Row],[Indirect and Induced Tax Revenues Through FY 11]]</f>
        <v>9041.1767</v>
      </c>
      <c r="DK330" s="7">
        <v>1961.1936000000001</v>
      </c>
      <c r="DL330" s="7">
        <v>5073.2015000000001</v>
      </c>
      <c r="DM330" s="7">
        <v>13541.5484</v>
      </c>
      <c r="DN330" s="7">
        <f>Table2[[#This Row],[TOTAL Tax Revenues Before Assistance Through FY 11]]+Table2[[#This Row],[TOTAL Tax Revenues Before Assistance FY 12 and After]]</f>
        <v>18614.749899999999</v>
      </c>
      <c r="DO330" s="7">
        <v>1933.3026</v>
      </c>
      <c r="DP330" s="7">
        <v>4965.0460999999996</v>
      </c>
      <c r="DQ330" s="7">
        <v>13309.5717</v>
      </c>
      <c r="DR330" s="7">
        <f>Table2[[#This Row],[TOTAL Tax Revenues Net of Assistance Recapture and Penalty FY 12 and After]]+Table2[[#This Row],[TOTAL Tax Revenues Net of Assistance Recapture and Penalty Through FY 11]]</f>
        <v>18274.6178</v>
      </c>
      <c r="DS330" s="7">
        <v>0</v>
      </c>
      <c r="DT330" s="7">
        <v>0</v>
      </c>
      <c r="DU330" s="7">
        <v>0</v>
      </c>
      <c r="DV330" s="7">
        <v>0</v>
      </c>
    </row>
    <row r="331" spans="1:126" x14ac:dyDescent="0.25">
      <c r="A331" s="5">
        <v>92955</v>
      </c>
      <c r="B331" s="5" t="s">
        <v>826</v>
      </c>
      <c r="C331" s="5" t="s">
        <v>590</v>
      </c>
      <c r="D331" s="5" t="s">
        <v>59</v>
      </c>
      <c r="E331" s="5">
        <v>50</v>
      </c>
      <c r="F331" s="5">
        <v>1780</v>
      </c>
      <c r="G331" s="5">
        <v>150</v>
      </c>
      <c r="H331" s="23"/>
      <c r="I331" s="23">
        <v>3500</v>
      </c>
      <c r="J331" s="5">
        <v>237110</v>
      </c>
      <c r="K331" s="6" t="s">
        <v>43</v>
      </c>
      <c r="L331" s="6">
        <v>38351</v>
      </c>
      <c r="M331" s="9">
        <v>47664</v>
      </c>
      <c r="N331" s="7">
        <v>1295</v>
      </c>
      <c r="O331" s="5" t="s">
        <v>109</v>
      </c>
      <c r="P331" s="23">
        <v>0</v>
      </c>
      <c r="Q331" s="23">
        <v>0</v>
      </c>
      <c r="R331" s="23">
        <v>27</v>
      </c>
      <c r="S331" s="23">
        <v>0</v>
      </c>
      <c r="T331" s="23">
        <v>0</v>
      </c>
      <c r="U331" s="23">
        <v>27</v>
      </c>
      <c r="V331" s="23">
        <v>27</v>
      </c>
      <c r="W331" s="23">
        <v>0</v>
      </c>
      <c r="X331" s="23">
        <v>0</v>
      </c>
      <c r="Y331" s="23">
        <v>0</v>
      </c>
      <c r="Z331" s="23">
        <v>12</v>
      </c>
      <c r="AA331" s="24">
        <v>0</v>
      </c>
      <c r="AB331" s="24">
        <v>0</v>
      </c>
      <c r="AC331" s="24">
        <v>0</v>
      </c>
      <c r="AD331" s="24">
        <v>0</v>
      </c>
      <c r="AE331" s="24">
        <v>0</v>
      </c>
      <c r="AF331" s="24">
        <v>92.592592592592595</v>
      </c>
      <c r="AG331" s="5" t="s">
        <v>33</v>
      </c>
      <c r="AH331" s="7" t="s">
        <v>33</v>
      </c>
      <c r="AI331" s="7">
        <v>65.956999999999994</v>
      </c>
      <c r="AJ331" s="7">
        <v>235.5771</v>
      </c>
      <c r="AK331" s="7">
        <v>548.58100000000002</v>
      </c>
      <c r="AL331" s="7">
        <f>Table2[[#This Row],[Company Direct Land Through FY 11]]+Table2[[#This Row],[Company Direct Land FY 12 and After ]]</f>
        <v>784.15809999999999</v>
      </c>
      <c r="AM331" s="7">
        <v>4.1760000000000002</v>
      </c>
      <c r="AN331" s="7">
        <v>42.548200000000001</v>
      </c>
      <c r="AO331" s="7">
        <v>34.734099999999998</v>
      </c>
      <c r="AP331" s="7">
        <f>Table2[[#This Row],[Company Direct Building Through FY 11]]+Table2[[#This Row],[Company Direct Building FY 12 and After  ]]</f>
        <v>77.282299999999992</v>
      </c>
      <c r="AQ331" s="7">
        <v>0</v>
      </c>
      <c r="AR331" s="7">
        <v>0</v>
      </c>
      <c r="AS331" s="7">
        <v>0</v>
      </c>
      <c r="AT331" s="7">
        <f>Table2[[#This Row],[Mortgage Recording Tax Through FY 11]]+Table2[[#This Row],[Mortgage Recording Tax FY 12 and After ]]</f>
        <v>0</v>
      </c>
      <c r="AU331" s="7">
        <v>68.527000000000001</v>
      </c>
      <c r="AV331" s="7">
        <v>242.7071</v>
      </c>
      <c r="AW331" s="7">
        <v>569.95540000000005</v>
      </c>
      <c r="AX331" s="7">
        <f>Table2[[#This Row],[Pilot Savings  Through FY 11]]+Table2[[#This Row],[Pilot Savings FY 12 and After ]]</f>
        <v>812.66250000000002</v>
      </c>
      <c r="AY331" s="7">
        <v>0</v>
      </c>
      <c r="AZ331" s="7">
        <v>0</v>
      </c>
      <c r="BA331" s="7">
        <v>0</v>
      </c>
      <c r="BB331" s="7">
        <f>Table2[[#This Row],[Mortgage Recording Tax Exemption Through FY 11]]+Table2[[#This Row],[Mortgage Recording Tax Exemption FY 12 and After ]]</f>
        <v>0</v>
      </c>
      <c r="BC331" s="7">
        <v>22.639700000000001</v>
      </c>
      <c r="BD331" s="7">
        <v>72.222200000000001</v>
      </c>
      <c r="BE331" s="7">
        <v>188.2989</v>
      </c>
      <c r="BF331" s="7">
        <f>Table2[[#This Row],[Indirect and Induced Land Through FY 11]]+Table2[[#This Row],[Indirect and Induced Land FY 12 and After ]]</f>
        <v>260.52109999999999</v>
      </c>
      <c r="BG331" s="7">
        <v>42.045099999999998</v>
      </c>
      <c r="BH331" s="7">
        <v>134.12719999999999</v>
      </c>
      <c r="BI331" s="7">
        <v>349.70030000000003</v>
      </c>
      <c r="BJ331" s="7">
        <f>Table2[[#This Row],[Indirect and Induced Building Through FY 11]]+Table2[[#This Row],[Indirect and Induced Building FY 12 and After]]</f>
        <v>483.82749999999999</v>
      </c>
      <c r="BK331" s="7">
        <v>66.290800000000004</v>
      </c>
      <c r="BL331" s="7">
        <v>241.76759999999999</v>
      </c>
      <c r="BM331" s="7">
        <v>551.35889999999995</v>
      </c>
      <c r="BN331" s="7">
        <f>Table2[[#This Row],[TOTAL Real Property Related Taxes Through FY 11]]+Table2[[#This Row],[TOTAL Real Property Related Taxes FY 12 and After]]</f>
        <v>793.12649999999996</v>
      </c>
      <c r="BO331" s="7">
        <v>183.0684</v>
      </c>
      <c r="BP331" s="7">
        <v>590.23789999999997</v>
      </c>
      <c r="BQ331" s="7">
        <v>1522.6242999999999</v>
      </c>
      <c r="BR331" s="7">
        <f>Table2[[#This Row],[Company Direct Through FY 11]]+Table2[[#This Row],[Company Direct FY 12 and After ]]</f>
        <v>2112.8622</v>
      </c>
      <c r="BS331" s="7">
        <v>0</v>
      </c>
      <c r="BT331" s="7">
        <v>0</v>
      </c>
      <c r="BU331" s="7">
        <v>0</v>
      </c>
      <c r="BV331" s="7">
        <f>Table2[[#This Row],[Sales Tax Exemption Through FY 11]]+Table2[[#This Row],[Sales Tax Exemption FY 12 and After ]]</f>
        <v>0</v>
      </c>
      <c r="BW331" s="7">
        <v>0</v>
      </c>
      <c r="BX331" s="7">
        <v>0</v>
      </c>
      <c r="BY331" s="7">
        <v>0</v>
      </c>
      <c r="BZ331" s="7">
        <f>Table2[[#This Row],[Energy Tax Savings Through FY 11]]+Table2[[#This Row],[Energy Tax Savings FY 12 and After ]]</f>
        <v>0</v>
      </c>
      <c r="CA331" s="7">
        <v>0</v>
      </c>
      <c r="CB331" s="7">
        <v>0</v>
      </c>
      <c r="CC331" s="7">
        <v>0</v>
      </c>
      <c r="CD331" s="7">
        <f>Table2[[#This Row],[Tax Exempt Bond Savings Through FY 11]]+Table2[[#This Row],[Tax Exempt Bond Savings FY12 and After ]]</f>
        <v>0</v>
      </c>
      <c r="CE331" s="7">
        <v>91.728399999999993</v>
      </c>
      <c r="CF331" s="7">
        <v>305.51530000000002</v>
      </c>
      <c r="CG331" s="7">
        <v>762.9271</v>
      </c>
      <c r="CH331" s="7">
        <f>Table2[[#This Row],[Indirect and Induced Through FY 11]]+Table2[[#This Row],[Indirect and Induced FY 12 and After  ]]</f>
        <v>1068.4423999999999</v>
      </c>
      <c r="CI331" s="7">
        <v>274.79680000000002</v>
      </c>
      <c r="CJ331" s="7">
        <v>895.75319999999999</v>
      </c>
      <c r="CK331" s="7">
        <v>2285.5513999999998</v>
      </c>
      <c r="CL331" s="7">
        <f>Table2[[#This Row],[TOTAL Income Consumption Use Taxes Through FY 11]]+Table2[[#This Row],[TOTAL Income Consumption Use Taxes FY 12 and After  ]]</f>
        <v>3181.3045999999999</v>
      </c>
      <c r="CM331" s="7">
        <v>68.527000000000001</v>
      </c>
      <c r="CN331" s="7">
        <v>242.7071</v>
      </c>
      <c r="CO331" s="7">
        <v>569.95540000000005</v>
      </c>
      <c r="CP331" s="7">
        <f>Table2[[#This Row],[Assistance Provided Through FY 11]]+Table2[[#This Row],[Assistance Provided FY 12 and After ]]</f>
        <v>812.66250000000002</v>
      </c>
      <c r="CQ331" s="7">
        <v>0</v>
      </c>
      <c r="CR331" s="7">
        <v>0</v>
      </c>
      <c r="CS331" s="7">
        <v>0</v>
      </c>
      <c r="CT331" s="7">
        <f>Table2[[#This Row],[Recapture Cancellation Reduction Amount Through FY 11]]+Table2[[#This Row],[Recapture Cancellation Reduction Amount FY 12 and After ]]</f>
        <v>0</v>
      </c>
      <c r="CU331" s="7">
        <v>0</v>
      </c>
      <c r="CV331" s="7">
        <v>0</v>
      </c>
      <c r="CW331" s="7">
        <v>0</v>
      </c>
      <c r="CX331" s="7">
        <f>Table2[[#This Row],[Penalty Paid Through FY 11]]+Table2[[#This Row],[Penalty Paid FY 12 and After]]</f>
        <v>0</v>
      </c>
      <c r="CY331" s="7">
        <v>68.527000000000001</v>
      </c>
      <c r="CZ331" s="7">
        <v>242.7071</v>
      </c>
      <c r="DA331" s="7">
        <v>569.95540000000005</v>
      </c>
      <c r="DB331" s="7">
        <f>Table2[[#This Row],[TOTAL Assistance Net of recapture penalties Through FY 11]]+Table2[[#This Row],[TOTAL Assistance Net of recapture penalties FY 12 and After ]]</f>
        <v>812.66250000000002</v>
      </c>
      <c r="DC331" s="7">
        <v>253.20140000000001</v>
      </c>
      <c r="DD331" s="7">
        <v>868.36320000000001</v>
      </c>
      <c r="DE331" s="7">
        <v>2105.9394000000002</v>
      </c>
      <c r="DF331" s="7">
        <f>Table2[[#This Row],[Company Direct Tax Revenue Before Assistance FY 12 and After]]+Table2[[#This Row],[Company Direct Tax Revenue Before Assistance Through FY 11]]</f>
        <v>2974.3026</v>
      </c>
      <c r="DG331" s="7">
        <v>156.41319999999999</v>
      </c>
      <c r="DH331" s="7">
        <v>511.86470000000003</v>
      </c>
      <c r="DI331" s="7">
        <v>1300.9263000000001</v>
      </c>
      <c r="DJ331" s="7">
        <f>Table2[[#This Row],[Indirect and Induced Tax Revenues FY 12 and After]]+Table2[[#This Row],[Indirect and Induced Tax Revenues Through FY 11]]</f>
        <v>1812.7910000000002</v>
      </c>
      <c r="DK331" s="7">
        <v>409.6146</v>
      </c>
      <c r="DL331" s="7">
        <v>1380.2279000000001</v>
      </c>
      <c r="DM331" s="7">
        <v>3406.8656999999998</v>
      </c>
      <c r="DN331" s="7">
        <f>Table2[[#This Row],[TOTAL Tax Revenues Before Assistance Through FY 11]]+Table2[[#This Row],[TOTAL Tax Revenues Before Assistance FY 12 and After]]</f>
        <v>4787.0936000000002</v>
      </c>
      <c r="DO331" s="7">
        <v>341.08760000000001</v>
      </c>
      <c r="DP331" s="7">
        <v>1137.5208</v>
      </c>
      <c r="DQ331" s="7">
        <v>2836.9103</v>
      </c>
      <c r="DR331" s="7">
        <f>Table2[[#This Row],[TOTAL Tax Revenues Net of Assistance Recapture and Penalty FY 12 and After]]+Table2[[#This Row],[TOTAL Tax Revenues Net of Assistance Recapture and Penalty Through FY 11]]</f>
        <v>3974.4310999999998</v>
      </c>
      <c r="DS331" s="7">
        <v>0</v>
      </c>
      <c r="DT331" s="7">
        <v>0</v>
      </c>
      <c r="DU331" s="7">
        <v>0</v>
      </c>
      <c r="DV331" s="7">
        <v>0</v>
      </c>
    </row>
    <row r="332" spans="1:126" x14ac:dyDescent="0.25">
      <c r="A332" s="5">
        <v>92956</v>
      </c>
      <c r="B332" s="5" t="s">
        <v>827</v>
      </c>
      <c r="C332" s="5" t="s">
        <v>1258</v>
      </c>
      <c r="D332" s="5" t="s">
        <v>42</v>
      </c>
      <c r="E332" s="5"/>
      <c r="F332" s="5">
        <v>1433</v>
      </c>
      <c r="G332" s="5">
        <v>5</v>
      </c>
      <c r="H332" s="23">
        <v>70001</v>
      </c>
      <c r="I332" s="23">
        <v>87600</v>
      </c>
      <c r="J332" s="5">
        <v>236220</v>
      </c>
      <c r="K332" s="6" t="s">
        <v>43</v>
      </c>
      <c r="L332" s="6">
        <v>38440</v>
      </c>
      <c r="M332" s="9">
        <v>47937</v>
      </c>
      <c r="N332" s="7">
        <v>11895</v>
      </c>
      <c r="O332" s="5" t="s">
        <v>51</v>
      </c>
      <c r="P332" s="23">
        <v>0</v>
      </c>
      <c r="Q332" s="23">
        <v>0</v>
      </c>
      <c r="R332" s="23">
        <v>302</v>
      </c>
      <c r="S332" s="23">
        <v>0</v>
      </c>
      <c r="T332" s="23">
        <v>0</v>
      </c>
      <c r="U332" s="23">
        <v>302</v>
      </c>
      <c r="V332" s="23">
        <v>302</v>
      </c>
      <c r="W332" s="23">
        <v>0</v>
      </c>
      <c r="X332" s="23">
        <v>0</v>
      </c>
      <c r="Y332" s="23">
        <v>225</v>
      </c>
      <c r="Z332" s="23">
        <v>40</v>
      </c>
      <c r="AA332" s="24">
        <v>0</v>
      </c>
      <c r="AB332" s="24">
        <v>7.6158940397350996</v>
      </c>
      <c r="AC332" s="24">
        <v>9.9337748344370898</v>
      </c>
      <c r="AD332" s="24">
        <v>12.251655629139099</v>
      </c>
      <c r="AE332" s="24">
        <v>70.198675496688793</v>
      </c>
      <c r="AF332" s="24">
        <v>93.377483443708599</v>
      </c>
      <c r="AG332" s="5" t="s">
        <v>39</v>
      </c>
      <c r="AH332" s="7" t="s">
        <v>33</v>
      </c>
      <c r="AI332" s="7">
        <v>71.741</v>
      </c>
      <c r="AJ332" s="7">
        <v>1435.0134</v>
      </c>
      <c r="AK332" s="7">
        <v>617.1857</v>
      </c>
      <c r="AL332" s="7">
        <f>Table2[[#This Row],[Company Direct Land Through FY 11]]+Table2[[#This Row],[Company Direct Land FY 12 and After ]]</f>
        <v>2052.1990999999998</v>
      </c>
      <c r="AM332" s="7">
        <v>132.43700000000001</v>
      </c>
      <c r="AN332" s="7">
        <v>1885.8308</v>
      </c>
      <c r="AO332" s="7">
        <v>1139.3508999999999</v>
      </c>
      <c r="AP332" s="7">
        <f>Table2[[#This Row],[Company Direct Building Through FY 11]]+Table2[[#This Row],[Company Direct Building FY 12 and After  ]]</f>
        <v>3025.1817000000001</v>
      </c>
      <c r="AQ332" s="7">
        <v>0</v>
      </c>
      <c r="AR332" s="7">
        <v>154.4837</v>
      </c>
      <c r="AS332" s="7">
        <v>0</v>
      </c>
      <c r="AT332" s="7">
        <f>Table2[[#This Row],[Mortgage Recording Tax Through FY 11]]+Table2[[#This Row],[Mortgage Recording Tax FY 12 and After ]]</f>
        <v>154.4837</v>
      </c>
      <c r="AU332" s="7">
        <v>204.178</v>
      </c>
      <c r="AV332" s="7">
        <v>3146.2523999999999</v>
      </c>
      <c r="AW332" s="7">
        <v>1756.5364999999999</v>
      </c>
      <c r="AX332" s="7">
        <f>Table2[[#This Row],[Pilot Savings  Through FY 11]]+Table2[[#This Row],[Pilot Savings FY 12 and After ]]</f>
        <v>4902.7888999999996</v>
      </c>
      <c r="AY332" s="7">
        <v>0</v>
      </c>
      <c r="AZ332" s="7">
        <v>154.4837</v>
      </c>
      <c r="BA332" s="7">
        <v>0</v>
      </c>
      <c r="BB332" s="7">
        <f>Table2[[#This Row],[Mortgage Recording Tax Exemption Through FY 11]]+Table2[[#This Row],[Mortgage Recording Tax Exemption FY 12 and After ]]</f>
        <v>154.4837</v>
      </c>
      <c r="BC332" s="7">
        <v>253.22389999999999</v>
      </c>
      <c r="BD332" s="7">
        <v>911.60040000000004</v>
      </c>
      <c r="BE332" s="7">
        <v>2178.4776999999999</v>
      </c>
      <c r="BF332" s="7">
        <f>Table2[[#This Row],[Indirect and Induced Land Through FY 11]]+Table2[[#This Row],[Indirect and Induced Land FY 12 and After ]]</f>
        <v>3090.0780999999997</v>
      </c>
      <c r="BG332" s="7">
        <v>470.27289999999999</v>
      </c>
      <c r="BH332" s="7">
        <v>1692.972</v>
      </c>
      <c r="BI332" s="7">
        <v>4045.7440000000001</v>
      </c>
      <c r="BJ332" s="7">
        <f>Table2[[#This Row],[Indirect and Induced Building Through FY 11]]+Table2[[#This Row],[Indirect and Induced Building FY 12 and After]]</f>
        <v>5738.7160000000003</v>
      </c>
      <c r="BK332" s="7">
        <v>723.49680000000001</v>
      </c>
      <c r="BL332" s="7">
        <v>2779.1642000000002</v>
      </c>
      <c r="BM332" s="7">
        <v>6224.2218000000003</v>
      </c>
      <c r="BN332" s="7">
        <f>Table2[[#This Row],[TOTAL Real Property Related Taxes Through FY 11]]+Table2[[#This Row],[TOTAL Real Property Related Taxes FY 12 and After]]</f>
        <v>9003.3860000000004</v>
      </c>
      <c r="BO332" s="7">
        <v>1989.1491000000001</v>
      </c>
      <c r="BP332" s="7">
        <v>7531.8530000000001</v>
      </c>
      <c r="BQ332" s="7">
        <v>17112.591199999999</v>
      </c>
      <c r="BR332" s="7">
        <f>Table2[[#This Row],[Company Direct Through FY 11]]+Table2[[#This Row],[Company Direct FY 12 and After ]]</f>
        <v>24644.444199999998</v>
      </c>
      <c r="BS332" s="7">
        <v>0</v>
      </c>
      <c r="BT332" s="7">
        <v>129.24090000000001</v>
      </c>
      <c r="BU332" s="7">
        <v>0</v>
      </c>
      <c r="BV332" s="7">
        <f>Table2[[#This Row],[Sales Tax Exemption Through FY 11]]+Table2[[#This Row],[Sales Tax Exemption FY 12 and After ]]</f>
        <v>129.24090000000001</v>
      </c>
      <c r="BW332" s="7">
        <v>0</v>
      </c>
      <c r="BX332" s="7">
        <v>0</v>
      </c>
      <c r="BY332" s="7">
        <v>0</v>
      </c>
      <c r="BZ332" s="7">
        <f>Table2[[#This Row],[Energy Tax Savings Through FY 11]]+Table2[[#This Row],[Energy Tax Savings FY 12 and After ]]</f>
        <v>0</v>
      </c>
      <c r="CA332" s="7">
        <v>0</v>
      </c>
      <c r="CB332" s="7">
        <v>0</v>
      </c>
      <c r="CC332" s="7">
        <v>0</v>
      </c>
      <c r="CD332" s="7">
        <f>Table2[[#This Row],[Tax Exempt Bond Savings Through FY 11]]+Table2[[#This Row],[Tax Exempt Bond Savings FY12 and After ]]</f>
        <v>0</v>
      </c>
      <c r="CE332" s="7">
        <v>996.66510000000005</v>
      </c>
      <c r="CF332" s="7">
        <v>3893.8957</v>
      </c>
      <c r="CG332" s="7">
        <v>8574.2808999999997</v>
      </c>
      <c r="CH332" s="7">
        <f>Table2[[#This Row],[Indirect and Induced Through FY 11]]+Table2[[#This Row],[Indirect and Induced FY 12 and After  ]]</f>
        <v>12468.176599999999</v>
      </c>
      <c r="CI332" s="7">
        <v>2985.8141999999998</v>
      </c>
      <c r="CJ332" s="7">
        <v>11296.507799999999</v>
      </c>
      <c r="CK332" s="7">
        <v>25686.872100000001</v>
      </c>
      <c r="CL332" s="7">
        <f>Table2[[#This Row],[TOTAL Income Consumption Use Taxes Through FY 11]]+Table2[[#This Row],[TOTAL Income Consumption Use Taxes FY 12 and After  ]]</f>
        <v>36983.3799</v>
      </c>
      <c r="CM332" s="7">
        <v>204.178</v>
      </c>
      <c r="CN332" s="7">
        <v>3429.9769999999999</v>
      </c>
      <c r="CO332" s="7">
        <v>1756.5364999999999</v>
      </c>
      <c r="CP332" s="7">
        <f>Table2[[#This Row],[Assistance Provided Through FY 11]]+Table2[[#This Row],[Assistance Provided FY 12 and After ]]</f>
        <v>5186.5135</v>
      </c>
      <c r="CQ332" s="7">
        <v>0</v>
      </c>
      <c r="CR332" s="7">
        <v>0</v>
      </c>
      <c r="CS332" s="7">
        <v>0</v>
      </c>
      <c r="CT332" s="7">
        <f>Table2[[#This Row],[Recapture Cancellation Reduction Amount Through FY 11]]+Table2[[#This Row],[Recapture Cancellation Reduction Amount FY 12 and After ]]</f>
        <v>0</v>
      </c>
      <c r="CU332" s="7">
        <v>0</v>
      </c>
      <c r="CV332" s="7">
        <v>0</v>
      </c>
      <c r="CW332" s="7">
        <v>0</v>
      </c>
      <c r="CX332" s="7">
        <f>Table2[[#This Row],[Penalty Paid Through FY 11]]+Table2[[#This Row],[Penalty Paid FY 12 and After]]</f>
        <v>0</v>
      </c>
      <c r="CY332" s="7">
        <v>204.178</v>
      </c>
      <c r="CZ332" s="7">
        <v>3429.9769999999999</v>
      </c>
      <c r="DA332" s="7">
        <v>1756.5364999999999</v>
      </c>
      <c r="DB332" s="7">
        <f>Table2[[#This Row],[TOTAL Assistance Net of recapture penalties Through FY 11]]+Table2[[#This Row],[TOTAL Assistance Net of recapture penalties FY 12 and After ]]</f>
        <v>5186.5135</v>
      </c>
      <c r="DC332" s="7">
        <v>2193.3271</v>
      </c>
      <c r="DD332" s="7">
        <v>11007.180899999999</v>
      </c>
      <c r="DE332" s="7">
        <v>18869.127799999998</v>
      </c>
      <c r="DF332" s="7">
        <f>Table2[[#This Row],[Company Direct Tax Revenue Before Assistance FY 12 and After]]+Table2[[#This Row],[Company Direct Tax Revenue Before Assistance Through FY 11]]</f>
        <v>29876.308699999998</v>
      </c>
      <c r="DG332" s="7">
        <v>1720.1619000000001</v>
      </c>
      <c r="DH332" s="7">
        <v>6498.4681</v>
      </c>
      <c r="DI332" s="7">
        <v>14798.5026</v>
      </c>
      <c r="DJ332" s="7">
        <f>Table2[[#This Row],[Indirect and Induced Tax Revenues FY 12 and After]]+Table2[[#This Row],[Indirect and Induced Tax Revenues Through FY 11]]</f>
        <v>21296.970699999998</v>
      </c>
      <c r="DK332" s="7">
        <v>3913.489</v>
      </c>
      <c r="DL332" s="7">
        <v>17505.649000000001</v>
      </c>
      <c r="DM332" s="7">
        <v>33667.630400000002</v>
      </c>
      <c r="DN332" s="7">
        <f>Table2[[#This Row],[TOTAL Tax Revenues Before Assistance Through FY 11]]+Table2[[#This Row],[TOTAL Tax Revenues Before Assistance FY 12 and After]]</f>
        <v>51173.279399999999</v>
      </c>
      <c r="DO332" s="7">
        <v>3709.3110000000001</v>
      </c>
      <c r="DP332" s="7">
        <v>14075.672</v>
      </c>
      <c r="DQ332" s="7">
        <v>31911.0939</v>
      </c>
      <c r="DR332" s="7">
        <f>Table2[[#This Row],[TOTAL Tax Revenues Net of Assistance Recapture and Penalty FY 12 and After]]+Table2[[#This Row],[TOTAL Tax Revenues Net of Assistance Recapture and Penalty Through FY 11]]</f>
        <v>45986.765899999999</v>
      </c>
      <c r="DS332" s="7">
        <v>0</v>
      </c>
      <c r="DT332" s="7">
        <v>0</v>
      </c>
      <c r="DU332" s="7">
        <v>0</v>
      </c>
      <c r="DV332" s="7">
        <v>0</v>
      </c>
    </row>
    <row r="333" spans="1:126" x14ac:dyDescent="0.25">
      <c r="A333" s="5">
        <v>92957</v>
      </c>
      <c r="B333" s="5" t="s">
        <v>591</v>
      </c>
      <c r="C333" s="5" t="s">
        <v>592</v>
      </c>
      <c r="D333" s="5" t="s">
        <v>27</v>
      </c>
      <c r="E333" s="5">
        <v>1</v>
      </c>
      <c r="F333" s="5">
        <v>5</v>
      </c>
      <c r="G333" s="5">
        <v>1004</v>
      </c>
      <c r="H333" s="23">
        <v>0</v>
      </c>
      <c r="I333" s="23">
        <v>35000</v>
      </c>
      <c r="J333" s="5">
        <v>813311</v>
      </c>
      <c r="K333" s="6" t="s">
        <v>47</v>
      </c>
      <c r="L333" s="6">
        <v>38357</v>
      </c>
      <c r="M333" s="9">
        <v>49461</v>
      </c>
      <c r="N333" s="7">
        <v>20000</v>
      </c>
      <c r="O333" s="5" t="s">
        <v>79</v>
      </c>
      <c r="P333" s="23">
        <v>8</v>
      </c>
      <c r="Q333" s="23">
        <v>0</v>
      </c>
      <c r="R333" s="23">
        <v>241</v>
      </c>
      <c r="S333" s="23">
        <v>17</v>
      </c>
      <c r="T333" s="23">
        <v>10</v>
      </c>
      <c r="U333" s="23">
        <v>276</v>
      </c>
      <c r="V333" s="23">
        <v>272</v>
      </c>
      <c r="W333" s="23">
        <v>0</v>
      </c>
      <c r="X333" s="23">
        <v>0</v>
      </c>
      <c r="Y333" s="23">
        <v>157</v>
      </c>
      <c r="Z333" s="23">
        <v>43</v>
      </c>
      <c r="AA333" s="24">
        <v>0</v>
      </c>
      <c r="AB333" s="24">
        <v>0</v>
      </c>
      <c r="AC333" s="24">
        <v>0</v>
      </c>
      <c r="AD333" s="24">
        <v>0</v>
      </c>
      <c r="AE333" s="24">
        <v>0</v>
      </c>
      <c r="AF333" s="24">
        <v>74.2222222222222</v>
      </c>
      <c r="AG333" s="5" t="s">
        <v>39</v>
      </c>
      <c r="AH333" s="7" t="s">
        <v>33</v>
      </c>
      <c r="AI333" s="7">
        <v>0</v>
      </c>
      <c r="AJ333" s="7">
        <v>0</v>
      </c>
      <c r="AK333" s="7">
        <v>0</v>
      </c>
      <c r="AL333" s="7">
        <f>Table2[[#This Row],[Company Direct Land Through FY 11]]+Table2[[#This Row],[Company Direct Land FY 12 and After ]]</f>
        <v>0</v>
      </c>
      <c r="AM333" s="7">
        <v>0</v>
      </c>
      <c r="AN333" s="7">
        <v>0</v>
      </c>
      <c r="AO333" s="7">
        <v>0</v>
      </c>
      <c r="AP333" s="7">
        <f>Table2[[#This Row],[Company Direct Building Through FY 11]]+Table2[[#This Row],[Company Direct Building FY 12 and After  ]]</f>
        <v>0</v>
      </c>
      <c r="AQ333" s="7">
        <v>0</v>
      </c>
      <c r="AR333" s="7">
        <v>35.570700000000002</v>
      </c>
      <c r="AS333" s="7">
        <v>0</v>
      </c>
      <c r="AT333" s="7">
        <f>Table2[[#This Row],[Mortgage Recording Tax Through FY 11]]+Table2[[#This Row],[Mortgage Recording Tax FY 12 and After ]]</f>
        <v>35.570700000000002</v>
      </c>
      <c r="AU333" s="7">
        <v>0</v>
      </c>
      <c r="AV333" s="7">
        <v>0</v>
      </c>
      <c r="AW333" s="7">
        <v>0</v>
      </c>
      <c r="AX333" s="7">
        <f>Table2[[#This Row],[Pilot Savings  Through FY 11]]+Table2[[#This Row],[Pilot Savings FY 12 and After ]]</f>
        <v>0</v>
      </c>
      <c r="AY333" s="7">
        <v>0</v>
      </c>
      <c r="AZ333" s="7">
        <v>35.570700000000002</v>
      </c>
      <c r="BA333" s="7">
        <v>0</v>
      </c>
      <c r="BB333" s="7">
        <f>Table2[[#This Row],[Mortgage Recording Tax Exemption Through FY 11]]+Table2[[#This Row],[Mortgage Recording Tax Exemption FY 12 and After ]]</f>
        <v>35.570700000000002</v>
      </c>
      <c r="BC333" s="7">
        <v>339.13490000000002</v>
      </c>
      <c r="BD333" s="7">
        <v>1385.2293</v>
      </c>
      <c r="BE333" s="7">
        <v>3268.4306000000001</v>
      </c>
      <c r="BF333" s="7">
        <f>Table2[[#This Row],[Indirect and Induced Land Through FY 11]]+Table2[[#This Row],[Indirect and Induced Land FY 12 and After ]]</f>
        <v>4653.6599000000006</v>
      </c>
      <c r="BG333" s="7">
        <v>629.82190000000003</v>
      </c>
      <c r="BH333" s="7">
        <v>2572.5688</v>
      </c>
      <c r="BI333" s="7">
        <v>6069.9411</v>
      </c>
      <c r="BJ333" s="7">
        <f>Table2[[#This Row],[Indirect and Induced Building Through FY 11]]+Table2[[#This Row],[Indirect and Induced Building FY 12 and After]]</f>
        <v>8642.5099000000009</v>
      </c>
      <c r="BK333" s="7">
        <v>968.95680000000004</v>
      </c>
      <c r="BL333" s="7">
        <v>3957.7981</v>
      </c>
      <c r="BM333" s="7">
        <v>9338.3716999999997</v>
      </c>
      <c r="BN333" s="7">
        <f>Table2[[#This Row],[TOTAL Real Property Related Taxes Through FY 11]]+Table2[[#This Row],[TOTAL Real Property Related Taxes FY 12 and After]]</f>
        <v>13296.1698</v>
      </c>
      <c r="BO333" s="7">
        <v>951.28700000000003</v>
      </c>
      <c r="BP333" s="7">
        <v>4265.6796000000004</v>
      </c>
      <c r="BQ333" s="7">
        <v>9168.0782999999992</v>
      </c>
      <c r="BR333" s="7">
        <f>Table2[[#This Row],[Company Direct Through FY 11]]+Table2[[#This Row],[Company Direct FY 12 and After ]]</f>
        <v>13433.757900000001</v>
      </c>
      <c r="BS333" s="7">
        <v>0</v>
      </c>
      <c r="BT333" s="7">
        <v>0</v>
      </c>
      <c r="BU333" s="7">
        <v>0</v>
      </c>
      <c r="BV333" s="7">
        <f>Table2[[#This Row],[Sales Tax Exemption Through FY 11]]+Table2[[#This Row],[Sales Tax Exemption FY 12 and After ]]</f>
        <v>0</v>
      </c>
      <c r="BW333" s="7">
        <v>0</v>
      </c>
      <c r="BX333" s="7">
        <v>0</v>
      </c>
      <c r="BY333" s="7">
        <v>0</v>
      </c>
      <c r="BZ333" s="7">
        <f>Table2[[#This Row],[Energy Tax Savings Through FY 11]]+Table2[[#This Row],[Energy Tax Savings FY 12 and After ]]</f>
        <v>0</v>
      </c>
      <c r="CA333" s="7">
        <v>0.41589999999999999</v>
      </c>
      <c r="CB333" s="7">
        <v>2.2422</v>
      </c>
      <c r="CC333" s="7">
        <v>1.6775</v>
      </c>
      <c r="CD333" s="7">
        <f>Table2[[#This Row],[Tax Exempt Bond Savings Through FY 11]]+Table2[[#This Row],[Tax Exempt Bond Savings FY12 and After ]]</f>
        <v>3.9196999999999997</v>
      </c>
      <c r="CE333" s="7">
        <v>1111.3289</v>
      </c>
      <c r="CF333" s="7">
        <v>4798.6100999999999</v>
      </c>
      <c r="CG333" s="7">
        <v>10710.490599999999</v>
      </c>
      <c r="CH333" s="7">
        <f>Table2[[#This Row],[Indirect and Induced Through FY 11]]+Table2[[#This Row],[Indirect and Induced FY 12 and After  ]]</f>
        <v>15509.100699999999</v>
      </c>
      <c r="CI333" s="7">
        <v>2062.1999999999998</v>
      </c>
      <c r="CJ333" s="7">
        <v>9062.0475000000006</v>
      </c>
      <c r="CK333" s="7">
        <v>19876.8914</v>
      </c>
      <c r="CL333" s="7">
        <f>Table2[[#This Row],[TOTAL Income Consumption Use Taxes Through FY 11]]+Table2[[#This Row],[TOTAL Income Consumption Use Taxes FY 12 and After  ]]</f>
        <v>28938.938900000001</v>
      </c>
      <c r="CM333" s="7">
        <v>0.41589999999999999</v>
      </c>
      <c r="CN333" s="7">
        <v>37.812899999999999</v>
      </c>
      <c r="CO333" s="7">
        <v>1.6775</v>
      </c>
      <c r="CP333" s="7">
        <f>Table2[[#This Row],[Assistance Provided Through FY 11]]+Table2[[#This Row],[Assistance Provided FY 12 and After ]]</f>
        <v>39.490400000000001</v>
      </c>
      <c r="CQ333" s="7">
        <v>0</v>
      </c>
      <c r="CR333" s="7">
        <v>0</v>
      </c>
      <c r="CS333" s="7">
        <v>0</v>
      </c>
      <c r="CT333" s="7">
        <f>Table2[[#This Row],[Recapture Cancellation Reduction Amount Through FY 11]]+Table2[[#This Row],[Recapture Cancellation Reduction Amount FY 12 and After ]]</f>
        <v>0</v>
      </c>
      <c r="CU333" s="7">
        <v>0</v>
      </c>
      <c r="CV333" s="7">
        <v>0</v>
      </c>
      <c r="CW333" s="7">
        <v>0</v>
      </c>
      <c r="CX333" s="7">
        <f>Table2[[#This Row],[Penalty Paid Through FY 11]]+Table2[[#This Row],[Penalty Paid FY 12 and After]]</f>
        <v>0</v>
      </c>
      <c r="CY333" s="7">
        <v>0.41589999999999999</v>
      </c>
      <c r="CZ333" s="7">
        <v>37.812899999999999</v>
      </c>
      <c r="DA333" s="7">
        <v>1.6775</v>
      </c>
      <c r="DB333" s="7">
        <f>Table2[[#This Row],[TOTAL Assistance Net of recapture penalties Through FY 11]]+Table2[[#This Row],[TOTAL Assistance Net of recapture penalties FY 12 and After ]]</f>
        <v>39.490400000000001</v>
      </c>
      <c r="DC333" s="7">
        <v>951.28700000000003</v>
      </c>
      <c r="DD333" s="7">
        <v>4301.2502999999997</v>
      </c>
      <c r="DE333" s="7">
        <v>9168.0782999999992</v>
      </c>
      <c r="DF333" s="7">
        <f>Table2[[#This Row],[Company Direct Tax Revenue Before Assistance FY 12 and After]]+Table2[[#This Row],[Company Direct Tax Revenue Before Assistance Through FY 11]]</f>
        <v>13469.328599999999</v>
      </c>
      <c r="DG333" s="7">
        <v>2080.2856999999999</v>
      </c>
      <c r="DH333" s="7">
        <v>8756.4081999999999</v>
      </c>
      <c r="DI333" s="7">
        <v>20048.862300000001</v>
      </c>
      <c r="DJ333" s="7">
        <f>Table2[[#This Row],[Indirect and Induced Tax Revenues FY 12 and After]]+Table2[[#This Row],[Indirect and Induced Tax Revenues Through FY 11]]</f>
        <v>28805.270499999999</v>
      </c>
      <c r="DK333" s="7">
        <v>3031.5727000000002</v>
      </c>
      <c r="DL333" s="7">
        <v>13057.6585</v>
      </c>
      <c r="DM333" s="7">
        <v>29216.940600000002</v>
      </c>
      <c r="DN333" s="7">
        <f>Table2[[#This Row],[TOTAL Tax Revenues Before Assistance Through FY 11]]+Table2[[#This Row],[TOTAL Tax Revenues Before Assistance FY 12 and After]]</f>
        <v>42274.599099999999</v>
      </c>
      <c r="DO333" s="7">
        <v>3031.1568000000002</v>
      </c>
      <c r="DP333" s="7">
        <v>13019.845600000001</v>
      </c>
      <c r="DQ333" s="7">
        <v>29215.2631</v>
      </c>
      <c r="DR333" s="7">
        <f>Table2[[#This Row],[TOTAL Tax Revenues Net of Assistance Recapture and Penalty FY 12 and After]]+Table2[[#This Row],[TOTAL Tax Revenues Net of Assistance Recapture and Penalty Through FY 11]]</f>
        <v>42235.108699999997</v>
      </c>
      <c r="DS333" s="7">
        <v>0</v>
      </c>
      <c r="DT333" s="7">
        <v>0</v>
      </c>
      <c r="DU333" s="7">
        <v>0</v>
      </c>
      <c r="DV333" s="7">
        <v>0</v>
      </c>
    </row>
    <row r="334" spans="1:126" x14ac:dyDescent="0.25">
      <c r="A334" s="5">
        <v>92960</v>
      </c>
      <c r="B334" s="5" t="s">
        <v>593</v>
      </c>
      <c r="C334" s="5" t="s">
        <v>594</v>
      </c>
      <c r="D334" s="5" t="s">
        <v>27</v>
      </c>
      <c r="E334" s="5">
        <v>3</v>
      </c>
      <c r="F334" s="5">
        <v>1081</v>
      </c>
      <c r="G334" s="5">
        <v>1001</v>
      </c>
      <c r="H334" s="23"/>
      <c r="I334" s="23"/>
      <c r="J334" s="5">
        <v>323110</v>
      </c>
      <c r="K334" s="6" t="s">
        <v>43</v>
      </c>
      <c r="L334" s="6">
        <v>38258</v>
      </c>
      <c r="M334" s="9">
        <v>47664</v>
      </c>
      <c r="N334" s="7">
        <v>26145</v>
      </c>
      <c r="O334" s="5" t="s">
        <v>56</v>
      </c>
      <c r="P334" s="23">
        <v>0</v>
      </c>
      <c r="Q334" s="23">
        <v>0</v>
      </c>
      <c r="R334" s="23">
        <v>0</v>
      </c>
      <c r="S334" s="23">
        <v>0</v>
      </c>
      <c r="T334" s="23">
        <v>0</v>
      </c>
      <c r="U334" s="23">
        <v>0</v>
      </c>
      <c r="V334" s="23">
        <v>203</v>
      </c>
      <c r="W334" s="23">
        <v>0</v>
      </c>
      <c r="X334" s="23">
        <v>0</v>
      </c>
      <c r="Y334" s="23">
        <v>0</v>
      </c>
      <c r="Z334" s="23">
        <v>85</v>
      </c>
      <c r="AA334" s="24">
        <v>0</v>
      </c>
      <c r="AB334" s="24">
        <v>0</v>
      </c>
      <c r="AC334" s="24">
        <v>0</v>
      </c>
      <c r="AD334" s="24">
        <v>0</v>
      </c>
      <c r="AE334" s="24">
        <v>0</v>
      </c>
      <c r="AF334" s="24">
        <v>0</v>
      </c>
      <c r="AG334" s="5"/>
      <c r="AH334" s="7"/>
      <c r="AI334" s="7">
        <v>130.66</v>
      </c>
      <c r="AJ334" s="7">
        <v>882.25440000000003</v>
      </c>
      <c r="AK334" s="7">
        <v>1086.7309</v>
      </c>
      <c r="AL334" s="7">
        <f>Table2[[#This Row],[Company Direct Land Through FY 11]]+Table2[[#This Row],[Company Direct Land FY 12 and After ]]</f>
        <v>1968.9853000000001</v>
      </c>
      <c r="AM334" s="7">
        <v>387.61500000000001</v>
      </c>
      <c r="AN334" s="7">
        <v>1633.5465999999999</v>
      </c>
      <c r="AO334" s="7">
        <v>3223.8865000000001</v>
      </c>
      <c r="AP334" s="7">
        <f>Table2[[#This Row],[Company Direct Building Through FY 11]]+Table2[[#This Row],[Company Direct Building FY 12 and After  ]]</f>
        <v>4857.4331000000002</v>
      </c>
      <c r="AQ334" s="7">
        <v>0</v>
      </c>
      <c r="AR334" s="7">
        <v>289.49250000000001</v>
      </c>
      <c r="AS334" s="7">
        <v>0</v>
      </c>
      <c r="AT334" s="7">
        <f>Table2[[#This Row],[Mortgage Recording Tax Through FY 11]]+Table2[[#This Row],[Mortgage Recording Tax FY 12 and After ]]</f>
        <v>289.49250000000001</v>
      </c>
      <c r="AU334" s="7">
        <v>346.67099999999999</v>
      </c>
      <c r="AV334" s="7">
        <v>1131.6904</v>
      </c>
      <c r="AW334" s="7">
        <v>2883.3465000000001</v>
      </c>
      <c r="AX334" s="7">
        <f>Table2[[#This Row],[Pilot Savings  Through FY 11]]+Table2[[#This Row],[Pilot Savings FY 12 and After ]]</f>
        <v>4015.0369000000001</v>
      </c>
      <c r="AY334" s="7">
        <v>0</v>
      </c>
      <c r="AZ334" s="7">
        <v>289.49250000000001</v>
      </c>
      <c r="BA334" s="7">
        <v>0</v>
      </c>
      <c r="BB334" s="7">
        <f>Table2[[#This Row],[Mortgage Recording Tax Exemption Through FY 11]]+Table2[[#This Row],[Mortgage Recording Tax Exemption FY 12 and After ]]</f>
        <v>289.49250000000001</v>
      </c>
      <c r="BC334" s="7">
        <v>214.74260000000001</v>
      </c>
      <c r="BD334" s="7">
        <v>1663.7478000000001</v>
      </c>
      <c r="BE334" s="7">
        <v>1786.0654999999999</v>
      </c>
      <c r="BF334" s="7">
        <f>Table2[[#This Row],[Indirect and Induced Land Through FY 11]]+Table2[[#This Row],[Indirect and Induced Land FY 12 and After ]]</f>
        <v>3449.8132999999998</v>
      </c>
      <c r="BG334" s="7">
        <v>398.80779999999999</v>
      </c>
      <c r="BH334" s="7">
        <v>3089.8172</v>
      </c>
      <c r="BI334" s="7">
        <v>3316.9805000000001</v>
      </c>
      <c r="BJ334" s="7">
        <f>Table2[[#This Row],[Indirect and Induced Building Through FY 11]]+Table2[[#This Row],[Indirect and Induced Building FY 12 and After]]</f>
        <v>6406.7977000000001</v>
      </c>
      <c r="BK334" s="7">
        <v>785.15440000000001</v>
      </c>
      <c r="BL334" s="7">
        <v>6137.6755999999996</v>
      </c>
      <c r="BM334" s="7">
        <v>6530.3168999999998</v>
      </c>
      <c r="BN334" s="7">
        <f>Table2[[#This Row],[TOTAL Real Property Related Taxes Through FY 11]]+Table2[[#This Row],[TOTAL Real Property Related Taxes FY 12 and After]]</f>
        <v>12667.9925</v>
      </c>
      <c r="BO334" s="7">
        <v>1318.0472</v>
      </c>
      <c r="BP334" s="7">
        <v>10429.0643</v>
      </c>
      <c r="BQ334" s="7">
        <v>10962.5149</v>
      </c>
      <c r="BR334" s="7">
        <f>Table2[[#This Row],[Company Direct Through FY 11]]+Table2[[#This Row],[Company Direct FY 12 and After ]]</f>
        <v>21391.5792</v>
      </c>
      <c r="BS334" s="7">
        <v>0</v>
      </c>
      <c r="BT334" s="7">
        <v>0</v>
      </c>
      <c r="BU334" s="7">
        <v>0</v>
      </c>
      <c r="BV334" s="7">
        <f>Table2[[#This Row],[Sales Tax Exemption Through FY 11]]+Table2[[#This Row],[Sales Tax Exemption FY 12 and After ]]</f>
        <v>0</v>
      </c>
      <c r="BW334" s="7">
        <v>0</v>
      </c>
      <c r="BX334" s="7">
        <v>8.4383999999999997</v>
      </c>
      <c r="BY334" s="7">
        <v>0</v>
      </c>
      <c r="BZ334" s="7">
        <f>Table2[[#This Row],[Energy Tax Savings Through FY 11]]+Table2[[#This Row],[Energy Tax Savings FY 12 and After ]]</f>
        <v>8.4383999999999997</v>
      </c>
      <c r="CA334" s="7">
        <v>0</v>
      </c>
      <c r="CB334" s="7">
        <v>0</v>
      </c>
      <c r="CC334" s="7">
        <v>0</v>
      </c>
      <c r="CD334" s="7">
        <f>Table2[[#This Row],[Tax Exempt Bond Savings Through FY 11]]+Table2[[#This Row],[Tax Exempt Bond Savings FY12 and After ]]</f>
        <v>0</v>
      </c>
      <c r="CE334" s="7">
        <v>703.70140000000004</v>
      </c>
      <c r="CF334" s="7">
        <v>5656.3099000000002</v>
      </c>
      <c r="CG334" s="7">
        <v>5852.8526000000002</v>
      </c>
      <c r="CH334" s="7">
        <f>Table2[[#This Row],[Indirect and Induced Through FY 11]]+Table2[[#This Row],[Indirect and Induced FY 12 and After  ]]</f>
        <v>11509.1625</v>
      </c>
      <c r="CI334" s="7">
        <v>2021.7485999999999</v>
      </c>
      <c r="CJ334" s="7">
        <v>16076.935799999999</v>
      </c>
      <c r="CK334" s="7">
        <v>16815.3675</v>
      </c>
      <c r="CL334" s="7">
        <f>Table2[[#This Row],[TOTAL Income Consumption Use Taxes Through FY 11]]+Table2[[#This Row],[TOTAL Income Consumption Use Taxes FY 12 and After  ]]</f>
        <v>32892.3033</v>
      </c>
      <c r="CM334" s="7">
        <v>346.67099999999999</v>
      </c>
      <c r="CN334" s="7">
        <v>1429.6213</v>
      </c>
      <c r="CO334" s="7">
        <v>2883.3465000000001</v>
      </c>
      <c r="CP334" s="7">
        <f>Table2[[#This Row],[Assistance Provided Through FY 11]]+Table2[[#This Row],[Assistance Provided FY 12 and After ]]</f>
        <v>4312.9678000000004</v>
      </c>
      <c r="CQ334" s="7">
        <v>0</v>
      </c>
      <c r="CR334" s="7">
        <v>0</v>
      </c>
      <c r="CS334" s="7">
        <v>0</v>
      </c>
      <c r="CT334" s="7">
        <f>Table2[[#This Row],[Recapture Cancellation Reduction Amount Through FY 11]]+Table2[[#This Row],[Recapture Cancellation Reduction Amount FY 12 and After ]]</f>
        <v>0</v>
      </c>
      <c r="CU334" s="7">
        <v>0</v>
      </c>
      <c r="CV334" s="7">
        <v>0</v>
      </c>
      <c r="CW334" s="7">
        <v>0</v>
      </c>
      <c r="CX334" s="7">
        <f>Table2[[#This Row],[Penalty Paid Through FY 11]]+Table2[[#This Row],[Penalty Paid FY 12 and After]]</f>
        <v>0</v>
      </c>
      <c r="CY334" s="7">
        <v>346.67099999999999</v>
      </c>
      <c r="CZ334" s="7">
        <v>1429.6213</v>
      </c>
      <c r="DA334" s="7">
        <v>2883.3465000000001</v>
      </c>
      <c r="DB334" s="7">
        <f>Table2[[#This Row],[TOTAL Assistance Net of recapture penalties Through FY 11]]+Table2[[#This Row],[TOTAL Assistance Net of recapture penalties FY 12 and After ]]</f>
        <v>4312.9678000000004</v>
      </c>
      <c r="DC334" s="7">
        <v>1836.3222000000001</v>
      </c>
      <c r="DD334" s="7">
        <v>13234.3578</v>
      </c>
      <c r="DE334" s="7">
        <v>15273.132299999999</v>
      </c>
      <c r="DF334" s="7">
        <f>Table2[[#This Row],[Company Direct Tax Revenue Before Assistance FY 12 and After]]+Table2[[#This Row],[Company Direct Tax Revenue Before Assistance Through FY 11]]</f>
        <v>28507.490099999999</v>
      </c>
      <c r="DG334" s="7">
        <v>1317.2518</v>
      </c>
      <c r="DH334" s="7">
        <v>10409.874900000001</v>
      </c>
      <c r="DI334" s="7">
        <v>10955.8986</v>
      </c>
      <c r="DJ334" s="7">
        <f>Table2[[#This Row],[Indirect and Induced Tax Revenues FY 12 and After]]+Table2[[#This Row],[Indirect and Induced Tax Revenues Through FY 11]]</f>
        <v>21365.773500000003</v>
      </c>
      <c r="DK334" s="7">
        <v>3153.5740000000001</v>
      </c>
      <c r="DL334" s="7">
        <v>23644.2327</v>
      </c>
      <c r="DM334" s="7">
        <v>26229.030900000002</v>
      </c>
      <c r="DN334" s="7">
        <f>Table2[[#This Row],[TOTAL Tax Revenues Before Assistance Through FY 11]]+Table2[[#This Row],[TOTAL Tax Revenues Before Assistance FY 12 and After]]</f>
        <v>49873.263600000006</v>
      </c>
      <c r="DO334" s="7">
        <v>2806.9029999999998</v>
      </c>
      <c r="DP334" s="7">
        <v>22214.611400000002</v>
      </c>
      <c r="DQ334" s="7">
        <v>23345.684399999998</v>
      </c>
      <c r="DR334" s="7">
        <f>Table2[[#This Row],[TOTAL Tax Revenues Net of Assistance Recapture and Penalty FY 12 and After]]+Table2[[#This Row],[TOTAL Tax Revenues Net of Assistance Recapture and Penalty Through FY 11]]</f>
        <v>45560.2958</v>
      </c>
      <c r="DS334" s="7">
        <v>0</v>
      </c>
      <c r="DT334" s="7">
        <v>0</v>
      </c>
      <c r="DU334" s="7">
        <v>0</v>
      </c>
      <c r="DV334" s="7">
        <v>0</v>
      </c>
    </row>
    <row r="335" spans="1:126" x14ac:dyDescent="0.25">
      <c r="A335" s="5">
        <v>92961</v>
      </c>
      <c r="B335" s="5" t="s">
        <v>595</v>
      </c>
      <c r="C335" s="5" t="s">
        <v>596</v>
      </c>
      <c r="D335" s="5" t="s">
        <v>36</v>
      </c>
      <c r="E335" s="5">
        <v>15</v>
      </c>
      <c r="F335" s="5">
        <v>3154</v>
      </c>
      <c r="G335" s="5">
        <v>17</v>
      </c>
      <c r="H335" s="23">
        <v>12500</v>
      </c>
      <c r="I335" s="23">
        <v>50000</v>
      </c>
      <c r="J335" s="5">
        <v>624190</v>
      </c>
      <c r="K335" s="6" t="s">
        <v>47</v>
      </c>
      <c r="L335" s="6">
        <v>38356</v>
      </c>
      <c r="M335" s="9">
        <v>49249</v>
      </c>
      <c r="N335" s="7">
        <v>7240</v>
      </c>
      <c r="O335" s="5" t="s">
        <v>79</v>
      </c>
      <c r="P335" s="23">
        <v>0</v>
      </c>
      <c r="Q335" s="23">
        <v>0</v>
      </c>
      <c r="R335" s="23">
        <v>0</v>
      </c>
      <c r="S335" s="23">
        <v>0</v>
      </c>
      <c r="T335" s="23">
        <v>0</v>
      </c>
      <c r="U335" s="23">
        <v>0</v>
      </c>
      <c r="V335" s="23">
        <v>8</v>
      </c>
      <c r="W335" s="23">
        <v>0</v>
      </c>
      <c r="X335" s="23">
        <v>0</v>
      </c>
      <c r="Y335" s="23">
        <v>0</v>
      </c>
      <c r="Z335" s="23">
        <v>12</v>
      </c>
      <c r="AA335" s="24">
        <v>0</v>
      </c>
      <c r="AB335" s="24">
        <v>0</v>
      </c>
      <c r="AC335" s="24">
        <v>0</v>
      </c>
      <c r="AD335" s="24">
        <v>0</v>
      </c>
      <c r="AE335" s="24">
        <v>0</v>
      </c>
      <c r="AF335" s="24">
        <v>0</v>
      </c>
      <c r="AG335" s="5"/>
      <c r="AH335" s="7"/>
      <c r="AI335" s="7">
        <v>0</v>
      </c>
      <c r="AJ335" s="7">
        <v>0</v>
      </c>
      <c r="AK335" s="7">
        <v>0</v>
      </c>
      <c r="AL335" s="7">
        <f>Table2[[#This Row],[Company Direct Land Through FY 11]]+Table2[[#This Row],[Company Direct Land FY 12 and After ]]</f>
        <v>0</v>
      </c>
      <c r="AM335" s="7">
        <v>0</v>
      </c>
      <c r="AN335" s="7">
        <v>0</v>
      </c>
      <c r="AO335" s="7">
        <v>0</v>
      </c>
      <c r="AP335" s="7">
        <f>Table2[[#This Row],[Company Direct Building Through FY 11]]+Table2[[#This Row],[Company Direct Building FY 12 and After  ]]</f>
        <v>0</v>
      </c>
      <c r="AQ335" s="7">
        <v>0</v>
      </c>
      <c r="AR335" s="7">
        <v>12.7026</v>
      </c>
      <c r="AS335" s="7">
        <v>0</v>
      </c>
      <c r="AT335" s="7">
        <f>Table2[[#This Row],[Mortgage Recording Tax Through FY 11]]+Table2[[#This Row],[Mortgage Recording Tax FY 12 and After ]]</f>
        <v>12.7026</v>
      </c>
      <c r="AU335" s="7">
        <v>0</v>
      </c>
      <c r="AV335" s="7">
        <v>0</v>
      </c>
      <c r="AW335" s="7">
        <v>0</v>
      </c>
      <c r="AX335" s="7">
        <f>Table2[[#This Row],[Pilot Savings  Through FY 11]]+Table2[[#This Row],[Pilot Savings FY 12 and After ]]</f>
        <v>0</v>
      </c>
      <c r="AY335" s="7">
        <v>0</v>
      </c>
      <c r="AZ335" s="7">
        <v>12.7026</v>
      </c>
      <c r="BA335" s="7">
        <v>0</v>
      </c>
      <c r="BB335" s="7">
        <f>Table2[[#This Row],[Mortgage Recording Tax Exemption Through FY 11]]+Table2[[#This Row],[Mortgage Recording Tax Exemption FY 12 and After ]]</f>
        <v>12.7026</v>
      </c>
      <c r="BC335" s="7">
        <v>3.3532999999999999</v>
      </c>
      <c r="BD335" s="7">
        <v>214.59180000000001</v>
      </c>
      <c r="BE335" s="7">
        <v>32.318399999999997</v>
      </c>
      <c r="BF335" s="7">
        <f>Table2[[#This Row],[Indirect and Induced Land Through FY 11]]+Table2[[#This Row],[Indirect and Induced Land FY 12 and After ]]</f>
        <v>246.9102</v>
      </c>
      <c r="BG335" s="7">
        <v>6.2275</v>
      </c>
      <c r="BH335" s="7">
        <v>398.52789999999999</v>
      </c>
      <c r="BI335" s="7">
        <v>60.018799999999999</v>
      </c>
      <c r="BJ335" s="7">
        <f>Table2[[#This Row],[Indirect and Induced Building Through FY 11]]+Table2[[#This Row],[Indirect and Induced Building FY 12 and After]]</f>
        <v>458.54669999999999</v>
      </c>
      <c r="BK335" s="7">
        <v>9.5808</v>
      </c>
      <c r="BL335" s="7">
        <v>613.11969999999997</v>
      </c>
      <c r="BM335" s="7">
        <v>92.337199999999996</v>
      </c>
      <c r="BN335" s="7">
        <f>Table2[[#This Row],[TOTAL Real Property Related Taxes Through FY 11]]+Table2[[#This Row],[TOTAL Real Property Related Taxes FY 12 and After]]</f>
        <v>705.45689999999991</v>
      </c>
      <c r="BO335" s="7">
        <v>10.0236</v>
      </c>
      <c r="BP335" s="7">
        <v>689.16279999999995</v>
      </c>
      <c r="BQ335" s="7">
        <v>96.603700000000003</v>
      </c>
      <c r="BR335" s="7">
        <f>Table2[[#This Row],[Company Direct Through FY 11]]+Table2[[#This Row],[Company Direct FY 12 and After ]]</f>
        <v>785.76649999999995</v>
      </c>
      <c r="BS335" s="7">
        <v>0</v>
      </c>
      <c r="BT335" s="7">
        <v>0</v>
      </c>
      <c r="BU335" s="7">
        <v>0</v>
      </c>
      <c r="BV335" s="7">
        <f>Table2[[#This Row],[Sales Tax Exemption Through FY 11]]+Table2[[#This Row],[Sales Tax Exemption FY 12 and After ]]</f>
        <v>0</v>
      </c>
      <c r="BW335" s="7">
        <v>0</v>
      </c>
      <c r="BX335" s="7">
        <v>0</v>
      </c>
      <c r="BY335" s="7">
        <v>0</v>
      </c>
      <c r="BZ335" s="7">
        <f>Table2[[#This Row],[Energy Tax Savings Through FY 11]]+Table2[[#This Row],[Energy Tax Savings FY 12 and After ]]</f>
        <v>0</v>
      </c>
      <c r="CA335" s="7">
        <v>8.5130999999999997</v>
      </c>
      <c r="CB335" s="7">
        <v>44.285600000000002</v>
      </c>
      <c r="CC335" s="7">
        <v>34.338099999999997</v>
      </c>
      <c r="CD335" s="7">
        <f>Table2[[#This Row],[Tax Exempt Bond Savings Through FY 11]]+Table2[[#This Row],[Tax Exempt Bond Savings FY12 and After ]]</f>
        <v>78.623699999999999</v>
      </c>
      <c r="CE335" s="7">
        <v>12.1083</v>
      </c>
      <c r="CF335" s="7">
        <v>816.73429999999996</v>
      </c>
      <c r="CG335" s="7">
        <v>116.69459999999999</v>
      </c>
      <c r="CH335" s="7">
        <f>Table2[[#This Row],[Indirect and Induced Through FY 11]]+Table2[[#This Row],[Indirect and Induced FY 12 and After  ]]</f>
        <v>933.4289</v>
      </c>
      <c r="CI335" s="7">
        <v>13.6188</v>
      </c>
      <c r="CJ335" s="7">
        <v>1461.6115</v>
      </c>
      <c r="CK335" s="7">
        <v>178.96019999999999</v>
      </c>
      <c r="CL335" s="7">
        <f>Table2[[#This Row],[TOTAL Income Consumption Use Taxes Through FY 11]]+Table2[[#This Row],[TOTAL Income Consumption Use Taxes FY 12 and After  ]]</f>
        <v>1640.5717</v>
      </c>
      <c r="CM335" s="7">
        <v>8.5130999999999997</v>
      </c>
      <c r="CN335" s="7">
        <v>56.988199999999999</v>
      </c>
      <c r="CO335" s="7">
        <v>34.338099999999997</v>
      </c>
      <c r="CP335" s="7">
        <f>Table2[[#This Row],[Assistance Provided Through FY 11]]+Table2[[#This Row],[Assistance Provided FY 12 and After ]]</f>
        <v>91.326300000000003</v>
      </c>
      <c r="CQ335" s="7">
        <v>0</v>
      </c>
      <c r="CR335" s="7">
        <v>0</v>
      </c>
      <c r="CS335" s="7">
        <v>0</v>
      </c>
      <c r="CT335" s="7">
        <f>Table2[[#This Row],[Recapture Cancellation Reduction Amount Through FY 11]]+Table2[[#This Row],[Recapture Cancellation Reduction Amount FY 12 and After ]]</f>
        <v>0</v>
      </c>
      <c r="CU335" s="7">
        <v>0</v>
      </c>
      <c r="CV335" s="7">
        <v>0</v>
      </c>
      <c r="CW335" s="7">
        <v>0</v>
      </c>
      <c r="CX335" s="7">
        <f>Table2[[#This Row],[Penalty Paid Through FY 11]]+Table2[[#This Row],[Penalty Paid FY 12 and After]]</f>
        <v>0</v>
      </c>
      <c r="CY335" s="7">
        <v>8.5130999999999997</v>
      </c>
      <c r="CZ335" s="7">
        <v>56.988199999999999</v>
      </c>
      <c r="DA335" s="7">
        <v>34.338099999999997</v>
      </c>
      <c r="DB335" s="7">
        <f>Table2[[#This Row],[TOTAL Assistance Net of recapture penalties Through FY 11]]+Table2[[#This Row],[TOTAL Assistance Net of recapture penalties FY 12 and After ]]</f>
        <v>91.326300000000003</v>
      </c>
      <c r="DC335" s="7">
        <v>10.0236</v>
      </c>
      <c r="DD335" s="7">
        <v>701.86540000000002</v>
      </c>
      <c r="DE335" s="7">
        <v>96.603700000000003</v>
      </c>
      <c r="DF335" s="7">
        <f>Table2[[#This Row],[Company Direct Tax Revenue Before Assistance FY 12 and After]]+Table2[[#This Row],[Company Direct Tax Revenue Before Assistance Through FY 11]]</f>
        <v>798.46910000000003</v>
      </c>
      <c r="DG335" s="7">
        <v>21.6891</v>
      </c>
      <c r="DH335" s="7">
        <v>1429.854</v>
      </c>
      <c r="DI335" s="7">
        <v>209.0318</v>
      </c>
      <c r="DJ335" s="7">
        <f>Table2[[#This Row],[Indirect and Induced Tax Revenues FY 12 and After]]+Table2[[#This Row],[Indirect and Induced Tax Revenues Through FY 11]]</f>
        <v>1638.8858</v>
      </c>
      <c r="DK335" s="7">
        <v>31.712700000000002</v>
      </c>
      <c r="DL335" s="7">
        <v>2131.7194</v>
      </c>
      <c r="DM335" s="7">
        <v>305.63549999999998</v>
      </c>
      <c r="DN335" s="7">
        <f>Table2[[#This Row],[TOTAL Tax Revenues Before Assistance Through FY 11]]+Table2[[#This Row],[TOTAL Tax Revenues Before Assistance FY 12 and After]]</f>
        <v>2437.3548999999998</v>
      </c>
      <c r="DO335" s="7">
        <v>23.1996</v>
      </c>
      <c r="DP335" s="7">
        <v>2074.7312000000002</v>
      </c>
      <c r="DQ335" s="7">
        <v>271.29739999999998</v>
      </c>
      <c r="DR335" s="7">
        <f>Table2[[#This Row],[TOTAL Tax Revenues Net of Assistance Recapture and Penalty FY 12 and After]]+Table2[[#This Row],[TOTAL Tax Revenues Net of Assistance Recapture and Penalty Through FY 11]]</f>
        <v>2346.0286000000001</v>
      </c>
      <c r="DS335" s="7">
        <v>0</v>
      </c>
      <c r="DT335" s="7">
        <v>0</v>
      </c>
      <c r="DU335" s="7">
        <v>0</v>
      </c>
      <c r="DV335" s="7">
        <v>0</v>
      </c>
    </row>
    <row r="336" spans="1:126" x14ac:dyDescent="0.25">
      <c r="A336" s="5">
        <v>92962</v>
      </c>
      <c r="B336" s="5" t="s">
        <v>597</v>
      </c>
      <c r="C336" s="5" t="s">
        <v>598</v>
      </c>
      <c r="D336" s="5" t="s">
        <v>42</v>
      </c>
      <c r="E336" s="5">
        <v>42</v>
      </c>
      <c r="F336" s="5">
        <v>8134</v>
      </c>
      <c r="G336" s="5">
        <v>1</v>
      </c>
      <c r="H336" s="23"/>
      <c r="I336" s="23"/>
      <c r="J336" s="5">
        <v>315191</v>
      </c>
      <c r="K336" s="6" t="s">
        <v>43</v>
      </c>
      <c r="L336" s="6">
        <v>38296</v>
      </c>
      <c r="M336" s="9">
        <v>47664</v>
      </c>
      <c r="N336" s="7">
        <v>7529</v>
      </c>
      <c r="O336" s="5" t="s">
        <v>56</v>
      </c>
      <c r="P336" s="23">
        <v>3</v>
      </c>
      <c r="Q336" s="23">
        <v>1</v>
      </c>
      <c r="R336" s="23">
        <v>121</v>
      </c>
      <c r="S336" s="23">
        <v>1</v>
      </c>
      <c r="T336" s="23">
        <v>0</v>
      </c>
      <c r="U336" s="23">
        <v>126</v>
      </c>
      <c r="V336" s="23">
        <v>124</v>
      </c>
      <c r="W336" s="23">
        <v>0</v>
      </c>
      <c r="X336" s="23">
        <v>0</v>
      </c>
      <c r="Y336" s="23">
        <v>61</v>
      </c>
      <c r="Z336" s="23">
        <v>32</v>
      </c>
      <c r="AA336" s="24">
        <v>0</v>
      </c>
      <c r="AB336" s="24">
        <v>0</v>
      </c>
      <c r="AC336" s="24">
        <v>0</v>
      </c>
      <c r="AD336" s="24">
        <v>0</v>
      </c>
      <c r="AE336" s="24">
        <v>0</v>
      </c>
      <c r="AF336" s="24">
        <v>100</v>
      </c>
      <c r="AG336" s="5" t="s">
        <v>33</v>
      </c>
      <c r="AH336" s="7" t="s">
        <v>33</v>
      </c>
      <c r="AI336" s="7">
        <v>250.58099999999999</v>
      </c>
      <c r="AJ336" s="7">
        <v>771.74680000000001</v>
      </c>
      <c r="AK336" s="7">
        <v>2084.1419999999998</v>
      </c>
      <c r="AL336" s="7">
        <f>Table2[[#This Row],[Company Direct Land Through FY 11]]+Table2[[#This Row],[Company Direct Land FY 12 and After ]]</f>
        <v>2855.8887999999997</v>
      </c>
      <c r="AM336" s="7">
        <v>6.4960000000000004</v>
      </c>
      <c r="AN336" s="7">
        <v>1078.2798</v>
      </c>
      <c r="AO336" s="7">
        <v>54.029299999999999</v>
      </c>
      <c r="AP336" s="7">
        <f>Table2[[#This Row],[Company Direct Building Through FY 11]]+Table2[[#This Row],[Company Direct Building FY 12 and After  ]]</f>
        <v>1132.3090999999999</v>
      </c>
      <c r="AQ336" s="7">
        <v>0</v>
      </c>
      <c r="AR336" s="7">
        <v>21.053999999999998</v>
      </c>
      <c r="AS336" s="7">
        <v>0</v>
      </c>
      <c r="AT336" s="7">
        <f>Table2[[#This Row],[Mortgage Recording Tax Through FY 11]]+Table2[[#This Row],[Mortgage Recording Tax FY 12 and After ]]</f>
        <v>21.053999999999998</v>
      </c>
      <c r="AU336" s="7">
        <v>250.58099999999999</v>
      </c>
      <c r="AV336" s="7">
        <v>750.54250000000002</v>
      </c>
      <c r="AW336" s="7">
        <v>2084.1419999999998</v>
      </c>
      <c r="AX336" s="7">
        <f>Table2[[#This Row],[Pilot Savings  Through FY 11]]+Table2[[#This Row],[Pilot Savings FY 12 and After ]]</f>
        <v>2834.6844999999998</v>
      </c>
      <c r="AY336" s="7">
        <v>0</v>
      </c>
      <c r="AZ336" s="7">
        <v>21.053999999999998</v>
      </c>
      <c r="BA336" s="7">
        <v>0</v>
      </c>
      <c r="BB336" s="7">
        <f>Table2[[#This Row],[Mortgage Recording Tax Exemption Through FY 11]]+Table2[[#This Row],[Mortgage Recording Tax Exemption FY 12 and After ]]</f>
        <v>21.053999999999998</v>
      </c>
      <c r="BC336" s="7">
        <v>217.2064</v>
      </c>
      <c r="BD336" s="7">
        <v>858.96389999999997</v>
      </c>
      <c r="BE336" s="7">
        <v>1806.5579</v>
      </c>
      <c r="BF336" s="7">
        <f>Table2[[#This Row],[Indirect and Induced Land Through FY 11]]+Table2[[#This Row],[Indirect and Induced Land FY 12 and After ]]</f>
        <v>2665.5218</v>
      </c>
      <c r="BG336" s="7">
        <v>403.38319999999999</v>
      </c>
      <c r="BH336" s="7">
        <v>1595.2189000000001</v>
      </c>
      <c r="BI336" s="7">
        <v>3355.0346</v>
      </c>
      <c r="BJ336" s="7">
        <f>Table2[[#This Row],[Indirect and Induced Building Through FY 11]]+Table2[[#This Row],[Indirect and Induced Building FY 12 and After]]</f>
        <v>4950.2534999999998</v>
      </c>
      <c r="BK336" s="7">
        <v>627.0856</v>
      </c>
      <c r="BL336" s="7">
        <v>3553.6669000000002</v>
      </c>
      <c r="BM336" s="7">
        <v>5215.6217999999999</v>
      </c>
      <c r="BN336" s="7">
        <f>Table2[[#This Row],[TOTAL Real Property Related Taxes Through FY 11]]+Table2[[#This Row],[TOTAL Real Property Related Taxes FY 12 and After]]</f>
        <v>8769.288700000001</v>
      </c>
      <c r="BO336" s="7">
        <v>1140.4404</v>
      </c>
      <c r="BP336" s="7">
        <v>4775.5578999999998</v>
      </c>
      <c r="BQ336" s="7">
        <v>9485.3160000000007</v>
      </c>
      <c r="BR336" s="7">
        <f>Table2[[#This Row],[Company Direct Through FY 11]]+Table2[[#This Row],[Company Direct FY 12 and After ]]</f>
        <v>14260.873900000001</v>
      </c>
      <c r="BS336" s="7">
        <v>0</v>
      </c>
      <c r="BT336" s="7">
        <v>0</v>
      </c>
      <c r="BU336" s="7">
        <v>0</v>
      </c>
      <c r="BV336" s="7">
        <f>Table2[[#This Row],[Sales Tax Exemption Through FY 11]]+Table2[[#This Row],[Sales Tax Exemption FY 12 and After ]]</f>
        <v>0</v>
      </c>
      <c r="BW336" s="7">
        <v>0.89600000000000002</v>
      </c>
      <c r="BX336" s="7">
        <v>0.57250000000000001</v>
      </c>
      <c r="BY336" s="7">
        <v>2.5415000000000001</v>
      </c>
      <c r="BZ336" s="7">
        <f>Table2[[#This Row],[Energy Tax Savings Through FY 11]]+Table2[[#This Row],[Energy Tax Savings FY 12 and After ]]</f>
        <v>3.1139999999999999</v>
      </c>
      <c r="CA336" s="7">
        <v>0</v>
      </c>
      <c r="CB336" s="7">
        <v>0</v>
      </c>
      <c r="CC336" s="7">
        <v>0</v>
      </c>
      <c r="CD336" s="7">
        <f>Table2[[#This Row],[Tax Exempt Bond Savings Through FY 11]]+Table2[[#This Row],[Tax Exempt Bond Savings FY12 and After ]]</f>
        <v>0</v>
      </c>
      <c r="CE336" s="7">
        <v>854.90350000000001</v>
      </c>
      <c r="CF336" s="7">
        <v>3645.5590999999999</v>
      </c>
      <c r="CG336" s="7">
        <v>7110.4372000000003</v>
      </c>
      <c r="CH336" s="7">
        <f>Table2[[#This Row],[Indirect and Induced Through FY 11]]+Table2[[#This Row],[Indirect and Induced FY 12 and After  ]]</f>
        <v>10755.996300000001</v>
      </c>
      <c r="CI336" s="7">
        <v>1994.4478999999999</v>
      </c>
      <c r="CJ336" s="7">
        <v>8420.5445</v>
      </c>
      <c r="CK336" s="7">
        <v>16593.2117</v>
      </c>
      <c r="CL336" s="7">
        <f>Table2[[#This Row],[TOTAL Income Consumption Use Taxes Through FY 11]]+Table2[[#This Row],[TOTAL Income Consumption Use Taxes FY 12 and After  ]]</f>
        <v>25013.7562</v>
      </c>
      <c r="CM336" s="7">
        <v>251.477</v>
      </c>
      <c r="CN336" s="7">
        <v>772.16899999999998</v>
      </c>
      <c r="CO336" s="7">
        <v>2086.6835000000001</v>
      </c>
      <c r="CP336" s="7">
        <f>Table2[[#This Row],[Assistance Provided Through FY 11]]+Table2[[#This Row],[Assistance Provided FY 12 and After ]]</f>
        <v>2858.8525</v>
      </c>
      <c r="CQ336" s="7">
        <v>0</v>
      </c>
      <c r="CR336" s="7">
        <v>0</v>
      </c>
      <c r="CS336" s="7">
        <v>0</v>
      </c>
      <c r="CT336" s="7">
        <f>Table2[[#This Row],[Recapture Cancellation Reduction Amount Through FY 11]]+Table2[[#This Row],[Recapture Cancellation Reduction Amount FY 12 and After ]]</f>
        <v>0</v>
      </c>
      <c r="CU336" s="7">
        <v>0</v>
      </c>
      <c r="CV336" s="7">
        <v>0</v>
      </c>
      <c r="CW336" s="7">
        <v>0</v>
      </c>
      <c r="CX336" s="7">
        <f>Table2[[#This Row],[Penalty Paid Through FY 11]]+Table2[[#This Row],[Penalty Paid FY 12 and After]]</f>
        <v>0</v>
      </c>
      <c r="CY336" s="7">
        <v>251.477</v>
      </c>
      <c r="CZ336" s="7">
        <v>772.16899999999998</v>
      </c>
      <c r="DA336" s="7">
        <v>2086.6835000000001</v>
      </c>
      <c r="DB336" s="7">
        <f>Table2[[#This Row],[TOTAL Assistance Net of recapture penalties Through FY 11]]+Table2[[#This Row],[TOTAL Assistance Net of recapture penalties FY 12 and After ]]</f>
        <v>2858.8525</v>
      </c>
      <c r="DC336" s="7">
        <v>1397.5174</v>
      </c>
      <c r="DD336" s="7">
        <v>6646.6385</v>
      </c>
      <c r="DE336" s="7">
        <v>11623.487300000001</v>
      </c>
      <c r="DF336" s="7">
        <f>Table2[[#This Row],[Company Direct Tax Revenue Before Assistance FY 12 and After]]+Table2[[#This Row],[Company Direct Tax Revenue Before Assistance Through FY 11]]</f>
        <v>18270.125800000002</v>
      </c>
      <c r="DG336" s="7">
        <v>1475.4930999999999</v>
      </c>
      <c r="DH336" s="7">
        <v>6099.7419</v>
      </c>
      <c r="DI336" s="7">
        <v>12272.029699999999</v>
      </c>
      <c r="DJ336" s="7">
        <f>Table2[[#This Row],[Indirect and Induced Tax Revenues FY 12 and After]]+Table2[[#This Row],[Indirect and Induced Tax Revenues Through FY 11]]</f>
        <v>18371.7716</v>
      </c>
      <c r="DK336" s="7">
        <v>2873.0104999999999</v>
      </c>
      <c r="DL336" s="7">
        <v>12746.3804</v>
      </c>
      <c r="DM336" s="7">
        <v>23895.517</v>
      </c>
      <c r="DN336" s="7">
        <f>Table2[[#This Row],[TOTAL Tax Revenues Before Assistance Through FY 11]]+Table2[[#This Row],[TOTAL Tax Revenues Before Assistance FY 12 and After]]</f>
        <v>36641.897400000002</v>
      </c>
      <c r="DO336" s="7">
        <v>2621.5335</v>
      </c>
      <c r="DP336" s="7">
        <v>11974.2114</v>
      </c>
      <c r="DQ336" s="7">
        <v>21808.833500000001</v>
      </c>
      <c r="DR336" s="7">
        <f>Table2[[#This Row],[TOTAL Tax Revenues Net of Assistance Recapture and Penalty FY 12 and After]]+Table2[[#This Row],[TOTAL Tax Revenues Net of Assistance Recapture and Penalty Through FY 11]]</f>
        <v>33783.044900000001</v>
      </c>
      <c r="DS336" s="7">
        <v>0</v>
      </c>
      <c r="DT336" s="7">
        <v>11.414999999999999</v>
      </c>
      <c r="DU336" s="7">
        <v>0</v>
      </c>
      <c r="DV336" s="7">
        <v>0</v>
      </c>
    </row>
    <row r="337" spans="1:126" x14ac:dyDescent="0.25">
      <c r="A337" s="5">
        <v>92963</v>
      </c>
      <c r="B337" s="5" t="s">
        <v>599</v>
      </c>
      <c r="C337" s="5" t="s">
        <v>600</v>
      </c>
      <c r="D337" s="5" t="s">
        <v>42</v>
      </c>
      <c r="E337" s="5">
        <v>38</v>
      </c>
      <c r="F337" s="5">
        <v>623</v>
      </c>
      <c r="G337" s="5">
        <v>100</v>
      </c>
      <c r="H337" s="23">
        <v>109270</v>
      </c>
      <c r="I337" s="23">
        <v>85933</v>
      </c>
      <c r="J337" s="5">
        <v>335122</v>
      </c>
      <c r="K337" s="6" t="s">
        <v>43</v>
      </c>
      <c r="L337" s="6">
        <v>38428</v>
      </c>
      <c r="M337" s="9">
        <v>48029</v>
      </c>
      <c r="N337" s="7">
        <v>10800</v>
      </c>
      <c r="O337" s="5" t="s">
        <v>56</v>
      </c>
      <c r="P337" s="23">
        <v>0</v>
      </c>
      <c r="Q337" s="23">
        <v>0</v>
      </c>
      <c r="R337" s="23">
        <v>64</v>
      </c>
      <c r="S337" s="23">
        <v>0</v>
      </c>
      <c r="T337" s="23">
        <v>0</v>
      </c>
      <c r="U337" s="23">
        <v>64</v>
      </c>
      <c r="V337" s="23">
        <v>64</v>
      </c>
      <c r="W337" s="23">
        <v>0</v>
      </c>
      <c r="X337" s="23">
        <v>0</v>
      </c>
      <c r="Y337" s="23">
        <v>0</v>
      </c>
      <c r="Z337" s="23">
        <v>18</v>
      </c>
      <c r="AA337" s="24">
        <v>0</v>
      </c>
      <c r="AB337" s="24">
        <v>0</v>
      </c>
      <c r="AC337" s="24">
        <v>0</v>
      </c>
      <c r="AD337" s="24">
        <v>0</v>
      </c>
      <c r="AE337" s="24">
        <v>0</v>
      </c>
      <c r="AF337" s="24">
        <v>92.1875</v>
      </c>
      <c r="AG337" s="5" t="s">
        <v>39</v>
      </c>
      <c r="AH337" s="7" t="s">
        <v>39</v>
      </c>
      <c r="AI337" s="7">
        <v>59.926000000000002</v>
      </c>
      <c r="AJ337" s="7">
        <v>391.42270000000002</v>
      </c>
      <c r="AK337" s="7">
        <v>515.54179999999997</v>
      </c>
      <c r="AL337" s="7">
        <f>Table2[[#This Row],[Company Direct Land Through FY 11]]+Table2[[#This Row],[Company Direct Land FY 12 and After ]]</f>
        <v>906.96450000000004</v>
      </c>
      <c r="AM337" s="7">
        <v>201.142</v>
      </c>
      <c r="AN337" s="7">
        <v>681.59180000000003</v>
      </c>
      <c r="AO337" s="7">
        <v>1730.4190000000001</v>
      </c>
      <c r="AP337" s="7">
        <f>Table2[[#This Row],[Company Direct Building Through FY 11]]+Table2[[#This Row],[Company Direct Building FY 12 and After  ]]</f>
        <v>2412.0108</v>
      </c>
      <c r="AQ337" s="7">
        <v>0</v>
      </c>
      <c r="AR337" s="7">
        <v>134.7456</v>
      </c>
      <c r="AS337" s="7">
        <v>0</v>
      </c>
      <c r="AT337" s="7">
        <f>Table2[[#This Row],[Mortgage Recording Tax Through FY 11]]+Table2[[#This Row],[Mortgage Recording Tax FY 12 and After ]]</f>
        <v>134.7456</v>
      </c>
      <c r="AU337" s="7">
        <v>173.685</v>
      </c>
      <c r="AV337" s="7">
        <v>440.7681</v>
      </c>
      <c r="AW337" s="7">
        <v>1494.2076999999999</v>
      </c>
      <c r="AX337" s="7">
        <f>Table2[[#This Row],[Pilot Savings  Through FY 11]]+Table2[[#This Row],[Pilot Savings FY 12 and After ]]</f>
        <v>1934.9757999999999</v>
      </c>
      <c r="AY337" s="7">
        <v>0</v>
      </c>
      <c r="AZ337" s="7">
        <v>134.7456</v>
      </c>
      <c r="BA337" s="7">
        <v>0</v>
      </c>
      <c r="BB337" s="7">
        <f>Table2[[#This Row],[Mortgage Recording Tax Exemption Through FY 11]]+Table2[[#This Row],[Mortgage Recording Tax Exemption FY 12 and After ]]</f>
        <v>134.7456</v>
      </c>
      <c r="BC337" s="7">
        <v>82.715599999999995</v>
      </c>
      <c r="BD337" s="7">
        <v>426.79790000000003</v>
      </c>
      <c r="BE337" s="7">
        <v>711.59900000000005</v>
      </c>
      <c r="BF337" s="7">
        <f>Table2[[#This Row],[Indirect and Induced Land Through FY 11]]+Table2[[#This Row],[Indirect and Induced Land FY 12 and After ]]</f>
        <v>1138.3969000000002</v>
      </c>
      <c r="BG337" s="7">
        <v>153.6148</v>
      </c>
      <c r="BH337" s="7">
        <v>792.625</v>
      </c>
      <c r="BI337" s="7">
        <v>1321.5428999999999</v>
      </c>
      <c r="BJ337" s="7">
        <f>Table2[[#This Row],[Indirect and Induced Building Through FY 11]]+Table2[[#This Row],[Indirect and Induced Building FY 12 and After]]</f>
        <v>2114.1678999999999</v>
      </c>
      <c r="BK337" s="7">
        <v>323.71339999999998</v>
      </c>
      <c r="BL337" s="7">
        <v>1851.6693</v>
      </c>
      <c r="BM337" s="7">
        <v>2784.895</v>
      </c>
      <c r="BN337" s="7">
        <f>Table2[[#This Row],[TOTAL Real Property Related Taxes Through FY 11]]+Table2[[#This Row],[TOTAL Real Property Related Taxes FY 12 and After]]</f>
        <v>4636.5643</v>
      </c>
      <c r="BO337" s="7">
        <v>768.26959999999997</v>
      </c>
      <c r="BP337" s="7">
        <v>4019.3733000000002</v>
      </c>
      <c r="BQ337" s="7">
        <v>6609.4007000000001</v>
      </c>
      <c r="BR337" s="7">
        <f>Table2[[#This Row],[Company Direct Through FY 11]]+Table2[[#This Row],[Company Direct FY 12 and After ]]</f>
        <v>10628.774000000001</v>
      </c>
      <c r="BS337" s="7">
        <v>0</v>
      </c>
      <c r="BT337" s="7">
        <v>8.4818999999999996</v>
      </c>
      <c r="BU337" s="7">
        <v>0</v>
      </c>
      <c r="BV337" s="7">
        <f>Table2[[#This Row],[Sales Tax Exemption Through FY 11]]+Table2[[#This Row],[Sales Tax Exemption FY 12 and After ]]</f>
        <v>8.4818999999999996</v>
      </c>
      <c r="BW337" s="7">
        <v>0.71699999999999997</v>
      </c>
      <c r="BX337" s="7">
        <v>1.4970000000000001</v>
      </c>
      <c r="BY337" s="7">
        <v>0.44009999999999999</v>
      </c>
      <c r="BZ337" s="7">
        <f>Table2[[#This Row],[Energy Tax Savings Through FY 11]]+Table2[[#This Row],[Energy Tax Savings FY 12 and After ]]</f>
        <v>1.9371</v>
      </c>
      <c r="CA337" s="7">
        <v>0</v>
      </c>
      <c r="CB337" s="7">
        <v>0</v>
      </c>
      <c r="CC337" s="7">
        <v>0</v>
      </c>
      <c r="CD337" s="7">
        <f>Table2[[#This Row],[Tax Exempt Bond Savings Through FY 11]]+Table2[[#This Row],[Tax Exempt Bond Savings FY12 and After ]]</f>
        <v>0</v>
      </c>
      <c r="CE337" s="7">
        <v>325.5609</v>
      </c>
      <c r="CF337" s="7">
        <v>1780.7345</v>
      </c>
      <c r="CG337" s="7">
        <v>2800.7894999999999</v>
      </c>
      <c r="CH337" s="7">
        <f>Table2[[#This Row],[Indirect and Induced Through FY 11]]+Table2[[#This Row],[Indirect and Induced FY 12 and After  ]]</f>
        <v>4581.5239999999994</v>
      </c>
      <c r="CI337" s="7">
        <v>1093.1134999999999</v>
      </c>
      <c r="CJ337" s="7">
        <v>5790.1288999999997</v>
      </c>
      <c r="CK337" s="7">
        <v>9409.7500999999993</v>
      </c>
      <c r="CL337" s="7">
        <f>Table2[[#This Row],[TOTAL Income Consumption Use Taxes Through FY 11]]+Table2[[#This Row],[TOTAL Income Consumption Use Taxes FY 12 and After  ]]</f>
        <v>15199.878999999999</v>
      </c>
      <c r="CM337" s="7">
        <v>174.40199999999999</v>
      </c>
      <c r="CN337" s="7">
        <v>585.49260000000004</v>
      </c>
      <c r="CO337" s="7">
        <v>1494.6478</v>
      </c>
      <c r="CP337" s="7">
        <f>Table2[[#This Row],[Assistance Provided Through FY 11]]+Table2[[#This Row],[Assistance Provided FY 12 and After ]]</f>
        <v>2080.1404000000002</v>
      </c>
      <c r="CQ337" s="7">
        <v>0</v>
      </c>
      <c r="CR337" s="7">
        <v>0</v>
      </c>
      <c r="CS337" s="7">
        <v>0</v>
      </c>
      <c r="CT337" s="7">
        <f>Table2[[#This Row],[Recapture Cancellation Reduction Amount Through FY 11]]+Table2[[#This Row],[Recapture Cancellation Reduction Amount FY 12 and After ]]</f>
        <v>0</v>
      </c>
      <c r="CU337" s="7">
        <v>0</v>
      </c>
      <c r="CV337" s="7">
        <v>0</v>
      </c>
      <c r="CW337" s="7">
        <v>0</v>
      </c>
      <c r="CX337" s="7">
        <f>Table2[[#This Row],[Penalty Paid Through FY 11]]+Table2[[#This Row],[Penalty Paid FY 12 and After]]</f>
        <v>0</v>
      </c>
      <c r="CY337" s="7">
        <v>174.40199999999999</v>
      </c>
      <c r="CZ337" s="7">
        <v>585.49260000000004</v>
      </c>
      <c r="DA337" s="7">
        <v>1494.6478</v>
      </c>
      <c r="DB337" s="7">
        <f>Table2[[#This Row],[TOTAL Assistance Net of recapture penalties Through FY 11]]+Table2[[#This Row],[TOTAL Assistance Net of recapture penalties FY 12 and After ]]</f>
        <v>2080.1404000000002</v>
      </c>
      <c r="DC337" s="7">
        <v>1029.3376000000001</v>
      </c>
      <c r="DD337" s="7">
        <v>5227.1333999999997</v>
      </c>
      <c r="DE337" s="7">
        <v>8855.3615000000009</v>
      </c>
      <c r="DF337" s="7">
        <f>Table2[[#This Row],[Company Direct Tax Revenue Before Assistance FY 12 and After]]+Table2[[#This Row],[Company Direct Tax Revenue Before Assistance Through FY 11]]</f>
        <v>14082.494900000002</v>
      </c>
      <c r="DG337" s="7">
        <v>561.8913</v>
      </c>
      <c r="DH337" s="7">
        <v>3000.1574000000001</v>
      </c>
      <c r="DI337" s="7">
        <v>4833.9314000000004</v>
      </c>
      <c r="DJ337" s="7">
        <f>Table2[[#This Row],[Indirect and Induced Tax Revenues FY 12 and After]]+Table2[[#This Row],[Indirect and Induced Tax Revenues Through FY 11]]</f>
        <v>7834.0888000000004</v>
      </c>
      <c r="DK337" s="7">
        <v>1591.2289000000001</v>
      </c>
      <c r="DL337" s="7">
        <v>8227.2908000000007</v>
      </c>
      <c r="DM337" s="7">
        <v>13689.2929</v>
      </c>
      <c r="DN337" s="7">
        <f>Table2[[#This Row],[TOTAL Tax Revenues Before Assistance Through FY 11]]+Table2[[#This Row],[TOTAL Tax Revenues Before Assistance FY 12 and After]]</f>
        <v>21916.583700000003</v>
      </c>
      <c r="DO337" s="7">
        <v>1416.8269</v>
      </c>
      <c r="DP337" s="7">
        <v>7641.7982000000002</v>
      </c>
      <c r="DQ337" s="7">
        <v>12194.6451</v>
      </c>
      <c r="DR337" s="7">
        <f>Table2[[#This Row],[TOTAL Tax Revenues Net of Assistance Recapture and Penalty FY 12 and After]]+Table2[[#This Row],[TOTAL Tax Revenues Net of Assistance Recapture and Penalty Through FY 11]]</f>
        <v>19836.443299999999</v>
      </c>
      <c r="DS337" s="7">
        <v>0</v>
      </c>
      <c r="DT337" s="7">
        <v>9.1340000000000003</v>
      </c>
      <c r="DU337" s="7">
        <v>0</v>
      </c>
      <c r="DV337" s="7">
        <v>0</v>
      </c>
    </row>
    <row r="338" spans="1:126" x14ac:dyDescent="0.25">
      <c r="A338" s="5">
        <v>92964</v>
      </c>
      <c r="B338" s="5" t="s">
        <v>601</v>
      </c>
      <c r="C338" s="5" t="s">
        <v>602</v>
      </c>
      <c r="D338" s="5" t="s">
        <v>27</v>
      </c>
      <c r="E338" s="5">
        <v>3</v>
      </c>
      <c r="F338" s="5">
        <v>995</v>
      </c>
      <c r="G338" s="5">
        <v>15</v>
      </c>
      <c r="H338" s="23">
        <v>95000</v>
      </c>
      <c r="I338" s="23">
        <v>2383901</v>
      </c>
      <c r="J338" s="5">
        <v>521110</v>
      </c>
      <c r="K338" s="6" t="s">
        <v>451</v>
      </c>
      <c r="L338" s="6">
        <v>38309</v>
      </c>
      <c r="M338" s="9">
        <v>51075</v>
      </c>
      <c r="N338" s="7">
        <v>650000</v>
      </c>
      <c r="O338" s="5" t="s">
        <v>48</v>
      </c>
      <c r="P338" s="23">
        <v>11</v>
      </c>
      <c r="Q338" s="23">
        <v>0</v>
      </c>
      <c r="R338" s="23">
        <v>2605</v>
      </c>
      <c r="S338" s="23">
        <v>0</v>
      </c>
      <c r="T338" s="23">
        <v>11</v>
      </c>
      <c r="U338" s="23">
        <v>2627</v>
      </c>
      <c r="V338" s="23">
        <v>2621</v>
      </c>
      <c r="W338" s="23">
        <v>10</v>
      </c>
      <c r="X338" s="23">
        <v>0</v>
      </c>
      <c r="Y338" s="23">
        <v>0</v>
      </c>
      <c r="Z338" s="23">
        <v>4421</v>
      </c>
      <c r="AA338" s="24">
        <v>0</v>
      </c>
      <c r="AB338" s="24">
        <v>0</v>
      </c>
      <c r="AC338" s="24">
        <v>0</v>
      </c>
      <c r="AD338" s="24">
        <v>0</v>
      </c>
      <c r="AE338" s="24">
        <v>0</v>
      </c>
      <c r="AF338" s="24">
        <v>58.241758241758198</v>
      </c>
      <c r="AG338" s="5" t="s">
        <v>39</v>
      </c>
      <c r="AH338" s="7" t="s">
        <v>33</v>
      </c>
      <c r="AI338" s="7">
        <v>20388.312000000002</v>
      </c>
      <c r="AJ338" s="7">
        <v>82880.291200000007</v>
      </c>
      <c r="AK338" s="7">
        <v>0</v>
      </c>
      <c r="AL338" s="7">
        <f>Table2[[#This Row],[Company Direct Land Through FY 11]]+Table2[[#This Row],[Company Direct Land FY 12 and After ]]</f>
        <v>82880.291200000007</v>
      </c>
      <c r="AM338" s="7">
        <v>37864.008000000002</v>
      </c>
      <c r="AN338" s="7">
        <v>94047.144499999995</v>
      </c>
      <c r="AO338" s="7">
        <v>0</v>
      </c>
      <c r="AP338" s="7">
        <f>Table2[[#This Row],[Company Direct Building Through FY 11]]+Table2[[#This Row],[Company Direct Building FY 12 and After  ]]</f>
        <v>94047.144499999995</v>
      </c>
      <c r="AQ338" s="7">
        <v>0</v>
      </c>
      <c r="AR338" s="7">
        <v>10562.5</v>
      </c>
      <c r="AS338" s="7">
        <v>0</v>
      </c>
      <c r="AT338" s="7">
        <f>Table2[[#This Row],[Mortgage Recording Tax Through FY 11]]+Table2[[#This Row],[Mortgage Recording Tax FY 12 and After ]]</f>
        <v>10562.5</v>
      </c>
      <c r="AU338" s="7">
        <v>0</v>
      </c>
      <c r="AV338" s="7">
        <v>0</v>
      </c>
      <c r="AW338" s="7">
        <v>0</v>
      </c>
      <c r="AX338" s="7">
        <f>Table2[[#This Row],[Pilot Savings  Through FY 11]]+Table2[[#This Row],[Pilot Savings FY 12 and After ]]</f>
        <v>0</v>
      </c>
      <c r="AY338" s="7">
        <v>0</v>
      </c>
      <c r="AZ338" s="7">
        <v>0</v>
      </c>
      <c r="BA338" s="7">
        <v>0</v>
      </c>
      <c r="BB338" s="7">
        <f>Table2[[#This Row],[Mortgage Recording Tax Exemption Through FY 11]]+Table2[[#This Row],[Mortgage Recording Tax Exemption FY 12 and After ]]</f>
        <v>0</v>
      </c>
      <c r="BC338" s="7">
        <v>8812.1813000000002</v>
      </c>
      <c r="BD338" s="7">
        <v>25136.438399999999</v>
      </c>
      <c r="BE338" s="7">
        <v>0</v>
      </c>
      <c r="BF338" s="7">
        <f>Table2[[#This Row],[Indirect and Induced Land Through FY 11]]+Table2[[#This Row],[Indirect and Induced Land FY 12 and After ]]</f>
        <v>25136.438399999999</v>
      </c>
      <c r="BG338" s="7">
        <v>16365.479499999999</v>
      </c>
      <c r="BH338" s="7">
        <v>46681.9571</v>
      </c>
      <c r="BI338" s="7">
        <v>0</v>
      </c>
      <c r="BJ338" s="7">
        <f>Table2[[#This Row],[Indirect and Induced Building Through FY 11]]+Table2[[#This Row],[Indirect and Induced Building FY 12 and After]]</f>
        <v>46681.9571</v>
      </c>
      <c r="BK338" s="7">
        <v>83429.980800000005</v>
      </c>
      <c r="BL338" s="7">
        <v>259308.33119999999</v>
      </c>
      <c r="BM338" s="7">
        <v>0</v>
      </c>
      <c r="BN338" s="7">
        <f>Table2[[#This Row],[TOTAL Real Property Related Taxes Through FY 11]]+Table2[[#This Row],[TOTAL Real Property Related Taxes FY 12 and After]]</f>
        <v>259308.33119999999</v>
      </c>
      <c r="BO338" s="7">
        <v>43971.548300000002</v>
      </c>
      <c r="BP338" s="7">
        <v>131989.7285</v>
      </c>
      <c r="BQ338" s="7">
        <v>0</v>
      </c>
      <c r="BR338" s="7">
        <f>Table2[[#This Row],[Company Direct Through FY 11]]+Table2[[#This Row],[Company Direct FY 12 and After ]]</f>
        <v>131989.7285</v>
      </c>
      <c r="BS338" s="7">
        <v>0</v>
      </c>
      <c r="BT338" s="7">
        <v>0</v>
      </c>
      <c r="BU338" s="7">
        <v>0</v>
      </c>
      <c r="BV338" s="7">
        <f>Table2[[#This Row],[Sales Tax Exemption Through FY 11]]+Table2[[#This Row],[Sales Tax Exemption FY 12 and After ]]</f>
        <v>0</v>
      </c>
      <c r="BW338" s="7">
        <v>0</v>
      </c>
      <c r="BX338" s="7">
        <v>0</v>
      </c>
      <c r="BY338" s="7">
        <v>0</v>
      </c>
      <c r="BZ338" s="7">
        <f>Table2[[#This Row],[Energy Tax Savings Through FY 11]]+Table2[[#This Row],[Energy Tax Savings FY 12 and After ]]</f>
        <v>0</v>
      </c>
      <c r="CA338" s="7">
        <v>12.0838</v>
      </c>
      <c r="CB338" s="7">
        <v>113.9425</v>
      </c>
      <c r="CC338" s="7">
        <v>0</v>
      </c>
      <c r="CD338" s="7">
        <f>Table2[[#This Row],[Tax Exempt Bond Savings Through FY 11]]+Table2[[#This Row],[Tax Exempt Bond Savings FY12 and After ]]</f>
        <v>113.9425</v>
      </c>
      <c r="CE338" s="7">
        <v>28877.098399999999</v>
      </c>
      <c r="CF338" s="7">
        <v>87771.752500000002</v>
      </c>
      <c r="CG338" s="7">
        <v>0</v>
      </c>
      <c r="CH338" s="7">
        <f>Table2[[#This Row],[Indirect and Induced Through FY 11]]+Table2[[#This Row],[Indirect and Induced FY 12 and After  ]]</f>
        <v>87771.752500000002</v>
      </c>
      <c r="CI338" s="7">
        <v>72836.562900000004</v>
      </c>
      <c r="CJ338" s="7">
        <v>219647.5385</v>
      </c>
      <c r="CK338" s="7">
        <v>0</v>
      </c>
      <c r="CL338" s="7">
        <f>Table2[[#This Row],[TOTAL Income Consumption Use Taxes Through FY 11]]+Table2[[#This Row],[TOTAL Income Consumption Use Taxes FY 12 and After  ]]</f>
        <v>219647.5385</v>
      </c>
      <c r="CM338" s="7">
        <v>12.0838</v>
      </c>
      <c r="CN338" s="7">
        <v>113.9425</v>
      </c>
      <c r="CO338" s="7">
        <v>0</v>
      </c>
      <c r="CP338" s="7">
        <f>Table2[[#This Row],[Assistance Provided Through FY 11]]+Table2[[#This Row],[Assistance Provided FY 12 and After ]]</f>
        <v>113.9425</v>
      </c>
      <c r="CQ338" s="7">
        <v>0</v>
      </c>
      <c r="CR338" s="7">
        <v>0</v>
      </c>
      <c r="CS338" s="7">
        <v>0</v>
      </c>
      <c r="CT338" s="7">
        <f>Table2[[#This Row],[Recapture Cancellation Reduction Amount Through FY 11]]+Table2[[#This Row],[Recapture Cancellation Reduction Amount FY 12 and After ]]</f>
        <v>0</v>
      </c>
      <c r="CU338" s="7">
        <v>0</v>
      </c>
      <c r="CV338" s="7">
        <v>0</v>
      </c>
      <c r="CW338" s="7">
        <v>0</v>
      </c>
      <c r="CX338" s="7">
        <f>Table2[[#This Row],[Penalty Paid Through FY 11]]+Table2[[#This Row],[Penalty Paid FY 12 and After]]</f>
        <v>0</v>
      </c>
      <c r="CY338" s="7">
        <v>12.0838</v>
      </c>
      <c r="CZ338" s="7">
        <v>113.9425</v>
      </c>
      <c r="DA338" s="7">
        <v>0</v>
      </c>
      <c r="DB338" s="7">
        <f>Table2[[#This Row],[TOTAL Assistance Net of recapture penalties Through FY 11]]+Table2[[#This Row],[TOTAL Assistance Net of recapture penalties FY 12 and After ]]</f>
        <v>113.9425</v>
      </c>
      <c r="DC338" s="7">
        <v>102223.8683</v>
      </c>
      <c r="DD338" s="7">
        <v>319479.6642</v>
      </c>
      <c r="DE338" s="7">
        <v>0</v>
      </c>
      <c r="DF338" s="7">
        <f>Table2[[#This Row],[Company Direct Tax Revenue Before Assistance FY 12 and After]]+Table2[[#This Row],[Company Direct Tax Revenue Before Assistance Through FY 11]]</f>
        <v>319479.6642</v>
      </c>
      <c r="DG338" s="7">
        <v>54054.7592</v>
      </c>
      <c r="DH338" s="7">
        <v>159590.14799999999</v>
      </c>
      <c r="DI338" s="7">
        <v>0</v>
      </c>
      <c r="DJ338" s="7">
        <f>Table2[[#This Row],[Indirect and Induced Tax Revenues FY 12 and After]]+Table2[[#This Row],[Indirect and Induced Tax Revenues Through FY 11]]</f>
        <v>159590.14799999999</v>
      </c>
      <c r="DK338" s="7">
        <v>156278.6275</v>
      </c>
      <c r="DL338" s="7">
        <v>479069.81219999999</v>
      </c>
      <c r="DM338" s="7">
        <v>0</v>
      </c>
      <c r="DN338" s="7">
        <f>Table2[[#This Row],[TOTAL Tax Revenues Before Assistance Through FY 11]]+Table2[[#This Row],[TOTAL Tax Revenues Before Assistance FY 12 and After]]</f>
        <v>479069.81219999999</v>
      </c>
      <c r="DO338" s="7">
        <v>156266.54370000001</v>
      </c>
      <c r="DP338" s="7">
        <v>478955.86969999998</v>
      </c>
      <c r="DQ338" s="7">
        <v>0</v>
      </c>
      <c r="DR338" s="7">
        <f>Table2[[#This Row],[TOTAL Tax Revenues Net of Assistance Recapture and Penalty FY 12 and After]]+Table2[[#This Row],[TOTAL Tax Revenues Net of Assistance Recapture and Penalty Through FY 11]]</f>
        <v>478955.86969999998</v>
      </c>
      <c r="DS338" s="7">
        <v>0</v>
      </c>
      <c r="DT338" s="7">
        <v>0</v>
      </c>
      <c r="DU338" s="7">
        <v>0</v>
      </c>
      <c r="DV338" s="7">
        <v>0</v>
      </c>
    </row>
    <row r="339" spans="1:126" x14ac:dyDescent="0.25">
      <c r="A339" s="5">
        <v>92965</v>
      </c>
      <c r="B339" s="5" t="s">
        <v>603</v>
      </c>
      <c r="C339" s="5" t="s">
        <v>842</v>
      </c>
      <c r="D339" s="5" t="s">
        <v>42</v>
      </c>
      <c r="E339" s="5">
        <v>33</v>
      </c>
      <c r="F339" s="5">
        <v>255</v>
      </c>
      <c r="G339" s="5">
        <v>36</v>
      </c>
      <c r="H339" s="23">
        <v>48851</v>
      </c>
      <c r="I339" s="23">
        <v>35000</v>
      </c>
      <c r="J339" s="5">
        <v>611310</v>
      </c>
      <c r="K339" s="6" t="s">
        <v>47</v>
      </c>
      <c r="L339" s="6">
        <v>38301</v>
      </c>
      <c r="M339" s="9">
        <v>49218</v>
      </c>
      <c r="N339" s="7">
        <v>16535</v>
      </c>
      <c r="O339" s="5" t="s">
        <v>48</v>
      </c>
      <c r="P339" s="23">
        <v>56</v>
      </c>
      <c r="Q339" s="23">
        <v>261</v>
      </c>
      <c r="R339" s="23">
        <v>216</v>
      </c>
      <c r="S339" s="23">
        <v>0</v>
      </c>
      <c r="T339" s="23">
        <v>0</v>
      </c>
      <c r="U339" s="23">
        <v>533</v>
      </c>
      <c r="V339" s="23">
        <v>374</v>
      </c>
      <c r="W339" s="23">
        <v>0</v>
      </c>
      <c r="X339" s="23">
        <v>0</v>
      </c>
      <c r="Y339" s="23">
        <v>0</v>
      </c>
      <c r="Z339" s="23">
        <v>20</v>
      </c>
      <c r="AA339" s="24">
        <v>83.489681050656699</v>
      </c>
      <c r="AB339" s="24">
        <v>10.506566604127601</v>
      </c>
      <c r="AC339" s="24">
        <v>5.8161350844277697</v>
      </c>
      <c r="AD339" s="24">
        <v>0.18761726078799201</v>
      </c>
      <c r="AE339" s="24">
        <v>0</v>
      </c>
      <c r="AF339" s="24">
        <v>81.613508442776705</v>
      </c>
      <c r="AG339" s="5" t="s">
        <v>39</v>
      </c>
      <c r="AH339" s="7" t="s">
        <v>33</v>
      </c>
      <c r="AI339" s="7">
        <v>0</v>
      </c>
      <c r="AJ339" s="7">
        <v>0</v>
      </c>
      <c r="AK339" s="7">
        <v>0</v>
      </c>
      <c r="AL339" s="7">
        <f>Table2[[#This Row],[Company Direct Land Through FY 11]]+Table2[[#This Row],[Company Direct Land FY 12 and After ]]</f>
        <v>0</v>
      </c>
      <c r="AM339" s="7">
        <v>0</v>
      </c>
      <c r="AN339" s="7">
        <v>0</v>
      </c>
      <c r="AO339" s="7">
        <v>0</v>
      </c>
      <c r="AP339" s="7">
        <f>Table2[[#This Row],[Company Direct Building Through FY 11]]+Table2[[#This Row],[Company Direct Building FY 12 and After  ]]</f>
        <v>0</v>
      </c>
      <c r="AQ339" s="7">
        <v>0</v>
      </c>
      <c r="AR339" s="7">
        <v>0</v>
      </c>
      <c r="AS339" s="7">
        <v>0</v>
      </c>
      <c r="AT339" s="7">
        <f>Table2[[#This Row],[Mortgage Recording Tax Through FY 11]]+Table2[[#This Row],[Mortgage Recording Tax FY 12 and After ]]</f>
        <v>0</v>
      </c>
      <c r="AU339" s="7">
        <v>0</v>
      </c>
      <c r="AV339" s="7">
        <v>0</v>
      </c>
      <c r="AW339" s="7">
        <v>0</v>
      </c>
      <c r="AX339" s="7">
        <f>Table2[[#This Row],[Pilot Savings  Through FY 11]]+Table2[[#This Row],[Pilot Savings FY 12 and After ]]</f>
        <v>0</v>
      </c>
      <c r="AY339" s="7">
        <v>0</v>
      </c>
      <c r="AZ339" s="7">
        <v>0</v>
      </c>
      <c r="BA339" s="7">
        <v>0</v>
      </c>
      <c r="BB339" s="7">
        <f>Table2[[#This Row],[Mortgage Recording Tax Exemption Through FY 11]]+Table2[[#This Row],[Mortgage Recording Tax Exemption FY 12 and After ]]</f>
        <v>0</v>
      </c>
      <c r="BC339" s="7">
        <v>258.03620000000001</v>
      </c>
      <c r="BD339" s="7">
        <v>1133.0914</v>
      </c>
      <c r="BE339" s="7">
        <v>2486.8379</v>
      </c>
      <c r="BF339" s="7">
        <f>Table2[[#This Row],[Indirect and Induced Land Through FY 11]]+Table2[[#This Row],[Indirect and Induced Land FY 12 and After ]]</f>
        <v>3619.9292999999998</v>
      </c>
      <c r="BG339" s="7">
        <v>479.21019999999999</v>
      </c>
      <c r="BH339" s="7">
        <v>2104.3130000000001</v>
      </c>
      <c r="BI339" s="7">
        <v>4618.4142000000002</v>
      </c>
      <c r="BJ339" s="7">
        <f>Table2[[#This Row],[Indirect and Induced Building Through FY 11]]+Table2[[#This Row],[Indirect and Induced Building FY 12 and After]]</f>
        <v>6722.7272000000003</v>
      </c>
      <c r="BK339" s="7">
        <v>737.24639999999999</v>
      </c>
      <c r="BL339" s="7">
        <v>3237.4043999999999</v>
      </c>
      <c r="BM339" s="7">
        <v>7105.2520999999997</v>
      </c>
      <c r="BN339" s="7">
        <f>Table2[[#This Row],[TOTAL Real Property Related Taxes Through FY 11]]+Table2[[#This Row],[TOTAL Real Property Related Taxes FY 12 and After]]</f>
        <v>10342.656499999999</v>
      </c>
      <c r="BO339" s="7">
        <v>918.34770000000003</v>
      </c>
      <c r="BP339" s="7">
        <v>4195.2175999999999</v>
      </c>
      <c r="BQ339" s="7">
        <v>8850.6237999999994</v>
      </c>
      <c r="BR339" s="7">
        <f>Table2[[#This Row],[Company Direct Through FY 11]]+Table2[[#This Row],[Company Direct FY 12 and After ]]</f>
        <v>13045.841399999999</v>
      </c>
      <c r="BS339" s="7">
        <v>0</v>
      </c>
      <c r="BT339" s="7">
        <v>0</v>
      </c>
      <c r="BU339" s="7">
        <v>0</v>
      </c>
      <c r="BV339" s="7">
        <f>Table2[[#This Row],[Sales Tax Exemption Through FY 11]]+Table2[[#This Row],[Sales Tax Exemption FY 12 and After ]]</f>
        <v>0</v>
      </c>
      <c r="BW339" s="7">
        <v>0</v>
      </c>
      <c r="BX339" s="7">
        <v>0</v>
      </c>
      <c r="BY339" s="7">
        <v>0</v>
      </c>
      <c r="BZ339" s="7">
        <f>Table2[[#This Row],[Energy Tax Savings Through FY 11]]+Table2[[#This Row],[Energy Tax Savings FY 12 and After ]]</f>
        <v>0</v>
      </c>
      <c r="CA339" s="7">
        <v>7.6130000000000004</v>
      </c>
      <c r="CB339" s="7">
        <v>40.666200000000003</v>
      </c>
      <c r="CC339" s="7">
        <v>30.7075</v>
      </c>
      <c r="CD339" s="7">
        <f>Table2[[#This Row],[Tax Exempt Bond Savings Through FY 11]]+Table2[[#This Row],[Tax Exempt Bond Savings FY12 and After ]]</f>
        <v>71.373699999999999</v>
      </c>
      <c r="CE339" s="7">
        <v>1015.6061</v>
      </c>
      <c r="CF339" s="7">
        <v>4754.2642999999998</v>
      </c>
      <c r="CG339" s="7">
        <v>9787.9565000000002</v>
      </c>
      <c r="CH339" s="7">
        <f>Table2[[#This Row],[Indirect and Induced Through FY 11]]+Table2[[#This Row],[Indirect and Induced FY 12 and After  ]]</f>
        <v>14542.220799999999</v>
      </c>
      <c r="CI339" s="7">
        <v>1926.3407999999999</v>
      </c>
      <c r="CJ339" s="7">
        <v>8908.8156999999992</v>
      </c>
      <c r="CK339" s="7">
        <v>18607.872800000001</v>
      </c>
      <c r="CL339" s="7">
        <f>Table2[[#This Row],[TOTAL Income Consumption Use Taxes Through FY 11]]+Table2[[#This Row],[TOTAL Income Consumption Use Taxes FY 12 and After  ]]</f>
        <v>27516.6885</v>
      </c>
      <c r="CM339" s="7">
        <v>7.6130000000000004</v>
      </c>
      <c r="CN339" s="7">
        <v>40.666200000000003</v>
      </c>
      <c r="CO339" s="7">
        <v>30.7075</v>
      </c>
      <c r="CP339" s="7">
        <f>Table2[[#This Row],[Assistance Provided Through FY 11]]+Table2[[#This Row],[Assistance Provided FY 12 and After ]]</f>
        <v>71.373699999999999</v>
      </c>
      <c r="CQ339" s="7">
        <v>0</v>
      </c>
      <c r="CR339" s="7">
        <v>0</v>
      </c>
      <c r="CS339" s="7">
        <v>0</v>
      </c>
      <c r="CT339" s="7">
        <f>Table2[[#This Row],[Recapture Cancellation Reduction Amount Through FY 11]]+Table2[[#This Row],[Recapture Cancellation Reduction Amount FY 12 and After ]]</f>
        <v>0</v>
      </c>
      <c r="CU339" s="7">
        <v>0</v>
      </c>
      <c r="CV339" s="7">
        <v>0</v>
      </c>
      <c r="CW339" s="7">
        <v>0</v>
      </c>
      <c r="CX339" s="7">
        <f>Table2[[#This Row],[Penalty Paid Through FY 11]]+Table2[[#This Row],[Penalty Paid FY 12 and After]]</f>
        <v>0</v>
      </c>
      <c r="CY339" s="7">
        <v>7.6130000000000004</v>
      </c>
      <c r="CZ339" s="7">
        <v>40.666200000000003</v>
      </c>
      <c r="DA339" s="7">
        <v>30.7075</v>
      </c>
      <c r="DB339" s="7">
        <f>Table2[[#This Row],[TOTAL Assistance Net of recapture penalties Through FY 11]]+Table2[[#This Row],[TOTAL Assistance Net of recapture penalties FY 12 and After ]]</f>
        <v>71.373699999999999</v>
      </c>
      <c r="DC339" s="7">
        <v>918.34770000000003</v>
      </c>
      <c r="DD339" s="7">
        <v>4195.2175999999999</v>
      </c>
      <c r="DE339" s="7">
        <v>8850.6237999999994</v>
      </c>
      <c r="DF339" s="7">
        <f>Table2[[#This Row],[Company Direct Tax Revenue Before Assistance FY 12 and After]]+Table2[[#This Row],[Company Direct Tax Revenue Before Assistance Through FY 11]]</f>
        <v>13045.841399999999</v>
      </c>
      <c r="DG339" s="7">
        <v>1752.8525</v>
      </c>
      <c r="DH339" s="7">
        <v>7991.6687000000002</v>
      </c>
      <c r="DI339" s="7">
        <v>16893.208600000002</v>
      </c>
      <c r="DJ339" s="7">
        <f>Table2[[#This Row],[Indirect and Induced Tax Revenues FY 12 and After]]+Table2[[#This Row],[Indirect and Induced Tax Revenues Through FY 11]]</f>
        <v>24884.8773</v>
      </c>
      <c r="DK339" s="7">
        <v>2671.2002000000002</v>
      </c>
      <c r="DL339" s="7">
        <v>12186.8863</v>
      </c>
      <c r="DM339" s="7">
        <v>25743.832399999999</v>
      </c>
      <c r="DN339" s="7">
        <f>Table2[[#This Row],[TOTAL Tax Revenues Before Assistance Through FY 11]]+Table2[[#This Row],[TOTAL Tax Revenues Before Assistance FY 12 and After]]</f>
        <v>37930.718699999998</v>
      </c>
      <c r="DO339" s="7">
        <v>2663.5871999999999</v>
      </c>
      <c r="DP339" s="7">
        <v>12146.2201</v>
      </c>
      <c r="DQ339" s="7">
        <v>25713.124899999999</v>
      </c>
      <c r="DR339" s="7">
        <f>Table2[[#This Row],[TOTAL Tax Revenues Net of Assistance Recapture and Penalty FY 12 and After]]+Table2[[#This Row],[TOTAL Tax Revenues Net of Assistance Recapture and Penalty Through FY 11]]</f>
        <v>37859.345000000001</v>
      </c>
      <c r="DS339" s="7">
        <v>0</v>
      </c>
      <c r="DT339" s="7">
        <v>0</v>
      </c>
      <c r="DU339" s="7">
        <v>0</v>
      </c>
      <c r="DV339" s="7">
        <v>0</v>
      </c>
    </row>
    <row r="340" spans="1:126" x14ac:dyDescent="0.25">
      <c r="A340" s="5">
        <v>92970</v>
      </c>
      <c r="B340" s="5" t="s">
        <v>604</v>
      </c>
      <c r="C340" s="5" t="s">
        <v>605</v>
      </c>
      <c r="D340" s="5" t="s">
        <v>27</v>
      </c>
      <c r="E340" s="5">
        <v>4</v>
      </c>
      <c r="F340" s="5">
        <v>1374</v>
      </c>
      <c r="G340" s="5">
        <v>47</v>
      </c>
      <c r="H340" s="23">
        <v>6627</v>
      </c>
      <c r="I340" s="23">
        <v>43210</v>
      </c>
      <c r="J340" s="5">
        <v>611110</v>
      </c>
      <c r="K340" s="6" t="s">
        <v>47</v>
      </c>
      <c r="L340" s="6">
        <v>38429</v>
      </c>
      <c r="M340" s="9">
        <v>49341</v>
      </c>
      <c r="N340" s="7">
        <v>17825</v>
      </c>
      <c r="O340" s="5" t="s">
        <v>79</v>
      </c>
      <c r="P340" s="23">
        <v>5</v>
      </c>
      <c r="Q340" s="23">
        <v>0</v>
      </c>
      <c r="R340" s="23">
        <v>50</v>
      </c>
      <c r="S340" s="23">
        <v>75</v>
      </c>
      <c r="T340" s="23">
        <v>0</v>
      </c>
      <c r="U340" s="23">
        <v>130</v>
      </c>
      <c r="V340" s="23">
        <v>127</v>
      </c>
      <c r="W340" s="23">
        <v>0</v>
      </c>
      <c r="X340" s="23">
        <v>0</v>
      </c>
      <c r="Y340" s="23">
        <v>85</v>
      </c>
      <c r="Z340" s="23">
        <v>2</v>
      </c>
      <c r="AA340" s="24">
        <v>0</v>
      </c>
      <c r="AB340" s="24">
        <v>0</v>
      </c>
      <c r="AC340" s="24">
        <v>0</v>
      </c>
      <c r="AD340" s="24">
        <v>0</v>
      </c>
      <c r="AE340" s="24">
        <v>0</v>
      </c>
      <c r="AF340" s="24">
        <v>86.4</v>
      </c>
      <c r="AG340" s="5" t="s">
        <v>39</v>
      </c>
      <c r="AH340" s="7" t="s">
        <v>33</v>
      </c>
      <c r="AI340" s="7">
        <v>0</v>
      </c>
      <c r="AJ340" s="7">
        <v>0</v>
      </c>
      <c r="AK340" s="7">
        <v>0</v>
      </c>
      <c r="AL340" s="7">
        <f>Table2[[#This Row],[Company Direct Land Through FY 11]]+Table2[[#This Row],[Company Direct Land FY 12 and After ]]</f>
        <v>0</v>
      </c>
      <c r="AM340" s="7">
        <v>0</v>
      </c>
      <c r="AN340" s="7">
        <v>0</v>
      </c>
      <c r="AO340" s="7">
        <v>0</v>
      </c>
      <c r="AP340" s="7">
        <f>Table2[[#This Row],[Company Direct Building Through FY 11]]+Table2[[#This Row],[Company Direct Building FY 12 and After  ]]</f>
        <v>0</v>
      </c>
      <c r="AQ340" s="7">
        <v>0</v>
      </c>
      <c r="AR340" s="7">
        <v>315.73660000000001</v>
      </c>
      <c r="AS340" s="7">
        <v>0</v>
      </c>
      <c r="AT340" s="7">
        <f>Table2[[#This Row],[Mortgage Recording Tax Through FY 11]]+Table2[[#This Row],[Mortgage Recording Tax FY 12 and After ]]</f>
        <v>315.73660000000001</v>
      </c>
      <c r="AU340" s="7">
        <v>0</v>
      </c>
      <c r="AV340" s="7">
        <v>0</v>
      </c>
      <c r="AW340" s="7">
        <v>0</v>
      </c>
      <c r="AX340" s="7">
        <f>Table2[[#This Row],[Pilot Savings  Through FY 11]]+Table2[[#This Row],[Pilot Savings FY 12 and After ]]</f>
        <v>0</v>
      </c>
      <c r="AY340" s="7">
        <v>0</v>
      </c>
      <c r="AZ340" s="7">
        <v>315.73660000000001</v>
      </c>
      <c r="BA340" s="7">
        <v>0</v>
      </c>
      <c r="BB340" s="7">
        <f>Table2[[#This Row],[Mortgage Recording Tax Exemption Through FY 11]]+Table2[[#This Row],[Mortgage Recording Tax Exemption FY 12 and After ]]</f>
        <v>315.73660000000001</v>
      </c>
      <c r="BC340" s="7">
        <v>87.621200000000002</v>
      </c>
      <c r="BD340" s="7">
        <v>361.6053</v>
      </c>
      <c r="BE340" s="7">
        <v>844.45510000000002</v>
      </c>
      <c r="BF340" s="7">
        <f>Table2[[#This Row],[Indirect and Induced Land Through FY 11]]+Table2[[#This Row],[Indirect and Induced Land FY 12 and After ]]</f>
        <v>1206.0604000000001</v>
      </c>
      <c r="BG340" s="7">
        <v>162.7252</v>
      </c>
      <c r="BH340" s="7">
        <v>671.55250000000001</v>
      </c>
      <c r="BI340" s="7">
        <v>1568.2724000000001</v>
      </c>
      <c r="BJ340" s="7">
        <f>Table2[[#This Row],[Indirect and Induced Building Through FY 11]]+Table2[[#This Row],[Indirect and Induced Building FY 12 and After]]</f>
        <v>2239.8249000000001</v>
      </c>
      <c r="BK340" s="7">
        <v>250.34639999999999</v>
      </c>
      <c r="BL340" s="7">
        <v>1033.1578</v>
      </c>
      <c r="BM340" s="7">
        <v>2412.7275</v>
      </c>
      <c r="BN340" s="7">
        <f>Table2[[#This Row],[TOTAL Real Property Related Taxes Through FY 11]]+Table2[[#This Row],[TOTAL Real Property Related Taxes FY 12 and After]]</f>
        <v>3445.8852999999999</v>
      </c>
      <c r="BO340" s="7">
        <v>259.63589999999999</v>
      </c>
      <c r="BP340" s="7">
        <v>1097.7375999999999</v>
      </c>
      <c r="BQ340" s="7">
        <v>2502.2550999999999</v>
      </c>
      <c r="BR340" s="7">
        <f>Table2[[#This Row],[Company Direct Through FY 11]]+Table2[[#This Row],[Company Direct FY 12 and After ]]</f>
        <v>3599.9926999999998</v>
      </c>
      <c r="BS340" s="7">
        <v>0</v>
      </c>
      <c r="BT340" s="7">
        <v>0</v>
      </c>
      <c r="BU340" s="7">
        <v>0</v>
      </c>
      <c r="BV340" s="7">
        <f>Table2[[#This Row],[Sales Tax Exemption Through FY 11]]+Table2[[#This Row],[Sales Tax Exemption FY 12 and After ]]</f>
        <v>0</v>
      </c>
      <c r="BW340" s="7">
        <v>0</v>
      </c>
      <c r="BX340" s="7">
        <v>0</v>
      </c>
      <c r="BY340" s="7">
        <v>0</v>
      </c>
      <c r="BZ340" s="7">
        <f>Table2[[#This Row],[Energy Tax Savings Through FY 11]]+Table2[[#This Row],[Energy Tax Savings FY 12 and After ]]</f>
        <v>0</v>
      </c>
      <c r="CA340" s="7">
        <v>0.83560000000000001</v>
      </c>
      <c r="CB340" s="7">
        <v>5.2994000000000003</v>
      </c>
      <c r="CC340" s="7">
        <v>3.3702999999999999</v>
      </c>
      <c r="CD340" s="7">
        <f>Table2[[#This Row],[Tax Exempt Bond Savings Through FY 11]]+Table2[[#This Row],[Tax Exempt Bond Savings FY12 and After ]]</f>
        <v>8.6697000000000006</v>
      </c>
      <c r="CE340" s="7">
        <v>287.13060000000002</v>
      </c>
      <c r="CF340" s="7">
        <v>1239.0536999999999</v>
      </c>
      <c r="CG340" s="7">
        <v>2767.2366999999999</v>
      </c>
      <c r="CH340" s="7">
        <f>Table2[[#This Row],[Indirect and Induced Through FY 11]]+Table2[[#This Row],[Indirect and Induced FY 12 and After  ]]</f>
        <v>4006.2903999999999</v>
      </c>
      <c r="CI340" s="7">
        <v>545.93089999999995</v>
      </c>
      <c r="CJ340" s="7">
        <v>2331.4919</v>
      </c>
      <c r="CK340" s="7">
        <v>5266.1215000000002</v>
      </c>
      <c r="CL340" s="7">
        <f>Table2[[#This Row],[TOTAL Income Consumption Use Taxes Through FY 11]]+Table2[[#This Row],[TOTAL Income Consumption Use Taxes FY 12 and After  ]]</f>
        <v>7597.6134000000002</v>
      </c>
      <c r="CM340" s="7">
        <v>0.83560000000000001</v>
      </c>
      <c r="CN340" s="7">
        <v>321.036</v>
      </c>
      <c r="CO340" s="7">
        <v>3.3702999999999999</v>
      </c>
      <c r="CP340" s="7">
        <f>Table2[[#This Row],[Assistance Provided Through FY 11]]+Table2[[#This Row],[Assistance Provided FY 12 and After ]]</f>
        <v>324.40629999999999</v>
      </c>
      <c r="CQ340" s="7">
        <v>0</v>
      </c>
      <c r="CR340" s="7">
        <v>0</v>
      </c>
      <c r="CS340" s="7">
        <v>0</v>
      </c>
      <c r="CT340" s="7">
        <f>Table2[[#This Row],[Recapture Cancellation Reduction Amount Through FY 11]]+Table2[[#This Row],[Recapture Cancellation Reduction Amount FY 12 and After ]]</f>
        <v>0</v>
      </c>
      <c r="CU340" s="7">
        <v>0</v>
      </c>
      <c r="CV340" s="7">
        <v>0</v>
      </c>
      <c r="CW340" s="7">
        <v>0</v>
      </c>
      <c r="CX340" s="7">
        <f>Table2[[#This Row],[Penalty Paid Through FY 11]]+Table2[[#This Row],[Penalty Paid FY 12 and After]]</f>
        <v>0</v>
      </c>
      <c r="CY340" s="7">
        <v>0.83560000000000001</v>
      </c>
      <c r="CZ340" s="7">
        <v>321.036</v>
      </c>
      <c r="DA340" s="7">
        <v>3.3702999999999999</v>
      </c>
      <c r="DB340" s="7">
        <f>Table2[[#This Row],[TOTAL Assistance Net of recapture penalties Through FY 11]]+Table2[[#This Row],[TOTAL Assistance Net of recapture penalties FY 12 and After ]]</f>
        <v>324.40629999999999</v>
      </c>
      <c r="DC340" s="7">
        <v>259.63589999999999</v>
      </c>
      <c r="DD340" s="7">
        <v>1413.4742000000001</v>
      </c>
      <c r="DE340" s="7">
        <v>2502.2550999999999</v>
      </c>
      <c r="DF340" s="7">
        <f>Table2[[#This Row],[Company Direct Tax Revenue Before Assistance FY 12 and After]]+Table2[[#This Row],[Company Direct Tax Revenue Before Assistance Through FY 11]]</f>
        <v>3915.7293</v>
      </c>
      <c r="DG340" s="7">
        <v>537.47699999999998</v>
      </c>
      <c r="DH340" s="7">
        <v>2272.2114999999999</v>
      </c>
      <c r="DI340" s="7">
        <v>5179.9642000000003</v>
      </c>
      <c r="DJ340" s="7">
        <f>Table2[[#This Row],[Indirect and Induced Tax Revenues FY 12 and After]]+Table2[[#This Row],[Indirect and Induced Tax Revenues Through FY 11]]</f>
        <v>7452.1756999999998</v>
      </c>
      <c r="DK340" s="7">
        <v>797.11289999999997</v>
      </c>
      <c r="DL340" s="7">
        <v>3685.6857</v>
      </c>
      <c r="DM340" s="7">
        <v>7682.2192999999997</v>
      </c>
      <c r="DN340" s="7">
        <f>Table2[[#This Row],[TOTAL Tax Revenues Before Assistance Through FY 11]]+Table2[[#This Row],[TOTAL Tax Revenues Before Assistance FY 12 and After]]</f>
        <v>11367.904999999999</v>
      </c>
      <c r="DO340" s="7">
        <v>796.27729999999997</v>
      </c>
      <c r="DP340" s="7">
        <v>3364.6496999999999</v>
      </c>
      <c r="DQ340" s="7">
        <v>7678.8490000000002</v>
      </c>
      <c r="DR340" s="7">
        <f>Table2[[#This Row],[TOTAL Tax Revenues Net of Assistance Recapture and Penalty FY 12 and After]]+Table2[[#This Row],[TOTAL Tax Revenues Net of Assistance Recapture and Penalty Through FY 11]]</f>
        <v>11043.4987</v>
      </c>
      <c r="DS340" s="7">
        <v>0</v>
      </c>
      <c r="DT340" s="7">
        <v>0</v>
      </c>
      <c r="DU340" s="7">
        <v>0</v>
      </c>
      <c r="DV340" s="7">
        <v>0</v>
      </c>
    </row>
    <row r="341" spans="1:126" x14ac:dyDescent="0.25">
      <c r="A341" s="5">
        <v>92971</v>
      </c>
      <c r="B341" s="5" t="s">
        <v>606</v>
      </c>
      <c r="C341" s="5" t="s">
        <v>607</v>
      </c>
      <c r="D341" s="5" t="s">
        <v>42</v>
      </c>
      <c r="E341" s="5">
        <v>34</v>
      </c>
      <c r="F341" s="5">
        <v>2927</v>
      </c>
      <c r="G341" s="5">
        <v>100</v>
      </c>
      <c r="H341" s="23"/>
      <c r="I341" s="23"/>
      <c r="J341" s="5">
        <v>423390</v>
      </c>
      <c r="K341" s="6" t="s">
        <v>43</v>
      </c>
      <c r="L341" s="6">
        <v>38356</v>
      </c>
      <c r="M341" s="9">
        <v>47664</v>
      </c>
      <c r="N341" s="7">
        <v>5200</v>
      </c>
      <c r="O341" s="5" t="s">
        <v>109</v>
      </c>
      <c r="P341" s="23">
        <v>1</v>
      </c>
      <c r="Q341" s="23">
        <v>0</v>
      </c>
      <c r="R341" s="23">
        <v>56</v>
      </c>
      <c r="S341" s="23">
        <v>0</v>
      </c>
      <c r="T341" s="23">
        <v>0</v>
      </c>
      <c r="U341" s="23">
        <v>57</v>
      </c>
      <c r="V341" s="23">
        <v>56</v>
      </c>
      <c r="W341" s="23">
        <v>0</v>
      </c>
      <c r="X341" s="23">
        <v>0</v>
      </c>
      <c r="Y341" s="23">
        <v>0</v>
      </c>
      <c r="Z341" s="23">
        <v>25</v>
      </c>
      <c r="AA341" s="24">
        <v>0</v>
      </c>
      <c r="AB341" s="24">
        <v>0</v>
      </c>
      <c r="AC341" s="24">
        <v>0</v>
      </c>
      <c r="AD341" s="24">
        <v>0</v>
      </c>
      <c r="AE341" s="24">
        <v>0</v>
      </c>
      <c r="AF341" s="24">
        <v>98.245614035087698</v>
      </c>
      <c r="AG341" s="5" t="s">
        <v>39</v>
      </c>
      <c r="AH341" s="7" t="s">
        <v>33</v>
      </c>
      <c r="AI341" s="7">
        <v>56.408000000000001</v>
      </c>
      <c r="AJ341" s="7">
        <v>220.2415</v>
      </c>
      <c r="AK341" s="7">
        <v>469.15870000000001</v>
      </c>
      <c r="AL341" s="7">
        <f>Table2[[#This Row],[Company Direct Land Through FY 11]]+Table2[[#This Row],[Company Direct Land FY 12 and After ]]</f>
        <v>689.40020000000004</v>
      </c>
      <c r="AM341" s="7">
        <v>51.155000000000001</v>
      </c>
      <c r="AN341" s="7">
        <v>253.68770000000001</v>
      </c>
      <c r="AO341" s="7">
        <v>425.46870000000001</v>
      </c>
      <c r="AP341" s="7">
        <f>Table2[[#This Row],[Company Direct Building Through FY 11]]+Table2[[#This Row],[Company Direct Building FY 12 and After  ]]</f>
        <v>679.15640000000008</v>
      </c>
      <c r="AQ341" s="7">
        <v>0</v>
      </c>
      <c r="AR341" s="7">
        <v>0</v>
      </c>
      <c r="AS341" s="7">
        <v>0</v>
      </c>
      <c r="AT341" s="7">
        <f>Table2[[#This Row],[Mortgage Recording Tax Through FY 11]]+Table2[[#This Row],[Mortgage Recording Tax FY 12 and After ]]</f>
        <v>0</v>
      </c>
      <c r="AU341" s="7">
        <v>59.067999999999998</v>
      </c>
      <c r="AV341" s="7">
        <v>239.8253</v>
      </c>
      <c r="AW341" s="7">
        <v>491.28190000000001</v>
      </c>
      <c r="AX341" s="7">
        <f>Table2[[#This Row],[Pilot Savings  Through FY 11]]+Table2[[#This Row],[Pilot Savings FY 12 and After ]]</f>
        <v>731.10720000000003</v>
      </c>
      <c r="AY341" s="7">
        <v>0</v>
      </c>
      <c r="AZ341" s="7">
        <v>0</v>
      </c>
      <c r="BA341" s="7">
        <v>0</v>
      </c>
      <c r="BB341" s="7">
        <f>Table2[[#This Row],[Mortgage Recording Tax Exemption Through FY 11]]+Table2[[#This Row],[Mortgage Recording Tax Exemption FY 12 and After ]]</f>
        <v>0</v>
      </c>
      <c r="BC341" s="7">
        <v>87.567499999999995</v>
      </c>
      <c r="BD341" s="7">
        <v>310.4513</v>
      </c>
      <c r="BE341" s="7">
        <v>728.32010000000002</v>
      </c>
      <c r="BF341" s="7">
        <f>Table2[[#This Row],[Indirect and Induced Land Through FY 11]]+Table2[[#This Row],[Indirect and Induced Land FY 12 and After ]]</f>
        <v>1038.7714000000001</v>
      </c>
      <c r="BG341" s="7">
        <v>162.62530000000001</v>
      </c>
      <c r="BH341" s="7">
        <v>576.55200000000002</v>
      </c>
      <c r="BI341" s="7">
        <v>1352.5943</v>
      </c>
      <c r="BJ341" s="7">
        <f>Table2[[#This Row],[Indirect and Induced Building Through FY 11]]+Table2[[#This Row],[Indirect and Induced Building FY 12 and After]]</f>
        <v>1929.1462999999999</v>
      </c>
      <c r="BK341" s="7">
        <v>298.68779999999998</v>
      </c>
      <c r="BL341" s="7">
        <v>1121.1071999999999</v>
      </c>
      <c r="BM341" s="7">
        <v>2484.2599</v>
      </c>
      <c r="BN341" s="7">
        <f>Table2[[#This Row],[TOTAL Real Property Related Taxes Through FY 11]]+Table2[[#This Row],[TOTAL Real Property Related Taxes FY 12 and After]]</f>
        <v>3605.3670999999999</v>
      </c>
      <c r="BO341" s="7">
        <v>652.03279999999995</v>
      </c>
      <c r="BP341" s="7">
        <v>2387.2377000000001</v>
      </c>
      <c r="BQ341" s="7">
        <v>5423.1130000000003</v>
      </c>
      <c r="BR341" s="7">
        <f>Table2[[#This Row],[Company Direct Through FY 11]]+Table2[[#This Row],[Company Direct FY 12 and After ]]</f>
        <v>7810.3507000000009</v>
      </c>
      <c r="BS341" s="7">
        <v>0</v>
      </c>
      <c r="BT341" s="7">
        <v>6.3455000000000004</v>
      </c>
      <c r="BU341" s="7">
        <v>0</v>
      </c>
      <c r="BV341" s="7">
        <f>Table2[[#This Row],[Sales Tax Exemption Through FY 11]]+Table2[[#This Row],[Sales Tax Exemption FY 12 and After ]]</f>
        <v>6.3455000000000004</v>
      </c>
      <c r="BW341" s="7">
        <v>0</v>
      </c>
      <c r="BX341" s="7">
        <v>0</v>
      </c>
      <c r="BY341" s="7">
        <v>0</v>
      </c>
      <c r="BZ341" s="7">
        <f>Table2[[#This Row],[Energy Tax Savings Through FY 11]]+Table2[[#This Row],[Energy Tax Savings FY 12 and After ]]</f>
        <v>0</v>
      </c>
      <c r="CA341" s="7">
        <v>0</v>
      </c>
      <c r="CB341" s="7">
        <v>0</v>
      </c>
      <c r="CC341" s="7">
        <v>0</v>
      </c>
      <c r="CD341" s="7">
        <f>Table2[[#This Row],[Tax Exempt Bond Savings Through FY 11]]+Table2[[#This Row],[Tax Exempt Bond Savings FY12 and After ]]</f>
        <v>0</v>
      </c>
      <c r="CE341" s="7">
        <v>344.65730000000002</v>
      </c>
      <c r="CF341" s="7">
        <v>1310.7017000000001</v>
      </c>
      <c r="CG341" s="7">
        <v>2866.5974000000001</v>
      </c>
      <c r="CH341" s="7">
        <f>Table2[[#This Row],[Indirect and Induced Through FY 11]]+Table2[[#This Row],[Indirect and Induced FY 12 and After  ]]</f>
        <v>4177.2991000000002</v>
      </c>
      <c r="CI341" s="7">
        <v>996.69010000000003</v>
      </c>
      <c r="CJ341" s="7">
        <v>3691.5938999999998</v>
      </c>
      <c r="CK341" s="7">
        <v>8289.7103999999999</v>
      </c>
      <c r="CL341" s="7">
        <f>Table2[[#This Row],[TOTAL Income Consumption Use Taxes Through FY 11]]+Table2[[#This Row],[TOTAL Income Consumption Use Taxes FY 12 and After  ]]</f>
        <v>11981.3043</v>
      </c>
      <c r="CM341" s="7">
        <v>59.067999999999998</v>
      </c>
      <c r="CN341" s="7">
        <v>246.17080000000001</v>
      </c>
      <c r="CO341" s="7">
        <v>491.28190000000001</v>
      </c>
      <c r="CP341" s="7">
        <f>Table2[[#This Row],[Assistance Provided Through FY 11]]+Table2[[#This Row],[Assistance Provided FY 12 and After ]]</f>
        <v>737.45270000000005</v>
      </c>
      <c r="CQ341" s="7">
        <v>0</v>
      </c>
      <c r="CR341" s="7">
        <v>0</v>
      </c>
      <c r="CS341" s="7">
        <v>0</v>
      </c>
      <c r="CT341" s="7">
        <f>Table2[[#This Row],[Recapture Cancellation Reduction Amount Through FY 11]]+Table2[[#This Row],[Recapture Cancellation Reduction Amount FY 12 and After ]]</f>
        <v>0</v>
      </c>
      <c r="CU341" s="7">
        <v>0</v>
      </c>
      <c r="CV341" s="7">
        <v>0</v>
      </c>
      <c r="CW341" s="7">
        <v>0</v>
      </c>
      <c r="CX341" s="7">
        <f>Table2[[#This Row],[Penalty Paid Through FY 11]]+Table2[[#This Row],[Penalty Paid FY 12 and After]]</f>
        <v>0</v>
      </c>
      <c r="CY341" s="7">
        <v>59.067999999999998</v>
      </c>
      <c r="CZ341" s="7">
        <v>246.17080000000001</v>
      </c>
      <c r="DA341" s="7">
        <v>491.28190000000001</v>
      </c>
      <c r="DB341" s="7">
        <f>Table2[[#This Row],[TOTAL Assistance Net of recapture penalties Through FY 11]]+Table2[[#This Row],[TOTAL Assistance Net of recapture penalties FY 12 and After ]]</f>
        <v>737.45270000000005</v>
      </c>
      <c r="DC341" s="7">
        <v>759.59580000000005</v>
      </c>
      <c r="DD341" s="7">
        <v>2861.1669000000002</v>
      </c>
      <c r="DE341" s="7">
        <v>6317.7403999999997</v>
      </c>
      <c r="DF341" s="7">
        <f>Table2[[#This Row],[Company Direct Tax Revenue Before Assistance FY 12 and After]]+Table2[[#This Row],[Company Direct Tax Revenue Before Assistance Through FY 11]]</f>
        <v>9178.9072999999989</v>
      </c>
      <c r="DG341" s="7">
        <v>594.8501</v>
      </c>
      <c r="DH341" s="7">
        <v>2197.7049999999999</v>
      </c>
      <c r="DI341" s="7">
        <v>4947.5118000000002</v>
      </c>
      <c r="DJ341" s="7">
        <f>Table2[[#This Row],[Indirect and Induced Tax Revenues FY 12 and After]]+Table2[[#This Row],[Indirect and Induced Tax Revenues Through FY 11]]</f>
        <v>7145.2168000000001</v>
      </c>
      <c r="DK341" s="7">
        <v>1354.4458999999999</v>
      </c>
      <c r="DL341" s="7">
        <v>5058.8719000000001</v>
      </c>
      <c r="DM341" s="7">
        <v>11265.252200000001</v>
      </c>
      <c r="DN341" s="7">
        <f>Table2[[#This Row],[TOTAL Tax Revenues Before Assistance Through FY 11]]+Table2[[#This Row],[TOTAL Tax Revenues Before Assistance FY 12 and After]]</f>
        <v>16324.124100000001</v>
      </c>
      <c r="DO341" s="7">
        <v>1295.3779</v>
      </c>
      <c r="DP341" s="7">
        <v>4812.7011000000002</v>
      </c>
      <c r="DQ341" s="7">
        <v>10773.970300000001</v>
      </c>
      <c r="DR341" s="7">
        <f>Table2[[#This Row],[TOTAL Tax Revenues Net of Assistance Recapture and Penalty FY 12 and After]]+Table2[[#This Row],[TOTAL Tax Revenues Net of Assistance Recapture and Penalty Through FY 11]]</f>
        <v>15586.671400000001</v>
      </c>
      <c r="DS341" s="7">
        <v>0</v>
      </c>
      <c r="DT341" s="7">
        <v>0</v>
      </c>
      <c r="DU341" s="7">
        <v>157.16999999999999</v>
      </c>
      <c r="DV341" s="7">
        <v>7.4450000000000003</v>
      </c>
    </row>
    <row r="342" spans="1:126" x14ac:dyDescent="0.25">
      <c r="A342" s="5">
        <v>92975</v>
      </c>
      <c r="B342" s="5" t="s">
        <v>608</v>
      </c>
      <c r="C342" s="5" t="s">
        <v>609</v>
      </c>
      <c r="D342" s="5" t="s">
        <v>27</v>
      </c>
      <c r="E342" s="5">
        <v>1</v>
      </c>
      <c r="F342" s="5">
        <v>62</v>
      </c>
      <c r="G342" s="5">
        <v>1007</v>
      </c>
      <c r="H342" s="23"/>
      <c r="I342" s="23"/>
      <c r="J342" s="5">
        <v>523210</v>
      </c>
      <c r="K342" s="6" t="s">
        <v>793</v>
      </c>
      <c r="L342" s="6">
        <v>38168</v>
      </c>
      <c r="M342" s="9">
        <v>44012</v>
      </c>
      <c r="N342" s="7">
        <v>20766.666000000001</v>
      </c>
      <c r="O342" s="5" t="s">
        <v>109</v>
      </c>
      <c r="P342" s="23">
        <v>5</v>
      </c>
      <c r="Q342" s="23">
        <v>0</v>
      </c>
      <c r="R342" s="23">
        <v>398</v>
      </c>
      <c r="S342" s="23">
        <v>0</v>
      </c>
      <c r="T342" s="23">
        <v>0</v>
      </c>
      <c r="U342" s="23">
        <v>403</v>
      </c>
      <c r="V342" s="23">
        <v>511</v>
      </c>
      <c r="W342" s="23">
        <v>0</v>
      </c>
      <c r="X342" s="23">
        <v>285</v>
      </c>
      <c r="Y342" s="23">
        <v>285</v>
      </c>
      <c r="Z342" s="23">
        <v>37</v>
      </c>
      <c r="AA342" s="24">
        <v>82.630272952853602</v>
      </c>
      <c r="AB342" s="24">
        <v>0</v>
      </c>
      <c r="AC342" s="24">
        <v>0.74441687344913199</v>
      </c>
      <c r="AD342" s="24">
        <v>2.9776674937965302</v>
      </c>
      <c r="AE342" s="24">
        <v>13.6476426799007</v>
      </c>
      <c r="AF342" s="24">
        <v>44.168734491315099</v>
      </c>
      <c r="AG342" s="5" t="s">
        <v>39</v>
      </c>
      <c r="AH342" s="7" t="s">
        <v>33</v>
      </c>
      <c r="AI342" s="7">
        <v>573.31299999999999</v>
      </c>
      <c r="AJ342" s="7">
        <v>4495.6232</v>
      </c>
      <c r="AK342" s="7">
        <v>2515.7678999999998</v>
      </c>
      <c r="AL342" s="7">
        <f>Table2[[#This Row],[Company Direct Land Through FY 11]]+Table2[[#This Row],[Company Direct Land FY 12 and After ]]</f>
        <v>7011.3910999999998</v>
      </c>
      <c r="AM342" s="7">
        <v>1228.289</v>
      </c>
      <c r="AN342" s="7">
        <v>6154.3319000000001</v>
      </c>
      <c r="AO342" s="7">
        <v>5389.8819000000003</v>
      </c>
      <c r="AP342" s="7">
        <f>Table2[[#This Row],[Company Direct Building Through FY 11]]+Table2[[#This Row],[Company Direct Building FY 12 and After  ]]</f>
        <v>11544.213800000001</v>
      </c>
      <c r="AQ342" s="7">
        <v>0</v>
      </c>
      <c r="AR342" s="7">
        <v>0</v>
      </c>
      <c r="AS342" s="7">
        <v>0</v>
      </c>
      <c r="AT342" s="7">
        <f>Table2[[#This Row],[Mortgage Recording Tax Through FY 11]]+Table2[[#This Row],[Mortgage Recording Tax FY 12 and After ]]</f>
        <v>0</v>
      </c>
      <c r="AU342" s="7">
        <v>1801.6020000000001</v>
      </c>
      <c r="AV342" s="7">
        <v>7019.5725000000002</v>
      </c>
      <c r="AW342" s="7">
        <v>2784.6475</v>
      </c>
      <c r="AX342" s="7">
        <f>Table2[[#This Row],[Pilot Savings  Through FY 11]]+Table2[[#This Row],[Pilot Savings FY 12 and After ]]</f>
        <v>9804.2200000000012</v>
      </c>
      <c r="AY342" s="7">
        <v>0</v>
      </c>
      <c r="AZ342" s="7">
        <v>0</v>
      </c>
      <c r="BA342" s="7">
        <v>0</v>
      </c>
      <c r="BB342" s="7">
        <f>Table2[[#This Row],[Mortgage Recording Tax Exemption Through FY 11]]+Table2[[#This Row],[Mortgage Recording Tax Exemption FY 12 and After ]]</f>
        <v>0</v>
      </c>
      <c r="BC342" s="7">
        <v>1194.8235999999999</v>
      </c>
      <c r="BD342" s="7">
        <v>4798.1777000000002</v>
      </c>
      <c r="BE342" s="7">
        <v>5243.0316999999995</v>
      </c>
      <c r="BF342" s="7">
        <f>Table2[[#This Row],[Indirect and Induced Land Through FY 11]]+Table2[[#This Row],[Indirect and Induced Land FY 12 and After ]]</f>
        <v>10041.2094</v>
      </c>
      <c r="BG342" s="7">
        <v>2218.9580000000001</v>
      </c>
      <c r="BH342" s="7">
        <v>8910.9014000000006</v>
      </c>
      <c r="BI342" s="7">
        <v>9737.0581999999995</v>
      </c>
      <c r="BJ342" s="7">
        <f>Table2[[#This Row],[Indirect and Induced Building Through FY 11]]+Table2[[#This Row],[Indirect and Induced Building FY 12 and After]]</f>
        <v>18647.959600000002</v>
      </c>
      <c r="BK342" s="7">
        <v>3413.7815999999998</v>
      </c>
      <c r="BL342" s="7">
        <v>17339.4617</v>
      </c>
      <c r="BM342" s="7">
        <v>20101.092199999999</v>
      </c>
      <c r="BN342" s="7">
        <f>Table2[[#This Row],[TOTAL Real Property Related Taxes Through FY 11]]+Table2[[#This Row],[TOTAL Real Property Related Taxes FY 12 and After]]</f>
        <v>37440.553899999999</v>
      </c>
      <c r="BO342" s="7">
        <v>4564.3642</v>
      </c>
      <c r="BP342" s="7">
        <v>18270.775799999999</v>
      </c>
      <c r="BQ342" s="7">
        <v>20028.986000000001</v>
      </c>
      <c r="BR342" s="7">
        <f>Table2[[#This Row],[Company Direct Through FY 11]]+Table2[[#This Row],[Company Direct FY 12 and After ]]</f>
        <v>38299.7618</v>
      </c>
      <c r="BS342" s="7">
        <v>41.716900000000003</v>
      </c>
      <c r="BT342" s="7">
        <v>35.179400000000001</v>
      </c>
      <c r="BU342" s="7">
        <v>1798.1536000000001</v>
      </c>
      <c r="BV342" s="7">
        <f>Table2[[#This Row],[Sales Tax Exemption Through FY 11]]+Table2[[#This Row],[Sales Tax Exemption FY 12 and After ]]</f>
        <v>1833.3330000000001</v>
      </c>
      <c r="BW342" s="7">
        <v>0</v>
      </c>
      <c r="BX342" s="7">
        <v>0</v>
      </c>
      <c r="BY342" s="7">
        <v>0</v>
      </c>
      <c r="BZ342" s="7">
        <f>Table2[[#This Row],[Energy Tax Savings Through FY 11]]+Table2[[#This Row],[Energy Tax Savings FY 12 and After ]]</f>
        <v>0</v>
      </c>
      <c r="CA342" s="7">
        <v>0</v>
      </c>
      <c r="CB342" s="7">
        <v>0</v>
      </c>
      <c r="CC342" s="7">
        <v>0</v>
      </c>
      <c r="CD342" s="7">
        <f>Table2[[#This Row],[Tax Exempt Bond Savings Through FY 11]]+Table2[[#This Row],[Tax Exempt Bond Savings FY12 and After ]]</f>
        <v>0</v>
      </c>
      <c r="CE342" s="7">
        <v>3915.3798999999999</v>
      </c>
      <c r="CF342" s="7">
        <v>16407.9905</v>
      </c>
      <c r="CG342" s="7">
        <v>17181.164100000002</v>
      </c>
      <c r="CH342" s="7">
        <f>Table2[[#This Row],[Indirect and Induced Through FY 11]]+Table2[[#This Row],[Indirect and Induced FY 12 and After  ]]</f>
        <v>33589.154600000002</v>
      </c>
      <c r="CI342" s="7">
        <v>8438.0272000000004</v>
      </c>
      <c r="CJ342" s="7">
        <v>34643.586900000002</v>
      </c>
      <c r="CK342" s="7">
        <v>35411.996500000001</v>
      </c>
      <c r="CL342" s="7">
        <f>Table2[[#This Row],[TOTAL Income Consumption Use Taxes Through FY 11]]+Table2[[#This Row],[TOTAL Income Consumption Use Taxes FY 12 and After  ]]</f>
        <v>70055.583400000003</v>
      </c>
      <c r="CM342" s="7">
        <v>1843.3189</v>
      </c>
      <c r="CN342" s="7">
        <v>7054.7519000000002</v>
      </c>
      <c r="CO342" s="7">
        <v>4582.8010999999997</v>
      </c>
      <c r="CP342" s="7">
        <f>Table2[[#This Row],[Assistance Provided Through FY 11]]+Table2[[#This Row],[Assistance Provided FY 12 and After ]]</f>
        <v>11637.553</v>
      </c>
      <c r="CQ342" s="7">
        <v>0</v>
      </c>
      <c r="CR342" s="7">
        <v>0</v>
      </c>
      <c r="CS342" s="7">
        <v>0</v>
      </c>
      <c r="CT342" s="7">
        <f>Table2[[#This Row],[Recapture Cancellation Reduction Amount Through FY 11]]+Table2[[#This Row],[Recapture Cancellation Reduction Amount FY 12 and After ]]</f>
        <v>0</v>
      </c>
      <c r="CU342" s="7">
        <v>0</v>
      </c>
      <c r="CV342" s="7">
        <v>0</v>
      </c>
      <c r="CW342" s="7">
        <v>0</v>
      </c>
      <c r="CX342" s="7">
        <f>Table2[[#This Row],[Penalty Paid Through FY 11]]+Table2[[#This Row],[Penalty Paid FY 12 and After]]</f>
        <v>0</v>
      </c>
      <c r="CY342" s="7">
        <v>1843.3189</v>
      </c>
      <c r="CZ342" s="7">
        <v>7054.7519000000002</v>
      </c>
      <c r="DA342" s="7">
        <v>4582.8010999999997</v>
      </c>
      <c r="DB342" s="7">
        <f>Table2[[#This Row],[TOTAL Assistance Net of recapture penalties Through FY 11]]+Table2[[#This Row],[TOTAL Assistance Net of recapture penalties FY 12 and After ]]</f>
        <v>11637.553</v>
      </c>
      <c r="DC342" s="7">
        <v>6365.9661999999998</v>
      </c>
      <c r="DD342" s="7">
        <v>28920.730899999999</v>
      </c>
      <c r="DE342" s="7">
        <v>27934.6358</v>
      </c>
      <c r="DF342" s="7">
        <f>Table2[[#This Row],[Company Direct Tax Revenue Before Assistance FY 12 and After]]+Table2[[#This Row],[Company Direct Tax Revenue Before Assistance Through FY 11]]</f>
        <v>56855.366699999999</v>
      </c>
      <c r="DG342" s="7">
        <v>7329.1615000000002</v>
      </c>
      <c r="DH342" s="7">
        <v>30117.069599999999</v>
      </c>
      <c r="DI342" s="7">
        <v>32161.254000000001</v>
      </c>
      <c r="DJ342" s="7">
        <f>Table2[[#This Row],[Indirect and Induced Tax Revenues FY 12 and After]]+Table2[[#This Row],[Indirect and Induced Tax Revenues Through FY 11]]</f>
        <v>62278.323600000003</v>
      </c>
      <c r="DK342" s="7">
        <v>13695.127699999999</v>
      </c>
      <c r="DL342" s="7">
        <v>59037.800499999998</v>
      </c>
      <c r="DM342" s="7">
        <v>60095.889799999997</v>
      </c>
      <c r="DN342" s="7">
        <f>Table2[[#This Row],[TOTAL Tax Revenues Before Assistance Through FY 11]]+Table2[[#This Row],[TOTAL Tax Revenues Before Assistance FY 12 and After]]</f>
        <v>119133.69029999999</v>
      </c>
      <c r="DO342" s="7">
        <v>11851.808800000001</v>
      </c>
      <c r="DP342" s="7">
        <v>51983.048600000002</v>
      </c>
      <c r="DQ342" s="7">
        <v>55513.0887</v>
      </c>
      <c r="DR342" s="7">
        <f>Table2[[#This Row],[TOTAL Tax Revenues Net of Assistance Recapture and Penalty FY 12 and After]]+Table2[[#This Row],[TOTAL Tax Revenues Net of Assistance Recapture and Penalty Through FY 11]]</f>
        <v>107496.1373</v>
      </c>
      <c r="DS342" s="7">
        <v>0</v>
      </c>
      <c r="DT342" s="7">
        <v>0</v>
      </c>
      <c r="DU342" s="7">
        <v>0</v>
      </c>
      <c r="DV342" s="7">
        <v>0</v>
      </c>
    </row>
    <row r="343" spans="1:126" x14ac:dyDescent="0.25">
      <c r="A343" s="5">
        <v>92976</v>
      </c>
      <c r="B343" s="5" t="s">
        <v>610</v>
      </c>
      <c r="C343" s="5" t="s">
        <v>609</v>
      </c>
      <c r="D343" s="5" t="s">
        <v>27</v>
      </c>
      <c r="E343" s="5">
        <v>1</v>
      </c>
      <c r="F343" s="5">
        <v>62</v>
      </c>
      <c r="G343" s="5">
        <v>1012</v>
      </c>
      <c r="H343" s="23"/>
      <c r="I343" s="23"/>
      <c r="J343" s="5">
        <v>523210</v>
      </c>
      <c r="K343" s="6" t="s">
        <v>793</v>
      </c>
      <c r="L343" s="6">
        <v>38168</v>
      </c>
      <c r="M343" s="9">
        <v>44012</v>
      </c>
      <c r="N343" s="7">
        <v>20766.666000000001</v>
      </c>
      <c r="O343" s="5" t="s">
        <v>109</v>
      </c>
      <c r="P343" s="23">
        <v>4</v>
      </c>
      <c r="Q343" s="23">
        <v>0</v>
      </c>
      <c r="R343" s="23">
        <v>362</v>
      </c>
      <c r="S343" s="23">
        <v>0</v>
      </c>
      <c r="T343" s="23">
        <v>0</v>
      </c>
      <c r="U343" s="23">
        <v>366</v>
      </c>
      <c r="V343" s="23">
        <v>319</v>
      </c>
      <c r="W343" s="23">
        <v>0</v>
      </c>
      <c r="X343" s="23">
        <v>144</v>
      </c>
      <c r="Y343" s="23">
        <v>144</v>
      </c>
      <c r="Z343" s="23">
        <v>34</v>
      </c>
      <c r="AA343" s="24">
        <v>91.5300546448087</v>
      </c>
      <c r="AB343" s="24">
        <v>0</v>
      </c>
      <c r="AC343" s="24">
        <v>0</v>
      </c>
      <c r="AD343" s="24">
        <v>0.54644808743169404</v>
      </c>
      <c r="AE343" s="24">
        <v>7.9234972677595596</v>
      </c>
      <c r="AF343" s="24">
        <v>40.163934426229503</v>
      </c>
      <c r="AG343" s="5" t="s">
        <v>39</v>
      </c>
      <c r="AH343" s="7" t="s">
        <v>33</v>
      </c>
      <c r="AI343" s="7">
        <v>345.654</v>
      </c>
      <c r="AJ343" s="7">
        <v>2169.7206999999999</v>
      </c>
      <c r="AK343" s="7">
        <v>1516.7719</v>
      </c>
      <c r="AL343" s="7">
        <f>Table2[[#This Row],[Company Direct Land Through FY 11]]+Table2[[#This Row],[Company Direct Land FY 12 and After ]]</f>
        <v>3686.4925999999996</v>
      </c>
      <c r="AM343" s="7">
        <v>735.66800000000001</v>
      </c>
      <c r="AN343" s="7">
        <v>2653.5920999999998</v>
      </c>
      <c r="AO343" s="7">
        <v>3228.2011000000002</v>
      </c>
      <c r="AP343" s="7">
        <f>Table2[[#This Row],[Company Direct Building Through FY 11]]+Table2[[#This Row],[Company Direct Building FY 12 and After  ]]</f>
        <v>5881.7932000000001</v>
      </c>
      <c r="AQ343" s="7">
        <v>0</v>
      </c>
      <c r="AR343" s="7">
        <v>0</v>
      </c>
      <c r="AS343" s="7">
        <v>0</v>
      </c>
      <c r="AT343" s="7">
        <f>Table2[[#This Row],[Mortgage Recording Tax Through FY 11]]+Table2[[#This Row],[Mortgage Recording Tax FY 12 and After ]]</f>
        <v>0</v>
      </c>
      <c r="AU343" s="7">
        <v>940.44500000000005</v>
      </c>
      <c r="AV343" s="7">
        <v>4261.6684999999998</v>
      </c>
      <c r="AW343" s="7">
        <v>2384.1115</v>
      </c>
      <c r="AX343" s="7">
        <f>Table2[[#This Row],[Pilot Savings  Through FY 11]]+Table2[[#This Row],[Pilot Savings FY 12 and After ]]</f>
        <v>6645.78</v>
      </c>
      <c r="AY343" s="7">
        <v>0</v>
      </c>
      <c r="AZ343" s="7">
        <v>0</v>
      </c>
      <c r="BA343" s="7">
        <v>0</v>
      </c>
      <c r="BB343" s="7">
        <f>Table2[[#This Row],[Mortgage Recording Tax Exemption Through FY 11]]+Table2[[#This Row],[Mortgage Recording Tax Exemption FY 12 and After ]]</f>
        <v>0</v>
      </c>
      <c r="BC343" s="7">
        <v>745.88810000000001</v>
      </c>
      <c r="BD343" s="7">
        <v>3089.1478999999999</v>
      </c>
      <c r="BE343" s="7">
        <v>3273.0479</v>
      </c>
      <c r="BF343" s="7">
        <f>Table2[[#This Row],[Indirect and Induced Land Through FY 11]]+Table2[[#This Row],[Indirect and Induced Land FY 12 and After ]]</f>
        <v>6362.1957999999995</v>
      </c>
      <c r="BG343" s="7">
        <v>1385.2207000000001</v>
      </c>
      <c r="BH343" s="7">
        <v>5736.9890999999998</v>
      </c>
      <c r="BI343" s="7">
        <v>6078.5172000000002</v>
      </c>
      <c r="BJ343" s="7">
        <f>Table2[[#This Row],[Indirect and Induced Building Through FY 11]]+Table2[[#This Row],[Indirect and Induced Building FY 12 and After]]</f>
        <v>11815.506300000001</v>
      </c>
      <c r="BK343" s="7">
        <v>2271.9857999999999</v>
      </c>
      <c r="BL343" s="7">
        <v>9387.7813000000006</v>
      </c>
      <c r="BM343" s="7">
        <v>11712.426600000001</v>
      </c>
      <c r="BN343" s="7">
        <f>Table2[[#This Row],[TOTAL Real Property Related Taxes Through FY 11]]+Table2[[#This Row],[TOTAL Real Property Related Taxes FY 12 and After]]</f>
        <v>21100.207900000001</v>
      </c>
      <c r="BO343" s="7">
        <v>2849.3780000000002</v>
      </c>
      <c r="BP343" s="7">
        <v>11909.123900000001</v>
      </c>
      <c r="BQ343" s="7">
        <v>12503.4182</v>
      </c>
      <c r="BR343" s="7">
        <f>Table2[[#This Row],[Company Direct Through FY 11]]+Table2[[#This Row],[Company Direct FY 12 and After ]]</f>
        <v>24412.542099999999</v>
      </c>
      <c r="BS343" s="7">
        <v>0</v>
      </c>
      <c r="BT343" s="7">
        <v>0</v>
      </c>
      <c r="BU343" s="7">
        <v>1833.3330000000001</v>
      </c>
      <c r="BV343" s="7">
        <f>Table2[[#This Row],[Sales Tax Exemption Through FY 11]]+Table2[[#This Row],[Sales Tax Exemption FY 12 and After ]]</f>
        <v>1833.3330000000001</v>
      </c>
      <c r="BW343" s="7">
        <v>0</v>
      </c>
      <c r="BX343" s="7">
        <v>0</v>
      </c>
      <c r="BY343" s="7">
        <v>0</v>
      </c>
      <c r="BZ343" s="7">
        <f>Table2[[#This Row],[Energy Tax Savings Through FY 11]]+Table2[[#This Row],[Energy Tax Savings FY 12 and After ]]</f>
        <v>0</v>
      </c>
      <c r="CA343" s="7">
        <v>0</v>
      </c>
      <c r="CB343" s="7">
        <v>0</v>
      </c>
      <c r="CC343" s="7">
        <v>0</v>
      </c>
      <c r="CD343" s="7">
        <f>Table2[[#This Row],[Tax Exempt Bond Savings Through FY 11]]+Table2[[#This Row],[Tax Exempt Bond Savings FY12 and After ]]</f>
        <v>0</v>
      </c>
      <c r="CE343" s="7">
        <v>2444.2397000000001</v>
      </c>
      <c r="CF343" s="7">
        <v>10659.295</v>
      </c>
      <c r="CG343" s="7">
        <v>10725.6216</v>
      </c>
      <c r="CH343" s="7">
        <f>Table2[[#This Row],[Indirect and Induced Through FY 11]]+Table2[[#This Row],[Indirect and Induced FY 12 and After  ]]</f>
        <v>21384.9166</v>
      </c>
      <c r="CI343" s="7">
        <v>5293.6176999999998</v>
      </c>
      <c r="CJ343" s="7">
        <v>22568.418900000001</v>
      </c>
      <c r="CK343" s="7">
        <v>21395.7068</v>
      </c>
      <c r="CL343" s="7">
        <f>Table2[[#This Row],[TOTAL Income Consumption Use Taxes Through FY 11]]+Table2[[#This Row],[TOTAL Income Consumption Use Taxes FY 12 and After  ]]</f>
        <v>43964.125700000004</v>
      </c>
      <c r="CM343" s="7">
        <v>940.44500000000005</v>
      </c>
      <c r="CN343" s="7">
        <v>4261.6684999999998</v>
      </c>
      <c r="CO343" s="7">
        <v>4217.4444999999996</v>
      </c>
      <c r="CP343" s="7">
        <f>Table2[[#This Row],[Assistance Provided Through FY 11]]+Table2[[#This Row],[Assistance Provided FY 12 and After ]]</f>
        <v>8479.1129999999994</v>
      </c>
      <c r="CQ343" s="7">
        <v>0</v>
      </c>
      <c r="CR343" s="7">
        <v>0</v>
      </c>
      <c r="CS343" s="7">
        <v>0</v>
      </c>
      <c r="CT343" s="7">
        <f>Table2[[#This Row],[Recapture Cancellation Reduction Amount Through FY 11]]+Table2[[#This Row],[Recapture Cancellation Reduction Amount FY 12 and After ]]</f>
        <v>0</v>
      </c>
      <c r="CU343" s="7">
        <v>0</v>
      </c>
      <c r="CV343" s="7">
        <v>0</v>
      </c>
      <c r="CW343" s="7">
        <v>0</v>
      </c>
      <c r="CX343" s="7">
        <f>Table2[[#This Row],[Penalty Paid Through FY 11]]+Table2[[#This Row],[Penalty Paid FY 12 and After]]</f>
        <v>0</v>
      </c>
      <c r="CY343" s="7">
        <v>940.44500000000005</v>
      </c>
      <c r="CZ343" s="7">
        <v>4261.6684999999998</v>
      </c>
      <c r="DA343" s="7">
        <v>4217.4444999999996</v>
      </c>
      <c r="DB343" s="7">
        <f>Table2[[#This Row],[TOTAL Assistance Net of recapture penalties Through FY 11]]+Table2[[#This Row],[TOTAL Assistance Net of recapture penalties FY 12 and After ]]</f>
        <v>8479.1129999999994</v>
      </c>
      <c r="DC343" s="7">
        <v>3930.7</v>
      </c>
      <c r="DD343" s="7">
        <v>16732.436699999998</v>
      </c>
      <c r="DE343" s="7">
        <v>17248.391199999998</v>
      </c>
      <c r="DF343" s="7">
        <f>Table2[[#This Row],[Company Direct Tax Revenue Before Assistance FY 12 and After]]+Table2[[#This Row],[Company Direct Tax Revenue Before Assistance Through FY 11]]</f>
        <v>33980.827899999997</v>
      </c>
      <c r="DG343" s="7">
        <v>4575.3485000000001</v>
      </c>
      <c r="DH343" s="7">
        <v>19485.432000000001</v>
      </c>
      <c r="DI343" s="7">
        <v>20077.186699999998</v>
      </c>
      <c r="DJ343" s="7">
        <f>Table2[[#This Row],[Indirect and Induced Tax Revenues FY 12 and After]]+Table2[[#This Row],[Indirect and Induced Tax Revenues Through FY 11]]</f>
        <v>39562.618699999999</v>
      </c>
      <c r="DK343" s="7">
        <v>8506.0485000000008</v>
      </c>
      <c r="DL343" s="7">
        <v>36217.868699999999</v>
      </c>
      <c r="DM343" s="7">
        <v>37325.577899999997</v>
      </c>
      <c r="DN343" s="7">
        <f>Table2[[#This Row],[TOTAL Tax Revenues Before Assistance Through FY 11]]+Table2[[#This Row],[TOTAL Tax Revenues Before Assistance FY 12 and After]]</f>
        <v>73543.446599999996</v>
      </c>
      <c r="DO343" s="7">
        <v>7565.6035000000002</v>
      </c>
      <c r="DP343" s="7">
        <v>31956.200199999999</v>
      </c>
      <c r="DQ343" s="7">
        <v>33108.133399999999</v>
      </c>
      <c r="DR343" s="7">
        <f>Table2[[#This Row],[TOTAL Tax Revenues Net of Assistance Recapture and Penalty FY 12 and After]]+Table2[[#This Row],[TOTAL Tax Revenues Net of Assistance Recapture and Penalty Through FY 11]]</f>
        <v>65064.333599999998</v>
      </c>
      <c r="DS343" s="7">
        <v>0</v>
      </c>
      <c r="DT343" s="7">
        <v>0</v>
      </c>
      <c r="DU343" s="7">
        <v>0</v>
      </c>
      <c r="DV343" s="7">
        <v>0</v>
      </c>
    </row>
    <row r="344" spans="1:126" x14ac:dyDescent="0.25">
      <c r="A344" s="5">
        <v>92979</v>
      </c>
      <c r="B344" s="5" t="s">
        <v>611</v>
      </c>
      <c r="C344" s="5" t="s">
        <v>612</v>
      </c>
      <c r="D344" s="5" t="s">
        <v>42</v>
      </c>
      <c r="E344" s="5">
        <v>43</v>
      </c>
      <c r="F344" s="5">
        <v>5989</v>
      </c>
      <c r="G344" s="5">
        <v>62</v>
      </c>
      <c r="H344" s="23">
        <v>2800</v>
      </c>
      <c r="I344" s="23">
        <v>2100</v>
      </c>
      <c r="J344" s="5">
        <v>623990</v>
      </c>
      <c r="K344" s="6" t="s">
        <v>166</v>
      </c>
      <c r="L344" s="6">
        <v>38434</v>
      </c>
      <c r="M344" s="9">
        <v>44013</v>
      </c>
      <c r="N344" s="7">
        <v>1625</v>
      </c>
      <c r="O344" s="5" t="s">
        <v>79</v>
      </c>
      <c r="P344" s="23">
        <v>8</v>
      </c>
      <c r="Q344" s="23">
        <v>0</v>
      </c>
      <c r="R344" s="23">
        <v>11</v>
      </c>
      <c r="S344" s="23">
        <v>0</v>
      </c>
      <c r="T344" s="23">
        <v>0</v>
      </c>
      <c r="U344" s="23">
        <v>19</v>
      </c>
      <c r="V344" s="23">
        <v>15</v>
      </c>
      <c r="W344" s="23">
        <v>0</v>
      </c>
      <c r="X344" s="23">
        <v>0</v>
      </c>
      <c r="Y344" s="23">
        <v>0</v>
      </c>
      <c r="Z344" s="23">
        <v>26</v>
      </c>
      <c r="AA344" s="24">
        <v>0</v>
      </c>
      <c r="AB344" s="24">
        <v>0</v>
      </c>
      <c r="AC344" s="24">
        <v>0</v>
      </c>
      <c r="AD344" s="24">
        <v>0</v>
      </c>
      <c r="AE344" s="24">
        <v>0</v>
      </c>
      <c r="AF344" s="24">
        <v>100</v>
      </c>
      <c r="AG344" s="5" t="s">
        <v>39</v>
      </c>
      <c r="AH344" s="7" t="s">
        <v>33</v>
      </c>
      <c r="AI344" s="7">
        <v>0</v>
      </c>
      <c r="AJ344" s="7">
        <v>0</v>
      </c>
      <c r="AK344" s="7">
        <v>0</v>
      </c>
      <c r="AL344" s="7">
        <f>Table2[[#This Row],[Company Direct Land Through FY 11]]+Table2[[#This Row],[Company Direct Land FY 12 and After ]]</f>
        <v>0</v>
      </c>
      <c r="AM344" s="7">
        <v>0</v>
      </c>
      <c r="AN344" s="7">
        <v>0</v>
      </c>
      <c r="AO344" s="7">
        <v>0</v>
      </c>
      <c r="AP344" s="7">
        <f>Table2[[#This Row],[Company Direct Building Through FY 11]]+Table2[[#This Row],[Company Direct Building FY 12 and After  ]]</f>
        <v>0</v>
      </c>
      <c r="AQ344" s="7">
        <v>0</v>
      </c>
      <c r="AR344" s="7">
        <v>47.196100000000001</v>
      </c>
      <c r="AS344" s="7">
        <v>0</v>
      </c>
      <c r="AT344" s="7">
        <f>Table2[[#This Row],[Mortgage Recording Tax Through FY 11]]+Table2[[#This Row],[Mortgage Recording Tax FY 12 and After ]]</f>
        <v>47.196100000000001</v>
      </c>
      <c r="AU344" s="7">
        <v>0</v>
      </c>
      <c r="AV344" s="7">
        <v>0</v>
      </c>
      <c r="AW344" s="7">
        <v>0</v>
      </c>
      <c r="AX344" s="7">
        <f>Table2[[#This Row],[Pilot Savings  Through FY 11]]+Table2[[#This Row],[Pilot Savings FY 12 and After ]]</f>
        <v>0</v>
      </c>
      <c r="AY344" s="7">
        <v>0</v>
      </c>
      <c r="AZ344" s="7">
        <v>47.196100000000001</v>
      </c>
      <c r="BA344" s="7">
        <v>0</v>
      </c>
      <c r="BB344" s="7">
        <f>Table2[[#This Row],[Mortgage Recording Tax Exemption Through FY 11]]+Table2[[#This Row],[Mortgage Recording Tax Exemption FY 12 and After ]]</f>
        <v>47.196100000000001</v>
      </c>
      <c r="BC344" s="7">
        <v>6.7057000000000002</v>
      </c>
      <c r="BD344" s="7">
        <v>90.280500000000004</v>
      </c>
      <c r="BE344" s="7">
        <v>34.570900000000002</v>
      </c>
      <c r="BF344" s="7">
        <f>Table2[[#This Row],[Indirect and Induced Land Through FY 11]]+Table2[[#This Row],[Indirect and Induced Land FY 12 and After ]]</f>
        <v>124.85140000000001</v>
      </c>
      <c r="BG344" s="7">
        <v>12.4535</v>
      </c>
      <c r="BH344" s="7">
        <v>167.6636</v>
      </c>
      <c r="BI344" s="7">
        <v>64.2042</v>
      </c>
      <c r="BJ344" s="7">
        <f>Table2[[#This Row],[Indirect and Induced Building Through FY 11]]+Table2[[#This Row],[Indirect and Induced Building FY 12 and After]]</f>
        <v>231.86779999999999</v>
      </c>
      <c r="BK344" s="7">
        <v>19.159199999999998</v>
      </c>
      <c r="BL344" s="7">
        <v>257.94409999999999</v>
      </c>
      <c r="BM344" s="7">
        <v>98.775099999999995</v>
      </c>
      <c r="BN344" s="7">
        <f>Table2[[#This Row],[TOTAL Real Property Related Taxes Through FY 11]]+Table2[[#This Row],[TOTAL Real Property Related Taxes FY 12 and After]]</f>
        <v>356.7192</v>
      </c>
      <c r="BO344" s="7">
        <v>24.7759</v>
      </c>
      <c r="BP344" s="7">
        <v>336.37329999999997</v>
      </c>
      <c r="BQ344" s="7">
        <v>127.7321</v>
      </c>
      <c r="BR344" s="7">
        <f>Table2[[#This Row],[Company Direct Through FY 11]]+Table2[[#This Row],[Company Direct FY 12 and After ]]</f>
        <v>464.10539999999997</v>
      </c>
      <c r="BS344" s="7">
        <v>0</v>
      </c>
      <c r="BT344" s="7">
        <v>0</v>
      </c>
      <c r="BU344" s="7">
        <v>0</v>
      </c>
      <c r="BV344" s="7">
        <f>Table2[[#This Row],[Sales Tax Exemption Through FY 11]]+Table2[[#This Row],[Sales Tax Exemption FY 12 and After ]]</f>
        <v>0</v>
      </c>
      <c r="BW344" s="7">
        <v>0</v>
      </c>
      <c r="BX344" s="7">
        <v>0</v>
      </c>
      <c r="BY344" s="7">
        <v>0</v>
      </c>
      <c r="BZ344" s="7">
        <f>Table2[[#This Row],[Energy Tax Savings Through FY 11]]+Table2[[#This Row],[Energy Tax Savings FY 12 and After ]]</f>
        <v>0</v>
      </c>
      <c r="CA344" s="7">
        <v>0.48380000000000001</v>
      </c>
      <c r="CB344" s="7">
        <v>3.2972000000000001</v>
      </c>
      <c r="CC344" s="7">
        <v>1.9513</v>
      </c>
      <c r="CD344" s="7">
        <f>Table2[[#This Row],[Tax Exempt Bond Savings Through FY 11]]+Table2[[#This Row],[Tax Exempt Bond Savings FY12 and After ]]</f>
        <v>5.2484999999999999</v>
      </c>
      <c r="CE344" s="7">
        <v>26.3931</v>
      </c>
      <c r="CF344" s="7">
        <v>365.76100000000002</v>
      </c>
      <c r="CG344" s="7">
        <v>136.06960000000001</v>
      </c>
      <c r="CH344" s="7">
        <f>Table2[[#This Row],[Indirect and Induced Through FY 11]]+Table2[[#This Row],[Indirect and Induced FY 12 and After  ]]</f>
        <v>501.8306</v>
      </c>
      <c r="CI344" s="7">
        <v>50.685200000000002</v>
      </c>
      <c r="CJ344" s="7">
        <v>698.83709999999996</v>
      </c>
      <c r="CK344" s="7">
        <v>261.85039999999998</v>
      </c>
      <c r="CL344" s="7">
        <f>Table2[[#This Row],[TOTAL Income Consumption Use Taxes Through FY 11]]+Table2[[#This Row],[TOTAL Income Consumption Use Taxes FY 12 and After  ]]</f>
        <v>960.6875</v>
      </c>
      <c r="CM344" s="7">
        <v>0.48380000000000001</v>
      </c>
      <c r="CN344" s="7">
        <v>50.493299999999998</v>
      </c>
      <c r="CO344" s="7">
        <v>1.9513</v>
      </c>
      <c r="CP344" s="7">
        <f>Table2[[#This Row],[Assistance Provided Through FY 11]]+Table2[[#This Row],[Assistance Provided FY 12 and After ]]</f>
        <v>52.444600000000001</v>
      </c>
      <c r="CQ344" s="7">
        <v>0</v>
      </c>
      <c r="CR344" s="7">
        <v>0</v>
      </c>
      <c r="CS344" s="7">
        <v>0</v>
      </c>
      <c r="CT344" s="7">
        <f>Table2[[#This Row],[Recapture Cancellation Reduction Amount Through FY 11]]+Table2[[#This Row],[Recapture Cancellation Reduction Amount FY 12 and After ]]</f>
        <v>0</v>
      </c>
      <c r="CU344" s="7">
        <v>0</v>
      </c>
      <c r="CV344" s="7">
        <v>0</v>
      </c>
      <c r="CW344" s="7">
        <v>0</v>
      </c>
      <c r="CX344" s="7">
        <f>Table2[[#This Row],[Penalty Paid Through FY 11]]+Table2[[#This Row],[Penalty Paid FY 12 and After]]</f>
        <v>0</v>
      </c>
      <c r="CY344" s="7">
        <v>0.48380000000000001</v>
      </c>
      <c r="CZ344" s="7">
        <v>50.493299999999998</v>
      </c>
      <c r="DA344" s="7">
        <v>1.9513</v>
      </c>
      <c r="DB344" s="7">
        <f>Table2[[#This Row],[TOTAL Assistance Net of recapture penalties Through FY 11]]+Table2[[#This Row],[TOTAL Assistance Net of recapture penalties FY 12 and After ]]</f>
        <v>52.444600000000001</v>
      </c>
      <c r="DC344" s="7">
        <v>24.7759</v>
      </c>
      <c r="DD344" s="7">
        <v>383.56939999999997</v>
      </c>
      <c r="DE344" s="7">
        <v>127.7321</v>
      </c>
      <c r="DF344" s="7">
        <f>Table2[[#This Row],[Company Direct Tax Revenue Before Assistance FY 12 and After]]+Table2[[#This Row],[Company Direct Tax Revenue Before Assistance Through FY 11]]</f>
        <v>511.30149999999998</v>
      </c>
      <c r="DG344" s="7">
        <v>45.552300000000002</v>
      </c>
      <c r="DH344" s="7">
        <v>623.70510000000002</v>
      </c>
      <c r="DI344" s="7">
        <v>234.84469999999999</v>
      </c>
      <c r="DJ344" s="7">
        <f>Table2[[#This Row],[Indirect and Induced Tax Revenues FY 12 and After]]+Table2[[#This Row],[Indirect and Induced Tax Revenues Through FY 11]]</f>
        <v>858.5498</v>
      </c>
      <c r="DK344" s="7">
        <v>70.328199999999995</v>
      </c>
      <c r="DL344" s="7">
        <v>1007.2745</v>
      </c>
      <c r="DM344" s="7">
        <v>362.57679999999999</v>
      </c>
      <c r="DN344" s="7">
        <f>Table2[[#This Row],[TOTAL Tax Revenues Before Assistance Through FY 11]]+Table2[[#This Row],[TOTAL Tax Revenues Before Assistance FY 12 and After]]</f>
        <v>1369.8513</v>
      </c>
      <c r="DO344" s="7">
        <v>69.844399999999993</v>
      </c>
      <c r="DP344" s="7">
        <v>956.78120000000001</v>
      </c>
      <c r="DQ344" s="7">
        <v>360.62549999999999</v>
      </c>
      <c r="DR344" s="7">
        <f>Table2[[#This Row],[TOTAL Tax Revenues Net of Assistance Recapture and Penalty FY 12 and After]]+Table2[[#This Row],[TOTAL Tax Revenues Net of Assistance Recapture and Penalty Through FY 11]]</f>
        <v>1317.4067</v>
      </c>
      <c r="DS344" s="7">
        <v>0</v>
      </c>
      <c r="DT344" s="7">
        <v>0</v>
      </c>
      <c r="DU344" s="7">
        <v>0</v>
      </c>
      <c r="DV344" s="7">
        <v>0</v>
      </c>
    </row>
    <row r="345" spans="1:126" x14ac:dyDescent="0.25">
      <c r="A345" s="5">
        <v>92980</v>
      </c>
      <c r="B345" s="5" t="s">
        <v>613</v>
      </c>
      <c r="C345" s="5" t="s">
        <v>828</v>
      </c>
      <c r="D345" s="5" t="s">
        <v>59</v>
      </c>
      <c r="E345" s="5">
        <v>51</v>
      </c>
      <c r="F345" s="5">
        <v>4728</v>
      </c>
      <c r="G345" s="5">
        <v>3</v>
      </c>
      <c r="H345" s="23">
        <v>34498</v>
      </c>
      <c r="I345" s="23">
        <v>17958</v>
      </c>
      <c r="J345" s="5">
        <v>623110</v>
      </c>
      <c r="K345" s="6" t="s">
        <v>166</v>
      </c>
      <c r="L345" s="6">
        <v>38434</v>
      </c>
      <c r="M345" s="9">
        <v>44013</v>
      </c>
      <c r="N345" s="7">
        <v>3635</v>
      </c>
      <c r="O345" s="5" t="s">
        <v>79</v>
      </c>
      <c r="P345" s="23">
        <v>12</v>
      </c>
      <c r="Q345" s="23">
        <v>0</v>
      </c>
      <c r="R345" s="23">
        <v>62</v>
      </c>
      <c r="S345" s="23">
        <v>0</v>
      </c>
      <c r="T345" s="23">
        <v>0</v>
      </c>
      <c r="U345" s="23">
        <v>74</v>
      </c>
      <c r="V345" s="23">
        <v>68</v>
      </c>
      <c r="W345" s="23">
        <v>0</v>
      </c>
      <c r="X345" s="23">
        <v>0</v>
      </c>
      <c r="Y345" s="23">
        <v>38</v>
      </c>
      <c r="Z345" s="23">
        <v>38</v>
      </c>
      <c r="AA345" s="24">
        <v>0</v>
      </c>
      <c r="AB345" s="24">
        <v>0</v>
      </c>
      <c r="AC345" s="24">
        <v>0</v>
      </c>
      <c r="AD345" s="24">
        <v>0</v>
      </c>
      <c r="AE345" s="24">
        <v>0</v>
      </c>
      <c r="AF345" s="24">
        <v>93.243243243243199</v>
      </c>
      <c r="AG345" s="5" t="s">
        <v>39</v>
      </c>
      <c r="AH345" s="7" t="s">
        <v>33</v>
      </c>
      <c r="AI345" s="7">
        <v>0</v>
      </c>
      <c r="AJ345" s="7">
        <v>0</v>
      </c>
      <c r="AK345" s="7">
        <v>0</v>
      </c>
      <c r="AL345" s="7">
        <f>Table2[[#This Row],[Company Direct Land Through FY 11]]+Table2[[#This Row],[Company Direct Land FY 12 and After ]]</f>
        <v>0</v>
      </c>
      <c r="AM345" s="7">
        <v>0</v>
      </c>
      <c r="AN345" s="7">
        <v>0</v>
      </c>
      <c r="AO345" s="7">
        <v>0</v>
      </c>
      <c r="AP345" s="7">
        <f>Table2[[#This Row],[Company Direct Building Through FY 11]]+Table2[[#This Row],[Company Direct Building FY 12 and After  ]]</f>
        <v>0</v>
      </c>
      <c r="AQ345" s="7">
        <v>0</v>
      </c>
      <c r="AR345" s="7">
        <v>63.775799999999997</v>
      </c>
      <c r="AS345" s="7">
        <v>0</v>
      </c>
      <c r="AT345" s="7">
        <f>Table2[[#This Row],[Mortgage Recording Tax Through FY 11]]+Table2[[#This Row],[Mortgage Recording Tax FY 12 and After ]]</f>
        <v>63.775799999999997</v>
      </c>
      <c r="AU345" s="7">
        <v>0</v>
      </c>
      <c r="AV345" s="7">
        <v>0</v>
      </c>
      <c r="AW345" s="7">
        <v>0</v>
      </c>
      <c r="AX345" s="7">
        <f>Table2[[#This Row],[Pilot Savings  Through FY 11]]+Table2[[#This Row],[Pilot Savings FY 12 and After ]]</f>
        <v>0</v>
      </c>
      <c r="AY345" s="7">
        <v>0</v>
      </c>
      <c r="AZ345" s="7">
        <v>63.775799999999997</v>
      </c>
      <c r="BA345" s="7">
        <v>0</v>
      </c>
      <c r="BB345" s="7">
        <f>Table2[[#This Row],[Mortgage Recording Tax Exemption Through FY 11]]+Table2[[#This Row],[Mortgage Recording Tax Exemption FY 12 and After ]]</f>
        <v>63.775799999999997</v>
      </c>
      <c r="BC345" s="7">
        <v>30.401299999999999</v>
      </c>
      <c r="BD345" s="7">
        <v>148.7261</v>
      </c>
      <c r="BE345" s="7">
        <v>156.7336</v>
      </c>
      <c r="BF345" s="7">
        <f>Table2[[#This Row],[Indirect and Induced Land Through FY 11]]+Table2[[#This Row],[Indirect and Induced Land FY 12 and After ]]</f>
        <v>305.4597</v>
      </c>
      <c r="BG345" s="7">
        <v>56.459499999999998</v>
      </c>
      <c r="BH345" s="7">
        <v>276.20549999999997</v>
      </c>
      <c r="BI345" s="7">
        <v>291.07659999999998</v>
      </c>
      <c r="BJ345" s="7">
        <f>Table2[[#This Row],[Indirect and Induced Building Through FY 11]]+Table2[[#This Row],[Indirect and Induced Building FY 12 and After]]</f>
        <v>567.2820999999999</v>
      </c>
      <c r="BK345" s="7">
        <v>86.860799999999998</v>
      </c>
      <c r="BL345" s="7">
        <v>424.9316</v>
      </c>
      <c r="BM345" s="7">
        <v>447.81020000000001</v>
      </c>
      <c r="BN345" s="7">
        <f>Table2[[#This Row],[TOTAL Real Property Related Taxes Through FY 11]]+Table2[[#This Row],[TOTAL Real Property Related Taxes FY 12 and After]]</f>
        <v>872.74180000000001</v>
      </c>
      <c r="BO345" s="7">
        <v>115.6207</v>
      </c>
      <c r="BP345" s="7">
        <v>566.76480000000004</v>
      </c>
      <c r="BQ345" s="7">
        <v>596.08219999999994</v>
      </c>
      <c r="BR345" s="7">
        <f>Table2[[#This Row],[Company Direct Through FY 11]]+Table2[[#This Row],[Company Direct FY 12 and After ]]</f>
        <v>1162.847</v>
      </c>
      <c r="BS345" s="7">
        <v>0</v>
      </c>
      <c r="BT345" s="7">
        <v>0</v>
      </c>
      <c r="BU345" s="7">
        <v>0</v>
      </c>
      <c r="BV345" s="7">
        <f>Table2[[#This Row],[Sales Tax Exemption Through FY 11]]+Table2[[#This Row],[Sales Tax Exemption FY 12 and After ]]</f>
        <v>0</v>
      </c>
      <c r="BW345" s="7">
        <v>0</v>
      </c>
      <c r="BX345" s="7">
        <v>0</v>
      </c>
      <c r="BY345" s="7">
        <v>0</v>
      </c>
      <c r="BZ345" s="7">
        <f>Table2[[#This Row],[Energy Tax Savings Through FY 11]]+Table2[[#This Row],[Energy Tax Savings FY 12 and After ]]</f>
        <v>0</v>
      </c>
      <c r="CA345" s="7">
        <v>1.8678999999999999</v>
      </c>
      <c r="CB345" s="7">
        <v>12.062200000000001</v>
      </c>
      <c r="CC345" s="7">
        <v>7.5343</v>
      </c>
      <c r="CD345" s="7">
        <f>Table2[[#This Row],[Tax Exempt Bond Savings Through FY 11]]+Table2[[#This Row],[Tax Exempt Bond Savings FY12 and After ]]</f>
        <v>19.596499999999999</v>
      </c>
      <c r="CE345" s="7">
        <v>123.1759</v>
      </c>
      <c r="CF345" s="7">
        <v>611.74159999999995</v>
      </c>
      <c r="CG345" s="7">
        <v>635.03300000000002</v>
      </c>
      <c r="CH345" s="7">
        <f>Table2[[#This Row],[Indirect and Induced Through FY 11]]+Table2[[#This Row],[Indirect and Induced FY 12 and After  ]]</f>
        <v>1246.7746</v>
      </c>
      <c r="CI345" s="7">
        <v>236.92869999999999</v>
      </c>
      <c r="CJ345" s="7">
        <v>1166.4441999999999</v>
      </c>
      <c r="CK345" s="7">
        <v>1223.5808999999999</v>
      </c>
      <c r="CL345" s="7">
        <f>Table2[[#This Row],[TOTAL Income Consumption Use Taxes Through FY 11]]+Table2[[#This Row],[TOTAL Income Consumption Use Taxes FY 12 and After  ]]</f>
        <v>2390.0250999999998</v>
      </c>
      <c r="CM345" s="7">
        <v>1.8678999999999999</v>
      </c>
      <c r="CN345" s="7">
        <v>75.837999999999994</v>
      </c>
      <c r="CO345" s="7">
        <v>7.5343</v>
      </c>
      <c r="CP345" s="7">
        <f>Table2[[#This Row],[Assistance Provided Through FY 11]]+Table2[[#This Row],[Assistance Provided FY 12 and After ]]</f>
        <v>83.372299999999996</v>
      </c>
      <c r="CQ345" s="7">
        <v>0</v>
      </c>
      <c r="CR345" s="7">
        <v>0</v>
      </c>
      <c r="CS345" s="7">
        <v>0</v>
      </c>
      <c r="CT345" s="7">
        <f>Table2[[#This Row],[Recapture Cancellation Reduction Amount Through FY 11]]+Table2[[#This Row],[Recapture Cancellation Reduction Amount FY 12 and After ]]</f>
        <v>0</v>
      </c>
      <c r="CU345" s="7">
        <v>0</v>
      </c>
      <c r="CV345" s="7">
        <v>0</v>
      </c>
      <c r="CW345" s="7">
        <v>0</v>
      </c>
      <c r="CX345" s="7">
        <f>Table2[[#This Row],[Penalty Paid Through FY 11]]+Table2[[#This Row],[Penalty Paid FY 12 and After]]</f>
        <v>0</v>
      </c>
      <c r="CY345" s="7">
        <v>1.8678999999999999</v>
      </c>
      <c r="CZ345" s="7">
        <v>75.837999999999994</v>
      </c>
      <c r="DA345" s="7">
        <v>7.5343</v>
      </c>
      <c r="DB345" s="7">
        <f>Table2[[#This Row],[TOTAL Assistance Net of recapture penalties Through FY 11]]+Table2[[#This Row],[TOTAL Assistance Net of recapture penalties FY 12 and After ]]</f>
        <v>83.372299999999996</v>
      </c>
      <c r="DC345" s="7">
        <v>115.6207</v>
      </c>
      <c r="DD345" s="7">
        <v>630.54060000000004</v>
      </c>
      <c r="DE345" s="7">
        <v>596.08219999999994</v>
      </c>
      <c r="DF345" s="7">
        <f>Table2[[#This Row],[Company Direct Tax Revenue Before Assistance FY 12 and After]]+Table2[[#This Row],[Company Direct Tax Revenue Before Assistance Through FY 11]]</f>
        <v>1226.6228000000001</v>
      </c>
      <c r="DG345" s="7">
        <v>210.0367</v>
      </c>
      <c r="DH345" s="7">
        <v>1036.6732</v>
      </c>
      <c r="DI345" s="7">
        <v>1082.8432</v>
      </c>
      <c r="DJ345" s="7">
        <f>Table2[[#This Row],[Indirect and Induced Tax Revenues FY 12 and After]]+Table2[[#This Row],[Indirect and Induced Tax Revenues Through FY 11]]</f>
        <v>2119.5164</v>
      </c>
      <c r="DK345" s="7">
        <v>325.6574</v>
      </c>
      <c r="DL345" s="7">
        <v>1667.2138</v>
      </c>
      <c r="DM345" s="7">
        <v>1678.9254000000001</v>
      </c>
      <c r="DN345" s="7">
        <f>Table2[[#This Row],[TOTAL Tax Revenues Before Assistance Through FY 11]]+Table2[[#This Row],[TOTAL Tax Revenues Before Assistance FY 12 and After]]</f>
        <v>3346.1392000000001</v>
      </c>
      <c r="DO345" s="7">
        <v>323.78949999999998</v>
      </c>
      <c r="DP345" s="7">
        <v>1591.3758</v>
      </c>
      <c r="DQ345" s="7">
        <v>1671.3911000000001</v>
      </c>
      <c r="DR345" s="7">
        <f>Table2[[#This Row],[TOTAL Tax Revenues Net of Assistance Recapture and Penalty FY 12 and After]]+Table2[[#This Row],[TOTAL Tax Revenues Net of Assistance Recapture and Penalty Through FY 11]]</f>
        <v>3262.7669000000001</v>
      </c>
      <c r="DS345" s="7">
        <v>0</v>
      </c>
      <c r="DT345" s="7">
        <v>0</v>
      </c>
      <c r="DU345" s="7">
        <v>0</v>
      </c>
      <c r="DV345" s="7">
        <v>0</v>
      </c>
    </row>
    <row r="346" spans="1:126" x14ac:dyDescent="0.25">
      <c r="A346" s="5">
        <v>92981</v>
      </c>
      <c r="B346" s="5" t="s">
        <v>614</v>
      </c>
      <c r="C346" s="5" t="s">
        <v>615</v>
      </c>
      <c r="D346" s="5" t="s">
        <v>42</v>
      </c>
      <c r="E346" s="5">
        <v>41</v>
      </c>
      <c r="F346" s="5">
        <v>1375</v>
      </c>
      <c r="G346" s="5">
        <v>11</v>
      </c>
      <c r="H346" s="23">
        <v>5693</v>
      </c>
      <c r="I346" s="23">
        <v>5139</v>
      </c>
      <c r="J346" s="5">
        <v>623220</v>
      </c>
      <c r="K346" s="6" t="s">
        <v>166</v>
      </c>
      <c r="L346" s="6">
        <v>38434</v>
      </c>
      <c r="M346" s="9">
        <v>44013</v>
      </c>
      <c r="N346" s="7">
        <v>2690</v>
      </c>
      <c r="O346" s="5" t="s">
        <v>79</v>
      </c>
      <c r="P346" s="23">
        <v>3</v>
      </c>
      <c r="Q346" s="23">
        <v>0</v>
      </c>
      <c r="R346" s="23">
        <v>27</v>
      </c>
      <c r="S346" s="23">
        <v>0</v>
      </c>
      <c r="T346" s="23">
        <v>0</v>
      </c>
      <c r="U346" s="23">
        <v>30</v>
      </c>
      <c r="V346" s="23">
        <v>28</v>
      </c>
      <c r="W346" s="23">
        <v>0</v>
      </c>
      <c r="X346" s="23">
        <v>0</v>
      </c>
      <c r="Y346" s="23">
        <v>0</v>
      </c>
      <c r="Z346" s="23">
        <v>14</v>
      </c>
      <c r="AA346" s="24">
        <v>0</v>
      </c>
      <c r="AB346" s="24">
        <v>0</v>
      </c>
      <c r="AC346" s="24">
        <v>0</v>
      </c>
      <c r="AD346" s="24">
        <v>0</v>
      </c>
      <c r="AE346" s="24">
        <v>0</v>
      </c>
      <c r="AF346" s="24">
        <v>100</v>
      </c>
      <c r="AG346" s="5" t="s">
        <v>39</v>
      </c>
      <c r="AH346" s="7" t="s">
        <v>33</v>
      </c>
      <c r="AI346" s="7">
        <v>0</v>
      </c>
      <c r="AJ346" s="7">
        <v>0</v>
      </c>
      <c r="AK346" s="7">
        <v>0</v>
      </c>
      <c r="AL346" s="7">
        <f>Table2[[#This Row],[Company Direct Land Through FY 11]]+Table2[[#This Row],[Company Direct Land FY 12 and After ]]</f>
        <v>0</v>
      </c>
      <c r="AM346" s="7">
        <v>0</v>
      </c>
      <c r="AN346" s="7">
        <v>0</v>
      </c>
      <c r="AO346" s="7">
        <v>0</v>
      </c>
      <c r="AP346" s="7">
        <f>Table2[[#This Row],[Company Direct Building Through FY 11]]+Table2[[#This Row],[Company Direct Building FY 12 and After  ]]</f>
        <v>0</v>
      </c>
      <c r="AQ346" s="7">
        <v>0</v>
      </c>
      <c r="AR346" s="7">
        <v>47.196100000000001</v>
      </c>
      <c r="AS346" s="7">
        <v>0</v>
      </c>
      <c r="AT346" s="7">
        <f>Table2[[#This Row],[Mortgage Recording Tax Through FY 11]]+Table2[[#This Row],[Mortgage Recording Tax FY 12 and After ]]</f>
        <v>47.196100000000001</v>
      </c>
      <c r="AU346" s="7">
        <v>0</v>
      </c>
      <c r="AV346" s="7">
        <v>0</v>
      </c>
      <c r="AW346" s="7">
        <v>0</v>
      </c>
      <c r="AX346" s="7">
        <f>Table2[[#This Row],[Pilot Savings  Through FY 11]]+Table2[[#This Row],[Pilot Savings FY 12 and After ]]</f>
        <v>0</v>
      </c>
      <c r="AY346" s="7">
        <v>0</v>
      </c>
      <c r="AZ346" s="7">
        <v>47.196100000000001</v>
      </c>
      <c r="BA346" s="7">
        <v>0</v>
      </c>
      <c r="BB346" s="7">
        <f>Table2[[#This Row],[Mortgage Recording Tax Exemption Through FY 11]]+Table2[[#This Row],[Mortgage Recording Tax Exemption FY 12 and After ]]</f>
        <v>47.196100000000001</v>
      </c>
      <c r="BC346" s="7">
        <v>12.5177</v>
      </c>
      <c r="BD346" s="7">
        <v>237.97280000000001</v>
      </c>
      <c r="BE346" s="7">
        <v>64.535200000000003</v>
      </c>
      <c r="BF346" s="7">
        <f>Table2[[#This Row],[Indirect and Induced Land Through FY 11]]+Table2[[#This Row],[Indirect and Induced Land FY 12 and After ]]</f>
        <v>302.50800000000004</v>
      </c>
      <c r="BG346" s="7">
        <v>23.2471</v>
      </c>
      <c r="BH346" s="7">
        <v>441.9495</v>
      </c>
      <c r="BI346" s="7">
        <v>119.8502</v>
      </c>
      <c r="BJ346" s="7">
        <f>Table2[[#This Row],[Indirect and Induced Building Through FY 11]]+Table2[[#This Row],[Indirect and Induced Building FY 12 and After]]</f>
        <v>561.79970000000003</v>
      </c>
      <c r="BK346" s="7">
        <v>35.764800000000001</v>
      </c>
      <c r="BL346" s="7">
        <v>679.92229999999995</v>
      </c>
      <c r="BM346" s="7">
        <v>184.3854</v>
      </c>
      <c r="BN346" s="7">
        <f>Table2[[#This Row],[TOTAL Real Property Related Taxes Through FY 11]]+Table2[[#This Row],[TOTAL Real Property Related Taxes FY 12 and After]]</f>
        <v>864.30769999999995</v>
      </c>
      <c r="BO346" s="7">
        <v>46.2483</v>
      </c>
      <c r="BP346" s="7">
        <v>877.82</v>
      </c>
      <c r="BQ346" s="7">
        <v>238.43289999999999</v>
      </c>
      <c r="BR346" s="7">
        <f>Table2[[#This Row],[Company Direct Through FY 11]]+Table2[[#This Row],[Company Direct FY 12 and After ]]</f>
        <v>1116.2529</v>
      </c>
      <c r="BS346" s="7">
        <v>0</v>
      </c>
      <c r="BT346" s="7">
        <v>0</v>
      </c>
      <c r="BU346" s="7">
        <v>0</v>
      </c>
      <c r="BV346" s="7">
        <f>Table2[[#This Row],[Sales Tax Exemption Through FY 11]]+Table2[[#This Row],[Sales Tax Exemption FY 12 and After ]]</f>
        <v>0</v>
      </c>
      <c r="BW346" s="7">
        <v>0</v>
      </c>
      <c r="BX346" s="7">
        <v>0</v>
      </c>
      <c r="BY346" s="7">
        <v>0</v>
      </c>
      <c r="BZ346" s="7">
        <f>Table2[[#This Row],[Energy Tax Savings Through FY 11]]+Table2[[#This Row],[Energy Tax Savings FY 12 and After ]]</f>
        <v>0</v>
      </c>
      <c r="CA346" s="7">
        <v>0.93320000000000003</v>
      </c>
      <c r="CB346" s="7">
        <v>5.6566000000000001</v>
      </c>
      <c r="CC346" s="7">
        <v>3.7641</v>
      </c>
      <c r="CD346" s="7">
        <f>Table2[[#This Row],[Tax Exempt Bond Savings Through FY 11]]+Table2[[#This Row],[Tax Exempt Bond Savings FY12 and After ]]</f>
        <v>9.4207000000000001</v>
      </c>
      <c r="CE346" s="7">
        <v>49.2684</v>
      </c>
      <c r="CF346" s="7">
        <v>956.91480000000001</v>
      </c>
      <c r="CG346" s="7">
        <v>254.00280000000001</v>
      </c>
      <c r="CH346" s="7">
        <f>Table2[[#This Row],[Indirect and Induced Through FY 11]]+Table2[[#This Row],[Indirect and Induced FY 12 and After  ]]</f>
        <v>1210.9176</v>
      </c>
      <c r="CI346" s="7">
        <v>94.583500000000001</v>
      </c>
      <c r="CJ346" s="7">
        <v>1829.0781999999999</v>
      </c>
      <c r="CK346" s="7">
        <v>488.67160000000001</v>
      </c>
      <c r="CL346" s="7">
        <f>Table2[[#This Row],[TOTAL Income Consumption Use Taxes Through FY 11]]+Table2[[#This Row],[TOTAL Income Consumption Use Taxes FY 12 and After  ]]</f>
        <v>2317.7498000000001</v>
      </c>
      <c r="CM346" s="7">
        <v>0.93320000000000003</v>
      </c>
      <c r="CN346" s="7">
        <v>52.852699999999999</v>
      </c>
      <c r="CO346" s="7">
        <v>3.7641</v>
      </c>
      <c r="CP346" s="7">
        <f>Table2[[#This Row],[Assistance Provided Through FY 11]]+Table2[[#This Row],[Assistance Provided FY 12 and After ]]</f>
        <v>56.616799999999998</v>
      </c>
      <c r="CQ346" s="7">
        <v>0</v>
      </c>
      <c r="CR346" s="7">
        <v>0</v>
      </c>
      <c r="CS346" s="7">
        <v>0</v>
      </c>
      <c r="CT346" s="7">
        <f>Table2[[#This Row],[Recapture Cancellation Reduction Amount Through FY 11]]+Table2[[#This Row],[Recapture Cancellation Reduction Amount FY 12 and After ]]</f>
        <v>0</v>
      </c>
      <c r="CU346" s="7">
        <v>0</v>
      </c>
      <c r="CV346" s="7">
        <v>0</v>
      </c>
      <c r="CW346" s="7">
        <v>0</v>
      </c>
      <c r="CX346" s="7">
        <f>Table2[[#This Row],[Penalty Paid Through FY 11]]+Table2[[#This Row],[Penalty Paid FY 12 and After]]</f>
        <v>0</v>
      </c>
      <c r="CY346" s="7">
        <v>0.93320000000000003</v>
      </c>
      <c r="CZ346" s="7">
        <v>52.852699999999999</v>
      </c>
      <c r="DA346" s="7">
        <v>3.7641</v>
      </c>
      <c r="DB346" s="7">
        <f>Table2[[#This Row],[TOTAL Assistance Net of recapture penalties Through FY 11]]+Table2[[#This Row],[TOTAL Assistance Net of recapture penalties FY 12 and After ]]</f>
        <v>56.616799999999998</v>
      </c>
      <c r="DC346" s="7">
        <v>46.2483</v>
      </c>
      <c r="DD346" s="7">
        <v>925.01610000000005</v>
      </c>
      <c r="DE346" s="7">
        <v>238.43289999999999</v>
      </c>
      <c r="DF346" s="7">
        <f>Table2[[#This Row],[Company Direct Tax Revenue Before Assistance FY 12 and After]]+Table2[[#This Row],[Company Direct Tax Revenue Before Assistance Through FY 11]]</f>
        <v>1163.4490000000001</v>
      </c>
      <c r="DG346" s="7">
        <v>85.033199999999994</v>
      </c>
      <c r="DH346" s="7">
        <v>1636.8371</v>
      </c>
      <c r="DI346" s="7">
        <v>438.38819999999998</v>
      </c>
      <c r="DJ346" s="7">
        <f>Table2[[#This Row],[Indirect and Induced Tax Revenues FY 12 and After]]+Table2[[#This Row],[Indirect and Induced Tax Revenues Through FY 11]]</f>
        <v>2075.2253000000001</v>
      </c>
      <c r="DK346" s="7">
        <v>131.28149999999999</v>
      </c>
      <c r="DL346" s="7">
        <v>2561.8532</v>
      </c>
      <c r="DM346" s="7">
        <v>676.8211</v>
      </c>
      <c r="DN346" s="7">
        <f>Table2[[#This Row],[TOTAL Tax Revenues Before Assistance Through FY 11]]+Table2[[#This Row],[TOTAL Tax Revenues Before Assistance FY 12 and After]]</f>
        <v>3238.6743000000001</v>
      </c>
      <c r="DO346" s="7">
        <v>130.34829999999999</v>
      </c>
      <c r="DP346" s="7">
        <v>2509.0005000000001</v>
      </c>
      <c r="DQ346" s="7">
        <v>673.05700000000002</v>
      </c>
      <c r="DR346" s="7">
        <f>Table2[[#This Row],[TOTAL Tax Revenues Net of Assistance Recapture and Penalty FY 12 and After]]+Table2[[#This Row],[TOTAL Tax Revenues Net of Assistance Recapture and Penalty Through FY 11]]</f>
        <v>3182.0574999999999</v>
      </c>
      <c r="DS346" s="7">
        <v>0</v>
      </c>
      <c r="DT346" s="7">
        <v>0</v>
      </c>
      <c r="DU346" s="7">
        <v>0</v>
      </c>
      <c r="DV346" s="7">
        <v>0</v>
      </c>
    </row>
    <row r="347" spans="1:126" x14ac:dyDescent="0.25">
      <c r="A347" s="5">
        <v>92984</v>
      </c>
      <c r="B347" s="5" t="s">
        <v>616</v>
      </c>
      <c r="C347" s="5" t="s">
        <v>617</v>
      </c>
      <c r="D347" s="5" t="s">
        <v>32</v>
      </c>
      <c r="E347" s="5">
        <v>26</v>
      </c>
      <c r="F347" s="5">
        <v>33</v>
      </c>
      <c r="G347" s="5">
        <v>41</v>
      </c>
      <c r="H347" s="23">
        <v>5000</v>
      </c>
      <c r="I347" s="23">
        <v>10000</v>
      </c>
      <c r="J347" s="5">
        <v>561621</v>
      </c>
      <c r="K347" s="6" t="s">
        <v>43</v>
      </c>
      <c r="L347" s="6">
        <v>38457</v>
      </c>
      <c r="M347" s="9">
        <v>48029</v>
      </c>
      <c r="N347" s="7">
        <v>2500</v>
      </c>
      <c r="O347" s="5" t="s">
        <v>51</v>
      </c>
      <c r="P347" s="23">
        <v>0</v>
      </c>
      <c r="Q347" s="23">
        <v>0</v>
      </c>
      <c r="R347" s="23">
        <v>57</v>
      </c>
      <c r="S347" s="23">
        <v>0</v>
      </c>
      <c r="T347" s="23">
        <v>0</v>
      </c>
      <c r="U347" s="23">
        <v>57</v>
      </c>
      <c r="V347" s="23">
        <v>57</v>
      </c>
      <c r="W347" s="23">
        <v>0</v>
      </c>
      <c r="X347" s="23">
        <v>0</v>
      </c>
      <c r="Y347" s="23">
        <v>0</v>
      </c>
      <c r="Z347" s="23">
        <v>15</v>
      </c>
      <c r="AA347" s="24">
        <v>0</v>
      </c>
      <c r="AB347" s="24">
        <v>0</v>
      </c>
      <c r="AC347" s="24">
        <v>0</v>
      </c>
      <c r="AD347" s="24">
        <v>0</v>
      </c>
      <c r="AE347" s="24">
        <v>0</v>
      </c>
      <c r="AF347" s="24">
        <v>92.982456140350905</v>
      </c>
      <c r="AG347" s="5" t="s">
        <v>39</v>
      </c>
      <c r="AH347" s="7" t="s">
        <v>33</v>
      </c>
      <c r="AI347" s="7">
        <v>4.8719999999999999</v>
      </c>
      <c r="AJ347" s="7">
        <v>53.8504</v>
      </c>
      <c r="AK347" s="7">
        <v>41.914099999999998</v>
      </c>
      <c r="AL347" s="7">
        <f>Table2[[#This Row],[Company Direct Land Through FY 11]]+Table2[[#This Row],[Company Direct Land FY 12 and After ]]</f>
        <v>95.764499999999998</v>
      </c>
      <c r="AM347" s="7">
        <v>27.981000000000002</v>
      </c>
      <c r="AN347" s="7">
        <v>111.8707</v>
      </c>
      <c r="AO347" s="7">
        <v>240.7192</v>
      </c>
      <c r="AP347" s="7">
        <f>Table2[[#This Row],[Company Direct Building Through FY 11]]+Table2[[#This Row],[Company Direct Building FY 12 and After  ]]</f>
        <v>352.5899</v>
      </c>
      <c r="AQ347" s="7">
        <v>0</v>
      </c>
      <c r="AR347" s="7">
        <v>35.090000000000003</v>
      </c>
      <c r="AS347" s="7">
        <v>0</v>
      </c>
      <c r="AT347" s="7">
        <f>Table2[[#This Row],[Mortgage Recording Tax Through FY 11]]+Table2[[#This Row],[Mortgage Recording Tax FY 12 and After ]]</f>
        <v>35.090000000000003</v>
      </c>
      <c r="AU347" s="7">
        <v>19.433</v>
      </c>
      <c r="AV347" s="7">
        <v>45.379300000000001</v>
      </c>
      <c r="AW347" s="7">
        <v>167.18190000000001</v>
      </c>
      <c r="AX347" s="7">
        <f>Table2[[#This Row],[Pilot Savings  Through FY 11]]+Table2[[#This Row],[Pilot Savings FY 12 and After ]]</f>
        <v>212.56120000000001</v>
      </c>
      <c r="AY347" s="7">
        <v>0</v>
      </c>
      <c r="AZ347" s="7">
        <v>35.090000000000003</v>
      </c>
      <c r="BA347" s="7">
        <v>0</v>
      </c>
      <c r="BB347" s="7">
        <f>Table2[[#This Row],[Mortgage Recording Tax Exemption Through FY 11]]+Table2[[#This Row],[Mortgage Recording Tax Exemption FY 12 and After ]]</f>
        <v>35.090000000000003</v>
      </c>
      <c r="BC347" s="7">
        <v>24.740500000000001</v>
      </c>
      <c r="BD347" s="7">
        <v>110.0775</v>
      </c>
      <c r="BE347" s="7">
        <v>212.84180000000001</v>
      </c>
      <c r="BF347" s="7">
        <f>Table2[[#This Row],[Indirect and Induced Land Through FY 11]]+Table2[[#This Row],[Indirect and Induced Land FY 12 and After ]]</f>
        <v>322.91930000000002</v>
      </c>
      <c r="BG347" s="7">
        <v>45.9467</v>
      </c>
      <c r="BH347" s="7">
        <v>204.4298</v>
      </c>
      <c r="BI347" s="7">
        <v>395.27809999999999</v>
      </c>
      <c r="BJ347" s="7">
        <f>Table2[[#This Row],[Indirect and Induced Building Through FY 11]]+Table2[[#This Row],[Indirect and Induced Building FY 12 and After]]</f>
        <v>599.7079</v>
      </c>
      <c r="BK347" s="7">
        <v>84.107200000000006</v>
      </c>
      <c r="BL347" s="7">
        <v>434.84910000000002</v>
      </c>
      <c r="BM347" s="7">
        <v>723.57129999999995</v>
      </c>
      <c r="BN347" s="7">
        <f>Table2[[#This Row],[TOTAL Real Property Related Taxes Through FY 11]]+Table2[[#This Row],[TOTAL Real Property Related Taxes FY 12 and After]]</f>
        <v>1158.4204</v>
      </c>
      <c r="BO347" s="7">
        <v>124.7227</v>
      </c>
      <c r="BP347" s="7">
        <v>594.29459999999995</v>
      </c>
      <c r="BQ347" s="7">
        <v>1072.9866999999999</v>
      </c>
      <c r="BR347" s="7">
        <f>Table2[[#This Row],[Company Direct Through FY 11]]+Table2[[#This Row],[Company Direct FY 12 and After ]]</f>
        <v>1667.2812999999999</v>
      </c>
      <c r="BS347" s="7">
        <v>0</v>
      </c>
      <c r="BT347" s="7">
        <v>0</v>
      </c>
      <c r="BU347" s="7">
        <v>0</v>
      </c>
      <c r="BV347" s="7">
        <f>Table2[[#This Row],[Sales Tax Exemption Through FY 11]]+Table2[[#This Row],[Sales Tax Exemption FY 12 and After ]]</f>
        <v>0</v>
      </c>
      <c r="BW347" s="7">
        <v>0</v>
      </c>
      <c r="BX347" s="7">
        <v>0</v>
      </c>
      <c r="BY347" s="7">
        <v>0</v>
      </c>
      <c r="BZ347" s="7">
        <f>Table2[[#This Row],[Energy Tax Savings Through FY 11]]+Table2[[#This Row],[Energy Tax Savings FY 12 and After ]]</f>
        <v>0</v>
      </c>
      <c r="CA347" s="7">
        <v>0</v>
      </c>
      <c r="CB347" s="7">
        <v>0</v>
      </c>
      <c r="CC347" s="7">
        <v>0</v>
      </c>
      <c r="CD347" s="7">
        <f>Table2[[#This Row],[Tax Exempt Bond Savings Through FY 11]]+Table2[[#This Row],[Tax Exempt Bond Savings FY12 and After ]]</f>
        <v>0</v>
      </c>
      <c r="CE347" s="7">
        <v>87.6828</v>
      </c>
      <c r="CF347" s="7">
        <v>414.89179999999999</v>
      </c>
      <c r="CG347" s="7">
        <v>754.33270000000005</v>
      </c>
      <c r="CH347" s="7">
        <f>Table2[[#This Row],[Indirect and Induced Through FY 11]]+Table2[[#This Row],[Indirect and Induced FY 12 and After  ]]</f>
        <v>1169.2245</v>
      </c>
      <c r="CI347" s="7">
        <v>212.40549999999999</v>
      </c>
      <c r="CJ347" s="7">
        <v>1009.1864</v>
      </c>
      <c r="CK347" s="7">
        <v>1827.3194000000001</v>
      </c>
      <c r="CL347" s="7">
        <f>Table2[[#This Row],[TOTAL Income Consumption Use Taxes Through FY 11]]+Table2[[#This Row],[TOTAL Income Consumption Use Taxes FY 12 and After  ]]</f>
        <v>2836.5057999999999</v>
      </c>
      <c r="CM347" s="7">
        <v>19.433</v>
      </c>
      <c r="CN347" s="7">
        <v>80.469300000000004</v>
      </c>
      <c r="CO347" s="7">
        <v>167.18190000000001</v>
      </c>
      <c r="CP347" s="7">
        <f>Table2[[#This Row],[Assistance Provided Through FY 11]]+Table2[[#This Row],[Assistance Provided FY 12 and After ]]</f>
        <v>247.65120000000002</v>
      </c>
      <c r="CQ347" s="7">
        <v>0</v>
      </c>
      <c r="CR347" s="7">
        <v>0</v>
      </c>
      <c r="CS347" s="7">
        <v>0</v>
      </c>
      <c r="CT347" s="7">
        <f>Table2[[#This Row],[Recapture Cancellation Reduction Amount Through FY 11]]+Table2[[#This Row],[Recapture Cancellation Reduction Amount FY 12 and After ]]</f>
        <v>0</v>
      </c>
      <c r="CU347" s="7">
        <v>0</v>
      </c>
      <c r="CV347" s="7">
        <v>0</v>
      </c>
      <c r="CW347" s="7">
        <v>0</v>
      </c>
      <c r="CX347" s="7">
        <f>Table2[[#This Row],[Penalty Paid Through FY 11]]+Table2[[#This Row],[Penalty Paid FY 12 and After]]</f>
        <v>0</v>
      </c>
      <c r="CY347" s="7">
        <v>19.433</v>
      </c>
      <c r="CZ347" s="7">
        <v>80.469300000000004</v>
      </c>
      <c r="DA347" s="7">
        <v>167.18190000000001</v>
      </c>
      <c r="DB347" s="7">
        <f>Table2[[#This Row],[TOTAL Assistance Net of recapture penalties Through FY 11]]+Table2[[#This Row],[TOTAL Assistance Net of recapture penalties FY 12 and After ]]</f>
        <v>247.65120000000002</v>
      </c>
      <c r="DC347" s="7">
        <v>157.57570000000001</v>
      </c>
      <c r="DD347" s="7">
        <v>795.10569999999996</v>
      </c>
      <c r="DE347" s="7">
        <v>1355.62</v>
      </c>
      <c r="DF347" s="7">
        <f>Table2[[#This Row],[Company Direct Tax Revenue Before Assistance FY 12 and After]]+Table2[[#This Row],[Company Direct Tax Revenue Before Assistance Through FY 11]]</f>
        <v>2150.7257</v>
      </c>
      <c r="DG347" s="7">
        <v>158.37</v>
      </c>
      <c r="DH347" s="7">
        <v>729.39909999999998</v>
      </c>
      <c r="DI347" s="7">
        <v>1362.4526000000001</v>
      </c>
      <c r="DJ347" s="7">
        <f>Table2[[#This Row],[Indirect and Induced Tax Revenues FY 12 and After]]+Table2[[#This Row],[Indirect and Induced Tax Revenues Through FY 11]]</f>
        <v>2091.8517000000002</v>
      </c>
      <c r="DK347" s="7">
        <v>315.94569999999999</v>
      </c>
      <c r="DL347" s="7">
        <v>1524.5047999999999</v>
      </c>
      <c r="DM347" s="7">
        <v>2718.0726</v>
      </c>
      <c r="DN347" s="7">
        <f>Table2[[#This Row],[TOTAL Tax Revenues Before Assistance Through FY 11]]+Table2[[#This Row],[TOTAL Tax Revenues Before Assistance FY 12 and After]]</f>
        <v>4242.5774000000001</v>
      </c>
      <c r="DO347" s="7">
        <v>296.5127</v>
      </c>
      <c r="DP347" s="7">
        <v>1444.0355</v>
      </c>
      <c r="DQ347" s="7">
        <v>2550.8906999999999</v>
      </c>
      <c r="DR347" s="7">
        <f>Table2[[#This Row],[TOTAL Tax Revenues Net of Assistance Recapture and Penalty FY 12 and After]]+Table2[[#This Row],[TOTAL Tax Revenues Net of Assistance Recapture and Penalty Through FY 11]]</f>
        <v>3994.9261999999999</v>
      </c>
      <c r="DS347" s="7">
        <v>0</v>
      </c>
      <c r="DT347" s="7">
        <v>0</v>
      </c>
      <c r="DU347" s="7">
        <v>169.5</v>
      </c>
      <c r="DV347" s="7">
        <v>0</v>
      </c>
    </row>
    <row r="348" spans="1:126" x14ac:dyDescent="0.25">
      <c r="A348" s="5">
        <v>92989</v>
      </c>
      <c r="B348" s="5" t="s">
        <v>618</v>
      </c>
      <c r="C348" s="5" t="s">
        <v>619</v>
      </c>
      <c r="D348" s="5" t="s">
        <v>42</v>
      </c>
      <c r="E348" s="5">
        <v>37</v>
      </c>
      <c r="F348" s="5">
        <v>3676</v>
      </c>
      <c r="G348" s="5">
        <v>5</v>
      </c>
      <c r="H348" s="23">
        <v>28500</v>
      </c>
      <c r="I348" s="23">
        <v>16500</v>
      </c>
      <c r="J348" s="5">
        <v>337910</v>
      </c>
      <c r="K348" s="6" t="s">
        <v>28</v>
      </c>
      <c r="L348" s="6">
        <v>38518</v>
      </c>
      <c r="M348" s="9">
        <v>48029</v>
      </c>
      <c r="N348" s="7">
        <v>1900</v>
      </c>
      <c r="O348" s="5" t="s">
        <v>51</v>
      </c>
      <c r="P348" s="23">
        <v>3</v>
      </c>
      <c r="Q348" s="23">
        <v>0</v>
      </c>
      <c r="R348" s="23">
        <v>39</v>
      </c>
      <c r="S348" s="23">
        <v>0</v>
      </c>
      <c r="T348" s="23">
        <v>0</v>
      </c>
      <c r="U348" s="23">
        <v>42</v>
      </c>
      <c r="V348" s="23">
        <v>40</v>
      </c>
      <c r="W348" s="23">
        <v>0</v>
      </c>
      <c r="X348" s="23">
        <v>0</v>
      </c>
      <c r="Y348" s="23">
        <v>0</v>
      </c>
      <c r="Z348" s="23">
        <v>6</v>
      </c>
      <c r="AA348" s="24">
        <v>0</v>
      </c>
      <c r="AB348" s="24">
        <v>0</v>
      </c>
      <c r="AC348" s="24">
        <v>0</v>
      </c>
      <c r="AD348" s="24">
        <v>0</v>
      </c>
      <c r="AE348" s="24">
        <v>0</v>
      </c>
      <c r="AF348" s="24">
        <v>100</v>
      </c>
      <c r="AG348" s="5" t="s">
        <v>33</v>
      </c>
      <c r="AH348" s="7" t="s">
        <v>33</v>
      </c>
      <c r="AI348" s="7">
        <v>22.760999999999999</v>
      </c>
      <c r="AJ348" s="7">
        <v>77.423199999999994</v>
      </c>
      <c r="AK348" s="7">
        <v>195.81180000000001</v>
      </c>
      <c r="AL348" s="7">
        <f>Table2[[#This Row],[Company Direct Land Through FY 11]]+Table2[[#This Row],[Company Direct Land FY 12 and After ]]</f>
        <v>273.23500000000001</v>
      </c>
      <c r="AM348" s="7">
        <v>10.173</v>
      </c>
      <c r="AN348" s="7">
        <v>72.480500000000006</v>
      </c>
      <c r="AO348" s="7">
        <v>87.518900000000002</v>
      </c>
      <c r="AP348" s="7">
        <f>Table2[[#This Row],[Company Direct Building Through FY 11]]+Table2[[#This Row],[Company Direct Building FY 12 and After  ]]</f>
        <v>159.99940000000001</v>
      </c>
      <c r="AQ348" s="7">
        <v>0</v>
      </c>
      <c r="AR348" s="7">
        <v>28.659700000000001</v>
      </c>
      <c r="AS348" s="7">
        <v>0</v>
      </c>
      <c r="AT348" s="7">
        <f>Table2[[#This Row],[Mortgage Recording Tax Through FY 11]]+Table2[[#This Row],[Mortgage Recording Tax FY 12 and After ]]</f>
        <v>28.659700000000001</v>
      </c>
      <c r="AU348" s="7">
        <v>16.692</v>
      </c>
      <c r="AV348" s="7">
        <v>60.697600000000001</v>
      </c>
      <c r="AW348" s="7">
        <v>143.60079999999999</v>
      </c>
      <c r="AX348" s="7">
        <f>Table2[[#This Row],[Pilot Savings  Through FY 11]]+Table2[[#This Row],[Pilot Savings FY 12 and After ]]</f>
        <v>204.29839999999999</v>
      </c>
      <c r="AY348" s="7">
        <v>0</v>
      </c>
      <c r="AZ348" s="7">
        <v>28.659700000000001</v>
      </c>
      <c r="BA348" s="7">
        <v>0</v>
      </c>
      <c r="BB348" s="7">
        <f>Table2[[#This Row],[Mortgage Recording Tax Exemption Through FY 11]]+Table2[[#This Row],[Mortgage Recording Tax Exemption FY 12 and After ]]</f>
        <v>28.659700000000001</v>
      </c>
      <c r="BC348" s="7">
        <v>31.447099999999999</v>
      </c>
      <c r="BD348" s="7">
        <v>177.46199999999999</v>
      </c>
      <c r="BE348" s="7">
        <v>270.53789999999998</v>
      </c>
      <c r="BF348" s="7">
        <f>Table2[[#This Row],[Indirect and Induced Land Through FY 11]]+Table2[[#This Row],[Indirect and Induced Land FY 12 and After ]]</f>
        <v>447.99989999999997</v>
      </c>
      <c r="BG348" s="7">
        <v>58.401699999999998</v>
      </c>
      <c r="BH348" s="7">
        <v>329.57209999999998</v>
      </c>
      <c r="BI348" s="7">
        <v>502.42790000000002</v>
      </c>
      <c r="BJ348" s="7">
        <f>Table2[[#This Row],[Indirect and Induced Building Through FY 11]]+Table2[[#This Row],[Indirect and Induced Building FY 12 and After]]</f>
        <v>832</v>
      </c>
      <c r="BK348" s="7">
        <v>106.0908</v>
      </c>
      <c r="BL348" s="7">
        <v>596.24019999999996</v>
      </c>
      <c r="BM348" s="7">
        <v>912.69569999999999</v>
      </c>
      <c r="BN348" s="7">
        <f>Table2[[#This Row],[TOTAL Real Property Related Taxes Through FY 11]]+Table2[[#This Row],[TOTAL Real Property Related Taxes FY 12 and After]]</f>
        <v>1508.9358999999999</v>
      </c>
      <c r="BO348" s="7">
        <v>251.3742</v>
      </c>
      <c r="BP348" s="7">
        <v>1479.8009</v>
      </c>
      <c r="BQ348" s="7">
        <v>2162.5644000000002</v>
      </c>
      <c r="BR348" s="7">
        <f>Table2[[#This Row],[Company Direct Through FY 11]]+Table2[[#This Row],[Company Direct FY 12 and After ]]</f>
        <v>3642.3653000000004</v>
      </c>
      <c r="BS348" s="7">
        <v>0</v>
      </c>
      <c r="BT348" s="7">
        <v>4.4325000000000001</v>
      </c>
      <c r="BU348" s="7">
        <v>0</v>
      </c>
      <c r="BV348" s="7">
        <f>Table2[[#This Row],[Sales Tax Exemption Through FY 11]]+Table2[[#This Row],[Sales Tax Exemption FY 12 and After ]]</f>
        <v>4.4325000000000001</v>
      </c>
      <c r="BW348" s="7">
        <v>0</v>
      </c>
      <c r="BX348" s="7">
        <v>0</v>
      </c>
      <c r="BY348" s="7">
        <v>0</v>
      </c>
      <c r="BZ348" s="7">
        <f>Table2[[#This Row],[Energy Tax Savings Through FY 11]]+Table2[[#This Row],[Energy Tax Savings FY 12 and After ]]</f>
        <v>0</v>
      </c>
      <c r="CA348" s="7">
        <v>0</v>
      </c>
      <c r="CB348" s="7">
        <v>0</v>
      </c>
      <c r="CC348" s="7">
        <v>0</v>
      </c>
      <c r="CD348" s="7">
        <f>Table2[[#This Row],[Tax Exempt Bond Savings Through FY 11]]+Table2[[#This Row],[Tax Exempt Bond Savings FY12 and After ]]</f>
        <v>0</v>
      </c>
      <c r="CE348" s="7">
        <v>123.7727</v>
      </c>
      <c r="CF348" s="7">
        <v>746.6046</v>
      </c>
      <c r="CG348" s="7">
        <v>1064.8126</v>
      </c>
      <c r="CH348" s="7">
        <f>Table2[[#This Row],[Indirect and Induced Through FY 11]]+Table2[[#This Row],[Indirect and Induced FY 12 and After  ]]</f>
        <v>1811.4171999999999</v>
      </c>
      <c r="CI348" s="7">
        <v>375.14690000000002</v>
      </c>
      <c r="CJ348" s="7">
        <v>2221.973</v>
      </c>
      <c r="CK348" s="7">
        <v>3227.377</v>
      </c>
      <c r="CL348" s="7">
        <f>Table2[[#This Row],[TOTAL Income Consumption Use Taxes Through FY 11]]+Table2[[#This Row],[TOTAL Income Consumption Use Taxes FY 12 and After  ]]</f>
        <v>5449.35</v>
      </c>
      <c r="CM348" s="7">
        <v>16.692</v>
      </c>
      <c r="CN348" s="7">
        <v>93.7898</v>
      </c>
      <c r="CO348" s="7">
        <v>143.60079999999999</v>
      </c>
      <c r="CP348" s="7">
        <f>Table2[[#This Row],[Assistance Provided Through FY 11]]+Table2[[#This Row],[Assistance Provided FY 12 and After ]]</f>
        <v>237.39060000000001</v>
      </c>
      <c r="CQ348" s="7">
        <v>0</v>
      </c>
      <c r="CR348" s="7">
        <v>0</v>
      </c>
      <c r="CS348" s="7">
        <v>0</v>
      </c>
      <c r="CT348" s="7">
        <f>Table2[[#This Row],[Recapture Cancellation Reduction Amount Through FY 11]]+Table2[[#This Row],[Recapture Cancellation Reduction Amount FY 12 and After ]]</f>
        <v>0</v>
      </c>
      <c r="CU348" s="7">
        <v>0</v>
      </c>
      <c r="CV348" s="7">
        <v>0</v>
      </c>
      <c r="CW348" s="7">
        <v>0</v>
      </c>
      <c r="CX348" s="7">
        <f>Table2[[#This Row],[Penalty Paid Through FY 11]]+Table2[[#This Row],[Penalty Paid FY 12 and After]]</f>
        <v>0</v>
      </c>
      <c r="CY348" s="7">
        <v>16.692</v>
      </c>
      <c r="CZ348" s="7">
        <v>93.7898</v>
      </c>
      <c r="DA348" s="7">
        <v>143.60079999999999</v>
      </c>
      <c r="DB348" s="7">
        <f>Table2[[#This Row],[TOTAL Assistance Net of recapture penalties Through FY 11]]+Table2[[#This Row],[TOTAL Assistance Net of recapture penalties FY 12 and After ]]</f>
        <v>237.39060000000001</v>
      </c>
      <c r="DC348" s="7">
        <v>284.3082</v>
      </c>
      <c r="DD348" s="7">
        <v>1658.3643</v>
      </c>
      <c r="DE348" s="7">
        <v>2445.8951000000002</v>
      </c>
      <c r="DF348" s="7">
        <f>Table2[[#This Row],[Company Direct Tax Revenue Before Assistance FY 12 and After]]+Table2[[#This Row],[Company Direct Tax Revenue Before Assistance Through FY 11]]</f>
        <v>4104.2593999999999</v>
      </c>
      <c r="DG348" s="7">
        <v>213.6215</v>
      </c>
      <c r="DH348" s="7">
        <v>1253.6387</v>
      </c>
      <c r="DI348" s="7">
        <v>1837.7783999999999</v>
      </c>
      <c r="DJ348" s="7">
        <f>Table2[[#This Row],[Indirect and Induced Tax Revenues FY 12 and After]]+Table2[[#This Row],[Indirect and Induced Tax Revenues Through FY 11]]</f>
        <v>3091.4170999999997</v>
      </c>
      <c r="DK348" s="7">
        <v>497.92970000000003</v>
      </c>
      <c r="DL348" s="7">
        <v>2912.0030000000002</v>
      </c>
      <c r="DM348" s="7">
        <v>4283.6734999999999</v>
      </c>
      <c r="DN348" s="7">
        <f>Table2[[#This Row],[TOTAL Tax Revenues Before Assistance Through FY 11]]+Table2[[#This Row],[TOTAL Tax Revenues Before Assistance FY 12 and After]]</f>
        <v>7195.6764999999996</v>
      </c>
      <c r="DO348" s="7">
        <v>481.23770000000002</v>
      </c>
      <c r="DP348" s="7">
        <v>2818.2132000000001</v>
      </c>
      <c r="DQ348" s="7">
        <v>4140.0726999999997</v>
      </c>
      <c r="DR348" s="7">
        <f>Table2[[#This Row],[TOTAL Tax Revenues Net of Assistance Recapture and Penalty FY 12 and After]]+Table2[[#This Row],[TOTAL Tax Revenues Net of Assistance Recapture and Penalty Through FY 11]]</f>
        <v>6958.2858999999999</v>
      </c>
      <c r="DS348" s="7">
        <v>0</v>
      </c>
      <c r="DT348" s="7">
        <v>0</v>
      </c>
      <c r="DU348" s="7">
        <v>0</v>
      </c>
      <c r="DV348" s="7">
        <v>0</v>
      </c>
    </row>
    <row r="349" spans="1:126" x14ac:dyDescent="0.25">
      <c r="A349" s="5">
        <v>92990</v>
      </c>
      <c r="B349" s="5" t="s">
        <v>620</v>
      </c>
      <c r="C349" s="5" t="s">
        <v>621</v>
      </c>
      <c r="D349" s="5" t="s">
        <v>27</v>
      </c>
      <c r="E349" s="5">
        <v>3</v>
      </c>
      <c r="F349" s="5">
        <v>800</v>
      </c>
      <c r="G349" s="5">
        <v>1201</v>
      </c>
      <c r="H349" s="23">
        <v>5504</v>
      </c>
      <c r="I349" s="23">
        <v>17611</v>
      </c>
      <c r="J349" s="5">
        <v>423610</v>
      </c>
      <c r="K349" s="6" t="s">
        <v>43</v>
      </c>
      <c r="L349" s="6">
        <v>38484</v>
      </c>
      <c r="M349" s="9">
        <v>48029</v>
      </c>
      <c r="N349" s="7">
        <v>1475</v>
      </c>
      <c r="O349" s="5" t="s">
        <v>51</v>
      </c>
      <c r="P349" s="23">
        <v>0</v>
      </c>
      <c r="Q349" s="23">
        <v>0</v>
      </c>
      <c r="R349" s="23">
        <v>34</v>
      </c>
      <c r="S349" s="23">
        <v>0</v>
      </c>
      <c r="T349" s="23">
        <v>1</v>
      </c>
      <c r="U349" s="23">
        <v>35</v>
      </c>
      <c r="V349" s="23">
        <v>35</v>
      </c>
      <c r="W349" s="23">
        <v>0</v>
      </c>
      <c r="X349" s="23">
        <v>0</v>
      </c>
      <c r="Y349" s="23">
        <v>30</v>
      </c>
      <c r="Z349" s="23">
        <v>7</v>
      </c>
      <c r="AA349" s="24">
        <v>0</v>
      </c>
      <c r="AB349" s="24">
        <v>0</v>
      </c>
      <c r="AC349" s="24">
        <v>0</v>
      </c>
      <c r="AD349" s="24">
        <v>0</v>
      </c>
      <c r="AE349" s="24">
        <v>0</v>
      </c>
      <c r="AF349" s="24">
        <v>82.352941176470594</v>
      </c>
      <c r="AG349" s="5" t="s">
        <v>39</v>
      </c>
      <c r="AH349" s="7" t="s">
        <v>33</v>
      </c>
      <c r="AI349" s="7">
        <v>24.356999999999999</v>
      </c>
      <c r="AJ349" s="7">
        <v>219.66890000000001</v>
      </c>
      <c r="AK349" s="7">
        <v>209.5428</v>
      </c>
      <c r="AL349" s="7">
        <f>Table2[[#This Row],[Company Direct Land Through FY 11]]+Table2[[#This Row],[Company Direct Land FY 12 and After ]]</f>
        <v>429.21170000000001</v>
      </c>
      <c r="AM349" s="7">
        <v>31.774000000000001</v>
      </c>
      <c r="AN349" s="7">
        <v>211.65530000000001</v>
      </c>
      <c r="AO349" s="7">
        <v>273.35019999999997</v>
      </c>
      <c r="AP349" s="7">
        <f>Table2[[#This Row],[Company Direct Building Through FY 11]]+Table2[[#This Row],[Company Direct Building FY 12 and After  ]]</f>
        <v>485.00549999999998</v>
      </c>
      <c r="AQ349" s="7">
        <v>0</v>
      </c>
      <c r="AR349" s="7">
        <v>23.633099999999999</v>
      </c>
      <c r="AS349" s="7">
        <v>0</v>
      </c>
      <c r="AT349" s="7">
        <f>Table2[[#This Row],[Mortgage Recording Tax Through FY 11]]+Table2[[#This Row],[Mortgage Recording Tax FY 12 and After ]]</f>
        <v>23.633099999999999</v>
      </c>
      <c r="AU349" s="7">
        <v>30.548999999999999</v>
      </c>
      <c r="AV349" s="7">
        <v>85.103999999999999</v>
      </c>
      <c r="AW349" s="7">
        <v>262.81189999999998</v>
      </c>
      <c r="AX349" s="7">
        <f>Table2[[#This Row],[Pilot Savings  Through FY 11]]+Table2[[#This Row],[Pilot Savings FY 12 and After ]]</f>
        <v>347.91589999999997</v>
      </c>
      <c r="AY349" s="7">
        <v>0</v>
      </c>
      <c r="AZ349" s="7">
        <v>23.633099999999999</v>
      </c>
      <c r="BA349" s="7">
        <v>0</v>
      </c>
      <c r="BB349" s="7">
        <f>Table2[[#This Row],[Mortgage Recording Tax Exemption Through FY 11]]+Table2[[#This Row],[Mortgage Recording Tax Exemption FY 12 and After ]]</f>
        <v>23.633099999999999</v>
      </c>
      <c r="BC349" s="7">
        <v>54.729399999999998</v>
      </c>
      <c r="BD349" s="7">
        <v>279.20030000000003</v>
      </c>
      <c r="BE349" s="7">
        <v>470.8356</v>
      </c>
      <c r="BF349" s="7">
        <f>Table2[[#This Row],[Indirect and Induced Land Through FY 11]]+Table2[[#This Row],[Indirect and Induced Land FY 12 and After ]]</f>
        <v>750.03590000000008</v>
      </c>
      <c r="BG349" s="7">
        <v>101.64019999999999</v>
      </c>
      <c r="BH349" s="7">
        <v>518.5145</v>
      </c>
      <c r="BI349" s="7">
        <v>874.40809999999999</v>
      </c>
      <c r="BJ349" s="7">
        <f>Table2[[#This Row],[Indirect and Induced Building Through FY 11]]+Table2[[#This Row],[Indirect and Induced Building FY 12 and After]]</f>
        <v>1392.9225999999999</v>
      </c>
      <c r="BK349" s="7">
        <v>181.95160000000001</v>
      </c>
      <c r="BL349" s="7">
        <v>1143.9349999999999</v>
      </c>
      <c r="BM349" s="7">
        <v>1565.3248000000001</v>
      </c>
      <c r="BN349" s="7">
        <f>Table2[[#This Row],[TOTAL Real Property Related Taxes Through FY 11]]+Table2[[#This Row],[TOTAL Real Property Related Taxes FY 12 and After]]</f>
        <v>2709.2597999999998</v>
      </c>
      <c r="BO349" s="7">
        <v>339.29309999999998</v>
      </c>
      <c r="BP349" s="7">
        <v>1733.7065</v>
      </c>
      <c r="BQ349" s="7">
        <v>2918.9283999999998</v>
      </c>
      <c r="BR349" s="7">
        <f>Table2[[#This Row],[Company Direct Through FY 11]]+Table2[[#This Row],[Company Direct FY 12 and After ]]</f>
        <v>4652.6349</v>
      </c>
      <c r="BS349" s="7">
        <v>0</v>
      </c>
      <c r="BT349" s="7">
        <v>6.4935</v>
      </c>
      <c r="BU349" s="7">
        <v>0</v>
      </c>
      <c r="BV349" s="7">
        <f>Table2[[#This Row],[Sales Tax Exemption Through FY 11]]+Table2[[#This Row],[Sales Tax Exemption FY 12 and After ]]</f>
        <v>6.4935</v>
      </c>
      <c r="BW349" s="7">
        <v>0</v>
      </c>
      <c r="BX349" s="7">
        <v>0</v>
      </c>
      <c r="BY349" s="7">
        <v>0</v>
      </c>
      <c r="BZ349" s="7">
        <f>Table2[[#This Row],[Energy Tax Savings Through FY 11]]+Table2[[#This Row],[Energy Tax Savings FY 12 and After ]]</f>
        <v>0</v>
      </c>
      <c r="CA349" s="7">
        <v>0</v>
      </c>
      <c r="CB349" s="7">
        <v>0</v>
      </c>
      <c r="CC349" s="7">
        <v>0</v>
      </c>
      <c r="CD349" s="7">
        <f>Table2[[#This Row],[Tax Exempt Bond Savings Through FY 11]]+Table2[[#This Row],[Tax Exempt Bond Savings FY12 and After ]]</f>
        <v>0</v>
      </c>
      <c r="CE349" s="7">
        <v>179.34549999999999</v>
      </c>
      <c r="CF349" s="7">
        <v>959.73889999999994</v>
      </c>
      <c r="CG349" s="7">
        <v>1542.9038</v>
      </c>
      <c r="CH349" s="7">
        <f>Table2[[#This Row],[Indirect and Induced Through FY 11]]+Table2[[#This Row],[Indirect and Induced FY 12 and After  ]]</f>
        <v>2502.6426999999999</v>
      </c>
      <c r="CI349" s="7">
        <v>518.6386</v>
      </c>
      <c r="CJ349" s="7">
        <v>2686.9519</v>
      </c>
      <c r="CK349" s="7">
        <v>4461.8321999999998</v>
      </c>
      <c r="CL349" s="7">
        <f>Table2[[#This Row],[TOTAL Income Consumption Use Taxes Through FY 11]]+Table2[[#This Row],[TOTAL Income Consumption Use Taxes FY 12 and After  ]]</f>
        <v>7148.7840999999999</v>
      </c>
      <c r="CM349" s="7">
        <v>30.548999999999999</v>
      </c>
      <c r="CN349" s="7">
        <v>115.2306</v>
      </c>
      <c r="CO349" s="7">
        <v>262.81189999999998</v>
      </c>
      <c r="CP349" s="7">
        <f>Table2[[#This Row],[Assistance Provided Through FY 11]]+Table2[[#This Row],[Assistance Provided FY 12 and After ]]</f>
        <v>378.04249999999996</v>
      </c>
      <c r="CQ349" s="7">
        <v>0</v>
      </c>
      <c r="CR349" s="7">
        <v>0</v>
      </c>
      <c r="CS349" s="7">
        <v>0</v>
      </c>
      <c r="CT349" s="7">
        <f>Table2[[#This Row],[Recapture Cancellation Reduction Amount Through FY 11]]+Table2[[#This Row],[Recapture Cancellation Reduction Amount FY 12 and After ]]</f>
        <v>0</v>
      </c>
      <c r="CU349" s="7">
        <v>0</v>
      </c>
      <c r="CV349" s="7">
        <v>0</v>
      </c>
      <c r="CW349" s="7">
        <v>0</v>
      </c>
      <c r="CX349" s="7">
        <f>Table2[[#This Row],[Penalty Paid Through FY 11]]+Table2[[#This Row],[Penalty Paid FY 12 and After]]</f>
        <v>0</v>
      </c>
      <c r="CY349" s="7">
        <v>30.548999999999999</v>
      </c>
      <c r="CZ349" s="7">
        <v>115.2306</v>
      </c>
      <c r="DA349" s="7">
        <v>262.81189999999998</v>
      </c>
      <c r="DB349" s="7">
        <f>Table2[[#This Row],[TOTAL Assistance Net of recapture penalties Through FY 11]]+Table2[[#This Row],[TOTAL Assistance Net of recapture penalties FY 12 and After ]]</f>
        <v>378.04249999999996</v>
      </c>
      <c r="DC349" s="7">
        <v>395.42410000000001</v>
      </c>
      <c r="DD349" s="7">
        <v>2188.6637999999998</v>
      </c>
      <c r="DE349" s="7">
        <v>3401.8213999999998</v>
      </c>
      <c r="DF349" s="7">
        <f>Table2[[#This Row],[Company Direct Tax Revenue Before Assistance FY 12 and After]]+Table2[[#This Row],[Company Direct Tax Revenue Before Assistance Through FY 11]]</f>
        <v>5590.4851999999992</v>
      </c>
      <c r="DG349" s="7">
        <v>335.71510000000001</v>
      </c>
      <c r="DH349" s="7">
        <v>1757.4537</v>
      </c>
      <c r="DI349" s="7">
        <v>2888.1475</v>
      </c>
      <c r="DJ349" s="7">
        <f>Table2[[#This Row],[Indirect and Induced Tax Revenues FY 12 and After]]+Table2[[#This Row],[Indirect and Induced Tax Revenues Through FY 11]]</f>
        <v>4645.6012000000001</v>
      </c>
      <c r="DK349" s="7">
        <v>731.13919999999996</v>
      </c>
      <c r="DL349" s="7">
        <v>3946.1174999999998</v>
      </c>
      <c r="DM349" s="7">
        <v>6289.9688999999998</v>
      </c>
      <c r="DN349" s="7">
        <f>Table2[[#This Row],[TOTAL Tax Revenues Before Assistance Through FY 11]]+Table2[[#This Row],[TOTAL Tax Revenues Before Assistance FY 12 and After]]</f>
        <v>10236.0864</v>
      </c>
      <c r="DO349" s="7">
        <v>700.59019999999998</v>
      </c>
      <c r="DP349" s="7">
        <v>3830.8869</v>
      </c>
      <c r="DQ349" s="7">
        <v>6027.1570000000002</v>
      </c>
      <c r="DR349" s="7">
        <f>Table2[[#This Row],[TOTAL Tax Revenues Net of Assistance Recapture and Penalty FY 12 and After]]+Table2[[#This Row],[TOTAL Tax Revenues Net of Assistance Recapture and Penalty Through FY 11]]</f>
        <v>9858.0439000000006</v>
      </c>
      <c r="DS349" s="7">
        <v>0</v>
      </c>
      <c r="DT349" s="7">
        <v>0</v>
      </c>
      <c r="DU349" s="7">
        <v>0</v>
      </c>
      <c r="DV349" s="7">
        <v>0</v>
      </c>
    </row>
    <row r="350" spans="1:126" x14ac:dyDescent="0.25">
      <c r="A350" s="5">
        <v>92991</v>
      </c>
      <c r="B350" s="5" t="s">
        <v>622</v>
      </c>
      <c r="C350" s="5" t="s">
        <v>623</v>
      </c>
      <c r="D350" s="5" t="s">
        <v>36</v>
      </c>
      <c r="E350" s="5">
        <v>17</v>
      </c>
      <c r="F350" s="5">
        <v>2504</v>
      </c>
      <c r="G350" s="5">
        <v>6</v>
      </c>
      <c r="H350" s="23">
        <v>40000</v>
      </c>
      <c r="I350" s="23">
        <v>69176</v>
      </c>
      <c r="J350" s="5">
        <v>623110</v>
      </c>
      <c r="K350" s="6" t="s">
        <v>47</v>
      </c>
      <c r="L350" s="6">
        <v>38532</v>
      </c>
      <c r="M350" s="9">
        <v>45962</v>
      </c>
      <c r="N350" s="7">
        <v>6420</v>
      </c>
      <c r="O350" s="5" t="s">
        <v>79</v>
      </c>
      <c r="P350" s="23">
        <v>17</v>
      </c>
      <c r="Q350" s="23">
        <v>0</v>
      </c>
      <c r="R350" s="23">
        <v>76</v>
      </c>
      <c r="S350" s="23">
        <v>0</v>
      </c>
      <c r="T350" s="23">
        <v>0</v>
      </c>
      <c r="U350" s="23">
        <v>93</v>
      </c>
      <c r="V350" s="23">
        <v>84</v>
      </c>
      <c r="W350" s="23">
        <v>0</v>
      </c>
      <c r="X350" s="23">
        <v>0</v>
      </c>
      <c r="Y350" s="23">
        <v>117</v>
      </c>
      <c r="Z350" s="23">
        <v>5</v>
      </c>
      <c r="AA350" s="24">
        <v>0</v>
      </c>
      <c r="AB350" s="24">
        <v>0</v>
      </c>
      <c r="AC350" s="24">
        <v>0</v>
      </c>
      <c r="AD350" s="24">
        <v>0</v>
      </c>
      <c r="AE350" s="24">
        <v>0</v>
      </c>
      <c r="AF350" s="24">
        <v>81.720430107526894</v>
      </c>
      <c r="AG350" s="5" t="s">
        <v>39</v>
      </c>
      <c r="AH350" s="7" t="s">
        <v>33</v>
      </c>
      <c r="AI350" s="7">
        <v>0</v>
      </c>
      <c r="AJ350" s="7">
        <v>0</v>
      </c>
      <c r="AK350" s="7">
        <v>0</v>
      </c>
      <c r="AL350" s="7">
        <f>Table2[[#This Row],[Company Direct Land Through FY 11]]+Table2[[#This Row],[Company Direct Land FY 12 and After ]]</f>
        <v>0</v>
      </c>
      <c r="AM350" s="7">
        <v>0</v>
      </c>
      <c r="AN350" s="7">
        <v>0</v>
      </c>
      <c r="AO350" s="7">
        <v>0</v>
      </c>
      <c r="AP350" s="7">
        <f>Table2[[#This Row],[Company Direct Building Through FY 11]]+Table2[[#This Row],[Company Direct Building FY 12 and After  ]]</f>
        <v>0</v>
      </c>
      <c r="AQ350" s="7">
        <v>0</v>
      </c>
      <c r="AR350" s="7">
        <v>114.68689999999999</v>
      </c>
      <c r="AS350" s="7">
        <v>0</v>
      </c>
      <c r="AT350" s="7">
        <f>Table2[[#This Row],[Mortgage Recording Tax Through FY 11]]+Table2[[#This Row],[Mortgage Recording Tax FY 12 and After ]]</f>
        <v>114.68689999999999</v>
      </c>
      <c r="AU350" s="7">
        <v>0</v>
      </c>
      <c r="AV350" s="7">
        <v>0</v>
      </c>
      <c r="AW350" s="7">
        <v>0</v>
      </c>
      <c r="AX350" s="7">
        <f>Table2[[#This Row],[Pilot Savings  Through FY 11]]+Table2[[#This Row],[Pilot Savings FY 12 and After ]]</f>
        <v>0</v>
      </c>
      <c r="AY350" s="7">
        <v>0</v>
      </c>
      <c r="AZ350" s="7">
        <v>114.68689999999999</v>
      </c>
      <c r="BA350" s="7">
        <v>0</v>
      </c>
      <c r="BB350" s="7">
        <f>Table2[[#This Row],[Mortgage Recording Tax Exemption Through FY 11]]+Table2[[#This Row],[Mortgage Recording Tax Exemption FY 12 and After ]]</f>
        <v>114.68689999999999</v>
      </c>
      <c r="BC350" s="7">
        <v>37.554699999999997</v>
      </c>
      <c r="BD350" s="7">
        <v>303.73399999999998</v>
      </c>
      <c r="BE350" s="7">
        <v>264.83749999999998</v>
      </c>
      <c r="BF350" s="7">
        <f>Table2[[#This Row],[Indirect and Induced Land Through FY 11]]+Table2[[#This Row],[Indirect and Induced Land FY 12 and After ]]</f>
        <v>568.57150000000001</v>
      </c>
      <c r="BG350" s="7">
        <v>69.744500000000002</v>
      </c>
      <c r="BH350" s="7">
        <v>564.07759999999996</v>
      </c>
      <c r="BI350" s="7">
        <v>491.84300000000002</v>
      </c>
      <c r="BJ350" s="7">
        <f>Table2[[#This Row],[Indirect and Induced Building Through FY 11]]+Table2[[#This Row],[Indirect and Induced Building FY 12 and After]]</f>
        <v>1055.9205999999999</v>
      </c>
      <c r="BK350" s="7">
        <v>107.2992</v>
      </c>
      <c r="BL350" s="7">
        <v>867.8116</v>
      </c>
      <c r="BM350" s="7">
        <v>756.68050000000005</v>
      </c>
      <c r="BN350" s="7">
        <f>Table2[[#This Row],[TOTAL Real Property Related Taxes Through FY 11]]+Table2[[#This Row],[TOTAL Real Property Related Taxes FY 12 and After]]</f>
        <v>1624.4920999999999</v>
      </c>
      <c r="BO350" s="7">
        <v>127.28740000000001</v>
      </c>
      <c r="BP350" s="7">
        <v>1045.8622</v>
      </c>
      <c r="BQ350" s="7">
        <v>897.64</v>
      </c>
      <c r="BR350" s="7">
        <f>Table2[[#This Row],[Company Direct Through FY 11]]+Table2[[#This Row],[Company Direct FY 12 and After ]]</f>
        <v>1943.5021999999999</v>
      </c>
      <c r="BS350" s="7">
        <v>0</v>
      </c>
      <c r="BT350" s="7">
        <v>0</v>
      </c>
      <c r="BU350" s="7">
        <v>0</v>
      </c>
      <c r="BV350" s="7">
        <f>Table2[[#This Row],[Sales Tax Exemption Through FY 11]]+Table2[[#This Row],[Sales Tax Exemption FY 12 and After ]]</f>
        <v>0</v>
      </c>
      <c r="BW350" s="7">
        <v>0</v>
      </c>
      <c r="BX350" s="7">
        <v>0</v>
      </c>
      <c r="BY350" s="7">
        <v>0</v>
      </c>
      <c r="BZ350" s="7">
        <f>Table2[[#This Row],[Energy Tax Savings Through FY 11]]+Table2[[#This Row],[Energy Tax Savings FY 12 and After ]]</f>
        <v>0</v>
      </c>
      <c r="CA350" s="7">
        <v>4.2027000000000001</v>
      </c>
      <c r="CB350" s="7">
        <v>23.544499999999999</v>
      </c>
      <c r="CC350" s="7">
        <v>16.951699999999999</v>
      </c>
      <c r="CD350" s="7">
        <f>Table2[[#This Row],[Tax Exempt Bond Savings Through FY 11]]+Table2[[#This Row],[Tax Exempt Bond Savings FY12 and After ]]</f>
        <v>40.496200000000002</v>
      </c>
      <c r="CE350" s="7">
        <v>135.60560000000001</v>
      </c>
      <c r="CF350" s="7">
        <v>1129.1152</v>
      </c>
      <c r="CG350" s="7">
        <v>956.29989999999998</v>
      </c>
      <c r="CH350" s="7">
        <f>Table2[[#This Row],[Indirect and Induced Through FY 11]]+Table2[[#This Row],[Indirect and Induced FY 12 and After  ]]</f>
        <v>2085.4151000000002</v>
      </c>
      <c r="CI350" s="7">
        <v>258.69029999999998</v>
      </c>
      <c r="CJ350" s="7">
        <v>2151.4328999999998</v>
      </c>
      <c r="CK350" s="7">
        <v>1836.9882</v>
      </c>
      <c r="CL350" s="7">
        <f>Table2[[#This Row],[TOTAL Income Consumption Use Taxes Through FY 11]]+Table2[[#This Row],[TOTAL Income Consumption Use Taxes FY 12 and After  ]]</f>
        <v>3988.4210999999996</v>
      </c>
      <c r="CM350" s="7">
        <v>4.2027000000000001</v>
      </c>
      <c r="CN350" s="7">
        <v>138.23140000000001</v>
      </c>
      <c r="CO350" s="7">
        <v>16.951699999999999</v>
      </c>
      <c r="CP350" s="7">
        <f>Table2[[#This Row],[Assistance Provided Through FY 11]]+Table2[[#This Row],[Assistance Provided FY 12 and After ]]</f>
        <v>155.1831</v>
      </c>
      <c r="CQ350" s="7">
        <v>0</v>
      </c>
      <c r="CR350" s="7">
        <v>0</v>
      </c>
      <c r="CS350" s="7">
        <v>0</v>
      </c>
      <c r="CT350" s="7">
        <f>Table2[[#This Row],[Recapture Cancellation Reduction Amount Through FY 11]]+Table2[[#This Row],[Recapture Cancellation Reduction Amount FY 12 and After ]]</f>
        <v>0</v>
      </c>
      <c r="CU350" s="7">
        <v>0</v>
      </c>
      <c r="CV350" s="7">
        <v>0</v>
      </c>
      <c r="CW350" s="7">
        <v>0</v>
      </c>
      <c r="CX350" s="7">
        <f>Table2[[#This Row],[Penalty Paid Through FY 11]]+Table2[[#This Row],[Penalty Paid FY 12 and After]]</f>
        <v>0</v>
      </c>
      <c r="CY350" s="7">
        <v>4.2027000000000001</v>
      </c>
      <c r="CZ350" s="7">
        <v>138.23140000000001</v>
      </c>
      <c r="DA350" s="7">
        <v>16.951699999999999</v>
      </c>
      <c r="DB350" s="7">
        <f>Table2[[#This Row],[TOTAL Assistance Net of recapture penalties Through FY 11]]+Table2[[#This Row],[TOTAL Assistance Net of recapture penalties FY 12 and After ]]</f>
        <v>155.1831</v>
      </c>
      <c r="DC350" s="7">
        <v>127.28740000000001</v>
      </c>
      <c r="DD350" s="7">
        <v>1160.5491</v>
      </c>
      <c r="DE350" s="7">
        <v>897.64</v>
      </c>
      <c r="DF350" s="7">
        <f>Table2[[#This Row],[Company Direct Tax Revenue Before Assistance FY 12 and After]]+Table2[[#This Row],[Company Direct Tax Revenue Before Assistance Through FY 11]]</f>
        <v>2058.1891000000001</v>
      </c>
      <c r="DG350" s="7">
        <v>242.90479999999999</v>
      </c>
      <c r="DH350" s="7">
        <v>1996.9268</v>
      </c>
      <c r="DI350" s="7">
        <v>1712.9803999999999</v>
      </c>
      <c r="DJ350" s="7">
        <f>Table2[[#This Row],[Indirect and Induced Tax Revenues FY 12 and After]]+Table2[[#This Row],[Indirect and Induced Tax Revenues Through FY 11]]</f>
        <v>3709.9071999999996</v>
      </c>
      <c r="DK350" s="7">
        <v>370.19220000000001</v>
      </c>
      <c r="DL350" s="7">
        <v>3157.4758999999999</v>
      </c>
      <c r="DM350" s="7">
        <v>2610.6203999999998</v>
      </c>
      <c r="DN350" s="7">
        <f>Table2[[#This Row],[TOTAL Tax Revenues Before Assistance Through FY 11]]+Table2[[#This Row],[TOTAL Tax Revenues Before Assistance FY 12 and After]]</f>
        <v>5768.0962999999992</v>
      </c>
      <c r="DO350" s="7">
        <v>365.98950000000002</v>
      </c>
      <c r="DP350" s="7">
        <v>3019.2444999999998</v>
      </c>
      <c r="DQ350" s="7">
        <v>2593.6687000000002</v>
      </c>
      <c r="DR350" s="7">
        <f>Table2[[#This Row],[TOTAL Tax Revenues Net of Assistance Recapture and Penalty FY 12 and After]]+Table2[[#This Row],[TOTAL Tax Revenues Net of Assistance Recapture and Penalty Through FY 11]]</f>
        <v>5612.9132</v>
      </c>
      <c r="DS350" s="7">
        <v>0</v>
      </c>
      <c r="DT350" s="7">
        <v>0</v>
      </c>
      <c r="DU350" s="7">
        <v>0</v>
      </c>
      <c r="DV350" s="7">
        <v>0</v>
      </c>
    </row>
    <row r="351" spans="1:126" x14ac:dyDescent="0.25">
      <c r="A351" s="5">
        <v>92992</v>
      </c>
      <c r="B351" s="5" t="s">
        <v>624</v>
      </c>
      <c r="C351" s="5" t="s">
        <v>625</v>
      </c>
      <c r="D351" s="5" t="s">
        <v>27</v>
      </c>
      <c r="E351" s="5">
        <v>9</v>
      </c>
      <c r="F351" s="5">
        <v>1752</v>
      </c>
      <c r="G351" s="5">
        <v>57</v>
      </c>
      <c r="H351" s="23">
        <v>4800</v>
      </c>
      <c r="I351" s="23">
        <v>28800</v>
      </c>
      <c r="J351" s="5">
        <v>623220</v>
      </c>
      <c r="K351" s="6" t="s">
        <v>47</v>
      </c>
      <c r="L351" s="6">
        <v>38455</v>
      </c>
      <c r="M351" s="9">
        <v>49400</v>
      </c>
      <c r="N351" s="7">
        <v>10315</v>
      </c>
      <c r="O351" s="5" t="s">
        <v>79</v>
      </c>
      <c r="P351" s="23">
        <v>2</v>
      </c>
      <c r="Q351" s="23">
        <v>0</v>
      </c>
      <c r="R351" s="23">
        <v>74</v>
      </c>
      <c r="S351" s="23">
        <v>1</v>
      </c>
      <c r="T351" s="23">
        <v>0</v>
      </c>
      <c r="U351" s="23">
        <v>77</v>
      </c>
      <c r="V351" s="23">
        <v>76</v>
      </c>
      <c r="W351" s="23">
        <v>0</v>
      </c>
      <c r="X351" s="23">
        <v>0</v>
      </c>
      <c r="Y351" s="23">
        <v>0</v>
      </c>
      <c r="Z351" s="23">
        <v>7</v>
      </c>
      <c r="AA351" s="24">
        <v>0</v>
      </c>
      <c r="AB351" s="24">
        <v>0</v>
      </c>
      <c r="AC351" s="24">
        <v>0</v>
      </c>
      <c r="AD351" s="24">
        <v>0</v>
      </c>
      <c r="AE351" s="24">
        <v>0</v>
      </c>
      <c r="AF351" s="24">
        <v>27.272727272727298</v>
      </c>
      <c r="AG351" s="5" t="s">
        <v>39</v>
      </c>
      <c r="AH351" s="7" t="s">
        <v>33</v>
      </c>
      <c r="AI351" s="7">
        <v>0</v>
      </c>
      <c r="AJ351" s="7">
        <v>0</v>
      </c>
      <c r="AK351" s="7">
        <v>0</v>
      </c>
      <c r="AL351" s="7">
        <f>Table2[[#This Row],[Company Direct Land Through FY 11]]+Table2[[#This Row],[Company Direct Land FY 12 and After ]]</f>
        <v>0</v>
      </c>
      <c r="AM351" s="7">
        <v>0</v>
      </c>
      <c r="AN351" s="7">
        <v>0</v>
      </c>
      <c r="AO351" s="7">
        <v>0</v>
      </c>
      <c r="AP351" s="7">
        <f>Table2[[#This Row],[Company Direct Building Through FY 11]]+Table2[[#This Row],[Company Direct Building FY 12 and After  ]]</f>
        <v>0</v>
      </c>
      <c r="AQ351" s="7">
        <v>0</v>
      </c>
      <c r="AR351" s="7">
        <v>180.97669999999999</v>
      </c>
      <c r="AS351" s="7">
        <v>0</v>
      </c>
      <c r="AT351" s="7">
        <f>Table2[[#This Row],[Mortgage Recording Tax Through FY 11]]+Table2[[#This Row],[Mortgage Recording Tax FY 12 and After ]]</f>
        <v>180.97669999999999</v>
      </c>
      <c r="AU351" s="7">
        <v>0</v>
      </c>
      <c r="AV351" s="7">
        <v>0</v>
      </c>
      <c r="AW351" s="7">
        <v>0</v>
      </c>
      <c r="AX351" s="7">
        <f>Table2[[#This Row],[Pilot Savings  Through FY 11]]+Table2[[#This Row],[Pilot Savings FY 12 and After ]]</f>
        <v>0</v>
      </c>
      <c r="AY351" s="7">
        <v>0</v>
      </c>
      <c r="AZ351" s="7">
        <v>180.97669999999999</v>
      </c>
      <c r="BA351" s="7">
        <v>0</v>
      </c>
      <c r="BB351" s="7">
        <f>Table2[[#This Row],[Mortgage Recording Tax Exemption Through FY 11]]+Table2[[#This Row],[Mortgage Recording Tax Exemption FY 12 and After ]]</f>
        <v>180.97669999999999</v>
      </c>
      <c r="BC351" s="7">
        <v>33.978000000000002</v>
      </c>
      <c r="BD351" s="7">
        <v>895.83460000000002</v>
      </c>
      <c r="BE351" s="7">
        <v>327.46429999999998</v>
      </c>
      <c r="BF351" s="7">
        <f>Table2[[#This Row],[Indirect and Induced Land Through FY 11]]+Table2[[#This Row],[Indirect and Induced Land FY 12 and After ]]</f>
        <v>1223.2989</v>
      </c>
      <c r="BG351" s="7">
        <v>63.101999999999997</v>
      </c>
      <c r="BH351" s="7">
        <v>1663.6926000000001</v>
      </c>
      <c r="BI351" s="7">
        <v>608.15009999999995</v>
      </c>
      <c r="BJ351" s="7">
        <f>Table2[[#This Row],[Indirect and Induced Building Through FY 11]]+Table2[[#This Row],[Indirect and Induced Building FY 12 and After]]</f>
        <v>2271.8427000000001</v>
      </c>
      <c r="BK351" s="7">
        <v>97.08</v>
      </c>
      <c r="BL351" s="7">
        <v>2559.5272</v>
      </c>
      <c r="BM351" s="7">
        <v>935.61440000000005</v>
      </c>
      <c r="BN351" s="7">
        <f>Table2[[#This Row],[TOTAL Real Property Related Taxes Through FY 11]]+Table2[[#This Row],[TOTAL Real Property Related Taxes FY 12 and After]]</f>
        <v>3495.1415999999999</v>
      </c>
      <c r="BO351" s="7">
        <v>104.5145</v>
      </c>
      <c r="BP351" s="7">
        <v>2763.9998000000001</v>
      </c>
      <c r="BQ351" s="7">
        <v>1007.2633</v>
      </c>
      <c r="BR351" s="7">
        <f>Table2[[#This Row],[Company Direct Through FY 11]]+Table2[[#This Row],[Company Direct FY 12 and After ]]</f>
        <v>3771.2631000000001</v>
      </c>
      <c r="BS351" s="7">
        <v>0</v>
      </c>
      <c r="BT351" s="7">
        <v>0</v>
      </c>
      <c r="BU351" s="7">
        <v>0</v>
      </c>
      <c r="BV351" s="7">
        <f>Table2[[#This Row],[Sales Tax Exemption Through FY 11]]+Table2[[#This Row],[Sales Tax Exemption FY 12 and After ]]</f>
        <v>0</v>
      </c>
      <c r="BW351" s="7">
        <v>0</v>
      </c>
      <c r="BX351" s="7">
        <v>0</v>
      </c>
      <c r="BY351" s="7">
        <v>0</v>
      </c>
      <c r="BZ351" s="7">
        <f>Table2[[#This Row],[Energy Tax Savings Through FY 11]]+Table2[[#This Row],[Energy Tax Savings FY 12 and After ]]</f>
        <v>0</v>
      </c>
      <c r="CA351" s="7">
        <v>7.2455999999999996</v>
      </c>
      <c r="CB351" s="7">
        <v>38.7042</v>
      </c>
      <c r="CC351" s="7">
        <v>29.2256</v>
      </c>
      <c r="CD351" s="7">
        <f>Table2[[#This Row],[Tax Exempt Bond Savings Through FY 11]]+Table2[[#This Row],[Tax Exempt Bond Savings FY12 and After ]]</f>
        <v>67.9298</v>
      </c>
      <c r="CE351" s="7">
        <v>111.3443</v>
      </c>
      <c r="CF351" s="7">
        <v>2986.5864999999999</v>
      </c>
      <c r="CG351" s="7">
        <v>1073.0867000000001</v>
      </c>
      <c r="CH351" s="7">
        <f>Table2[[#This Row],[Indirect and Induced Through FY 11]]+Table2[[#This Row],[Indirect and Induced FY 12 and After  ]]</f>
        <v>4059.6732000000002</v>
      </c>
      <c r="CI351" s="7">
        <v>208.61320000000001</v>
      </c>
      <c r="CJ351" s="7">
        <v>5711.8820999999998</v>
      </c>
      <c r="CK351" s="7">
        <v>2051.1244000000002</v>
      </c>
      <c r="CL351" s="7">
        <f>Table2[[#This Row],[TOTAL Income Consumption Use Taxes Through FY 11]]+Table2[[#This Row],[TOTAL Income Consumption Use Taxes FY 12 and After  ]]</f>
        <v>7763.0064999999995</v>
      </c>
      <c r="CM351" s="7">
        <v>7.2455999999999996</v>
      </c>
      <c r="CN351" s="7">
        <v>219.68090000000001</v>
      </c>
      <c r="CO351" s="7">
        <v>29.2256</v>
      </c>
      <c r="CP351" s="7">
        <f>Table2[[#This Row],[Assistance Provided Through FY 11]]+Table2[[#This Row],[Assistance Provided FY 12 and After ]]</f>
        <v>248.90649999999999</v>
      </c>
      <c r="CQ351" s="7">
        <v>0</v>
      </c>
      <c r="CR351" s="7">
        <v>0</v>
      </c>
      <c r="CS351" s="7">
        <v>0</v>
      </c>
      <c r="CT351" s="7">
        <f>Table2[[#This Row],[Recapture Cancellation Reduction Amount Through FY 11]]+Table2[[#This Row],[Recapture Cancellation Reduction Amount FY 12 and After ]]</f>
        <v>0</v>
      </c>
      <c r="CU351" s="7">
        <v>0</v>
      </c>
      <c r="CV351" s="7">
        <v>0</v>
      </c>
      <c r="CW351" s="7">
        <v>0</v>
      </c>
      <c r="CX351" s="7">
        <f>Table2[[#This Row],[Penalty Paid Through FY 11]]+Table2[[#This Row],[Penalty Paid FY 12 and After]]</f>
        <v>0</v>
      </c>
      <c r="CY351" s="7">
        <v>7.2455999999999996</v>
      </c>
      <c r="CZ351" s="7">
        <v>219.68090000000001</v>
      </c>
      <c r="DA351" s="7">
        <v>29.2256</v>
      </c>
      <c r="DB351" s="7">
        <f>Table2[[#This Row],[TOTAL Assistance Net of recapture penalties Through FY 11]]+Table2[[#This Row],[TOTAL Assistance Net of recapture penalties FY 12 and After ]]</f>
        <v>248.90649999999999</v>
      </c>
      <c r="DC351" s="7">
        <v>104.5145</v>
      </c>
      <c r="DD351" s="7">
        <v>2944.9765000000002</v>
      </c>
      <c r="DE351" s="7">
        <v>1007.2633</v>
      </c>
      <c r="DF351" s="7">
        <f>Table2[[#This Row],[Company Direct Tax Revenue Before Assistance FY 12 and After]]+Table2[[#This Row],[Company Direct Tax Revenue Before Assistance Through FY 11]]</f>
        <v>3952.2398000000003</v>
      </c>
      <c r="DG351" s="7">
        <v>208.42429999999999</v>
      </c>
      <c r="DH351" s="7">
        <v>5546.1136999999999</v>
      </c>
      <c r="DI351" s="7">
        <v>2008.7011</v>
      </c>
      <c r="DJ351" s="7">
        <f>Table2[[#This Row],[Indirect and Induced Tax Revenues FY 12 and After]]+Table2[[#This Row],[Indirect and Induced Tax Revenues Through FY 11]]</f>
        <v>7554.8148000000001</v>
      </c>
      <c r="DK351" s="7">
        <v>312.93880000000001</v>
      </c>
      <c r="DL351" s="7">
        <v>8491.0902000000006</v>
      </c>
      <c r="DM351" s="7">
        <v>3015.9643999999998</v>
      </c>
      <c r="DN351" s="7">
        <f>Table2[[#This Row],[TOTAL Tax Revenues Before Assistance Through FY 11]]+Table2[[#This Row],[TOTAL Tax Revenues Before Assistance FY 12 and After]]</f>
        <v>11507.054599999999</v>
      </c>
      <c r="DO351" s="7">
        <v>305.69319999999999</v>
      </c>
      <c r="DP351" s="7">
        <v>8271.4092999999993</v>
      </c>
      <c r="DQ351" s="7">
        <v>2986.7388000000001</v>
      </c>
      <c r="DR351" s="7">
        <f>Table2[[#This Row],[TOTAL Tax Revenues Net of Assistance Recapture and Penalty FY 12 and After]]+Table2[[#This Row],[TOTAL Tax Revenues Net of Assistance Recapture and Penalty Through FY 11]]</f>
        <v>11258.148099999999</v>
      </c>
      <c r="DS351" s="7">
        <v>0</v>
      </c>
      <c r="DT351" s="7">
        <v>0</v>
      </c>
      <c r="DU351" s="7">
        <v>0</v>
      </c>
      <c r="DV351" s="7">
        <v>0</v>
      </c>
    </row>
    <row r="352" spans="1:126" x14ac:dyDescent="0.25">
      <c r="A352" s="5">
        <v>92993</v>
      </c>
      <c r="B352" s="5" t="s">
        <v>626</v>
      </c>
      <c r="C352" s="5" t="s">
        <v>627</v>
      </c>
      <c r="D352" s="5" t="s">
        <v>27</v>
      </c>
      <c r="E352" s="5">
        <v>8</v>
      </c>
      <c r="F352" s="5">
        <v>1610</v>
      </c>
      <c r="G352" s="5">
        <v>11</v>
      </c>
      <c r="H352" s="23">
        <v>5046</v>
      </c>
      <c r="I352" s="23">
        <v>22000</v>
      </c>
      <c r="J352" s="5">
        <v>611110</v>
      </c>
      <c r="K352" s="6" t="s">
        <v>47</v>
      </c>
      <c r="L352" s="6">
        <v>38490</v>
      </c>
      <c r="M352" s="9">
        <v>50375</v>
      </c>
      <c r="N352" s="7">
        <v>11750</v>
      </c>
      <c r="O352" s="5" t="s">
        <v>79</v>
      </c>
      <c r="P352" s="23">
        <v>4</v>
      </c>
      <c r="Q352" s="23">
        <v>0</v>
      </c>
      <c r="R352" s="23">
        <v>60</v>
      </c>
      <c r="S352" s="23">
        <v>0</v>
      </c>
      <c r="T352" s="23">
        <v>2</v>
      </c>
      <c r="U352" s="23">
        <v>66</v>
      </c>
      <c r="V352" s="23">
        <v>64</v>
      </c>
      <c r="W352" s="23">
        <v>0</v>
      </c>
      <c r="X352" s="23">
        <v>0</v>
      </c>
      <c r="Y352" s="23">
        <v>0</v>
      </c>
      <c r="Z352" s="23">
        <v>7</v>
      </c>
      <c r="AA352" s="24">
        <v>0</v>
      </c>
      <c r="AB352" s="24">
        <v>0</v>
      </c>
      <c r="AC352" s="24">
        <v>0</v>
      </c>
      <c r="AD352" s="24">
        <v>0</v>
      </c>
      <c r="AE352" s="24">
        <v>0</v>
      </c>
      <c r="AF352" s="24">
        <v>84.375</v>
      </c>
      <c r="AG352" s="5" t="s">
        <v>39</v>
      </c>
      <c r="AH352" s="7" t="s">
        <v>33</v>
      </c>
      <c r="AI352" s="7">
        <v>0</v>
      </c>
      <c r="AJ352" s="7">
        <v>0</v>
      </c>
      <c r="AK352" s="7">
        <v>0</v>
      </c>
      <c r="AL352" s="7">
        <f>Table2[[#This Row],[Company Direct Land Through FY 11]]+Table2[[#This Row],[Company Direct Land FY 12 and After ]]</f>
        <v>0</v>
      </c>
      <c r="AM352" s="7">
        <v>0</v>
      </c>
      <c r="AN352" s="7">
        <v>0</v>
      </c>
      <c r="AO352" s="7">
        <v>0</v>
      </c>
      <c r="AP352" s="7">
        <f>Table2[[#This Row],[Company Direct Building Through FY 11]]+Table2[[#This Row],[Company Direct Building FY 12 and After  ]]</f>
        <v>0</v>
      </c>
      <c r="AQ352" s="7">
        <v>0</v>
      </c>
      <c r="AR352" s="7">
        <v>206.15309999999999</v>
      </c>
      <c r="AS352" s="7">
        <v>0</v>
      </c>
      <c r="AT352" s="7">
        <f>Table2[[#This Row],[Mortgage Recording Tax Through FY 11]]+Table2[[#This Row],[Mortgage Recording Tax FY 12 and After ]]</f>
        <v>206.15309999999999</v>
      </c>
      <c r="AU352" s="7">
        <v>0</v>
      </c>
      <c r="AV352" s="7">
        <v>0</v>
      </c>
      <c r="AW352" s="7">
        <v>0</v>
      </c>
      <c r="AX352" s="7">
        <f>Table2[[#This Row],[Pilot Savings  Through FY 11]]+Table2[[#This Row],[Pilot Savings FY 12 and After ]]</f>
        <v>0</v>
      </c>
      <c r="AY352" s="7">
        <v>0</v>
      </c>
      <c r="AZ352" s="7">
        <v>206.15309999999999</v>
      </c>
      <c r="BA352" s="7">
        <v>0</v>
      </c>
      <c r="BB352" s="7">
        <f>Table2[[#This Row],[Mortgage Recording Tax Exemption Through FY 11]]+Table2[[#This Row],[Mortgage Recording Tax Exemption FY 12 and After ]]</f>
        <v>206.15309999999999</v>
      </c>
      <c r="BC352" s="7">
        <v>44.156300000000002</v>
      </c>
      <c r="BD352" s="7">
        <v>196.5016</v>
      </c>
      <c r="BE352" s="7">
        <v>455.3057</v>
      </c>
      <c r="BF352" s="7">
        <f>Table2[[#This Row],[Indirect and Induced Land Through FY 11]]+Table2[[#This Row],[Indirect and Induced Land FY 12 and After ]]</f>
        <v>651.80729999999994</v>
      </c>
      <c r="BG352" s="7">
        <v>82.004499999999993</v>
      </c>
      <c r="BH352" s="7">
        <v>364.93180000000001</v>
      </c>
      <c r="BI352" s="7">
        <v>845.56740000000002</v>
      </c>
      <c r="BJ352" s="7">
        <f>Table2[[#This Row],[Indirect and Induced Building Through FY 11]]+Table2[[#This Row],[Indirect and Induced Building FY 12 and After]]</f>
        <v>1210.4992</v>
      </c>
      <c r="BK352" s="7">
        <v>126.16079999999999</v>
      </c>
      <c r="BL352" s="7">
        <v>561.43340000000001</v>
      </c>
      <c r="BM352" s="7">
        <v>1300.8731</v>
      </c>
      <c r="BN352" s="7">
        <f>Table2[[#This Row],[TOTAL Real Property Related Taxes Through FY 11]]+Table2[[#This Row],[TOTAL Real Property Related Taxes FY 12 and After]]</f>
        <v>1862.3065000000001</v>
      </c>
      <c r="BO352" s="7">
        <v>130.84020000000001</v>
      </c>
      <c r="BP352" s="7">
        <v>595.36120000000005</v>
      </c>
      <c r="BQ352" s="7">
        <v>1349.1244999999999</v>
      </c>
      <c r="BR352" s="7">
        <f>Table2[[#This Row],[Company Direct Through FY 11]]+Table2[[#This Row],[Company Direct FY 12 and After ]]</f>
        <v>1944.4857</v>
      </c>
      <c r="BS352" s="7">
        <v>0</v>
      </c>
      <c r="BT352" s="7">
        <v>0</v>
      </c>
      <c r="BU352" s="7">
        <v>0</v>
      </c>
      <c r="BV352" s="7">
        <f>Table2[[#This Row],[Sales Tax Exemption Through FY 11]]+Table2[[#This Row],[Sales Tax Exemption FY 12 and After ]]</f>
        <v>0</v>
      </c>
      <c r="BW352" s="7">
        <v>0</v>
      </c>
      <c r="BX352" s="7">
        <v>0</v>
      </c>
      <c r="BY352" s="7">
        <v>0</v>
      </c>
      <c r="BZ352" s="7">
        <f>Table2[[#This Row],[Energy Tax Savings Through FY 11]]+Table2[[#This Row],[Energy Tax Savings FY 12 and After ]]</f>
        <v>0</v>
      </c>
      <c r="CA352" s="7">
        <v>10.597</v>
      </c>
      <c r="CB352" s="7">
        <v>66.982699999999994</v>
      </c>
      <c r="CC352" s="7">
        <v>42.743600000000001</v>
      </c>
      <c r="CD352" s="7">
        <f>Table2[[#This Row],[Tax Exempt Bond Savings Through FY 11]]+Table2[[#This Row],[Tax Exempt Bond Savings FY12 and After ]]</f>
        <v>109.72629999999999</v>
      </c>
      <c r="CE352" s="7">
        <v>144.69800000000001</v>
      </c>
      <c r="CF352" s="7">
        <v>677.89020000000005</v>
      </c>
      <c r="CG352" s="7">
        <v>1492.0132000000001</v>
      </c>
      <c r="CH352" s="7">
        <f>Table2[[#This Row],[Indirect and Induced Through FY 11]]+Table2[[#This Row],[Indirect and Induced FY 12 and After  ]]</f>
        <v>2169.9034000000001</v>
      </c>
      <c r="CI352" s="7">
        <v>264.94119999999998</v>
      </c>
      <c r="CJ352" s="7">
        <v>1206.2687000000001</v>
      </c>
      <c r="CK352" s="7">
        <v>2798.3941</v>
      </c>
      <c r="CL352" s="7">
        <f>Table2[[#This Row],[TOTAL Income Consumption Use Taxes Through FY 11]]+Table2[[#This Row],[TOTAL Income Consumption Use Taxes FY 12 and After  ]]</f>
        <v>4004.6628000000001</v>
      </c>
      <c r="CM352" s="7">
        <v>10.597</v>
      </c>
      <c r="CN352" s="7">
        <v>273.13580000000002</v>
      </c>
      <c r="CO352" s="7">
        <v>42.743600000000001</v>
      </c>
      <c r="CP352" s="7">
        <f>Table2[[#This Row],[Assistance Provided Through FY 11]]+Table2[[#This Row],[Assistance Provided FY 12 and After ]]</f>
        <v>315.87940000000003</v>
      </c>
      <c r="CQ352" s="7">
        <v>0</v>
      </c>
      <c r="CR352" s="7">
        <v>0</v>
      </c>
      <c r="CS352" s="7">
        <v>0</v>
      </c>
      <c r="CT352" s="7">
        <f>Table2[[#This Row],[Recapture Cancellation Reduction Amount Through FY 11]]+Table2[[#This Row],[Recapture Cancellation Reduction Amount FY 12 and After ]]</f>
        <v>0</v>
      </c>
      <c r="CU352" s="7">
        <v>0</v>
      </c>
      <c r="CV352" s="7">
        <v>0</v>
      </c>
      <c r="CW352" s="7">
        <v>0</v>
      </c>
      <c r="CX352" s="7">
        <f>Table2[[#This Row],[Penalty Paid Through FY 11]]+Table2[[#This Row],[Penalty Paid FY 12 and After]]</f>
        <v>0</v>
      </c>
      <c r="CY352" s="7">
        <v>10.597</v>
      </c>
      <c r="CZ352" s="7">
        <v>273.13580000000002</v>
      </c>
      <c r="DA352" s="7">
        <v>42.743600000000001</v>
      </c>
      <c r="DB352" s="7">
        <f>Table2[[#This Row],[TOTAL Assistance Net of recapture penalties Through FY 11]]+Table2[[#This Row],[TOTAL Assistance Net of recapture penalties FY 12 and After ]]</f>
        <v>315.87940000000003</v>
      </c>
      <c r="DC352" s="7">
        <v>130.84020000000001</v>
      </c>
      <c r="DD352" s="7">
        <v>801.51430000000005</v>
      </c>
      <c r="DE352" s="7">
        <v>1349.1244999999999</v>
      </c>
      <c r="DF352" s="7">
        <f>Table2[[#This Row],[Company Direct Tax Revenue Before Assistance FY 12 and After]]+Table2[[#This Row],[Company Direct Tax Revenue Before Assistance Through FY 11]]</f>
        <v>2150.6387999999997</v>
      </c>
      <c r="DG352" s="7">
        <v>270.85879999999997</v>
      </c>
      <c r="DH352" s="7">
        <v>1239.3235999999999</v>
      </c>
      <c r="DI352" s="7">
        <v>2792.8863000000001</v>
      </c>
      <c r="DJ352" s="7">
        <f>Table2[[#This Row],[Indirect and Induced Tax Revenues FY 12 and After]]+Table2[[#This Row],[Indirect and Induced Tax Revenues Through FY 11]]</f>
        <v>4032.2098999999998</v>
      </c>
      <c r="DK352" s="7">
        <v>401.69900000000001</v>
      </c>
      <c r="DL352" s="7">
        <v>2040.8379</v>
      </c>
      <c r="DM352" s="7">
        <v>4142.0108</v>
      </c>
      <c r="DN352" s="7">
        <f>Table2[[#This Row],[TOTAL Tax Revenues Before Assistance Through FY 11]]+Table2[[#This Row],[TOTAL Tax Revenues Before Assistance FY 12 and After]]</f>
        <v>6182.8487000000005</v>
      </c>
      <c r="DO352" s="7">
        <v>391.10199999999998</v>
      </c>
      <c r="DP352" s="7">
        <v>1767.7021</v>
      </c>
      <c r="DQ352" s="7">
        <v>4099.2672000000002</v>
      </c>
      <c r="DR352" s="7">
        <f>Table2[[#This Row],[TOTAL Tax Revenues Net of Assistance Recapture and Penalty FY 12 and After]]+Table2[[#This Row],[TOTAL Tax Revenues Net of Assistance Recapture and Penalty Through FY 11]]</f>
        <v>5866.9693000000007</v>
      </c>
      <c r="DS352" s="7">
        <v>0</v>
      </c>
      <c r="DT352" s="7">
        <v>0</v>
      </c>
      <c r="DU352" s="7">
        <v>0</v>
      </c>
      <c r="DV352" s="7">
        <v>0</v>
      </c>
    </row>
    <row r="353" spans="1:126" x14ac:dyDescent="0.25">
      <c r="A353" s="5">
        <v>92995</v>
      </c>
      <c r="B353" s="5" t="s">
        <v>628</v>
      </c>
      <c r="C353" s="5" t="s">
        <v>629</v>
      </c>
      <c r="D353" s="5" t="s">
        <v>36</v>
      </c>
      <c r="E353" s="5">
        <v>11</v>
      </c>
      <c r="F353" s="5">
        <v>5781</v>
      </c>
      <c r="G353" s="5">
        <v>992</v>
      </c>
      <c r="H353" s="23">
        <v>170000</v>
      </c>
      <c r="I353" s="23">
        <v>133500</v>
      </c>
      <c r="J353" s="5">
        <v>611110</v>
      </c>
      <c r="K353" s="6" t="s">
        <v>47</v>
      </c>
      <c r="L353" s="6">
        <v>38519</v>
      </c>
      <c r="M353" s="9">
        <v>49461</v>
      </c>
      <c r="N353" s="7">
        <v>66595</v>
      </c>
      <c r="O353" s="5" t="s">
        <v>48</v>
      </c>
      <c r="P353" s="23">
        <v>44</v>
      </c>
      <c r="Q353" s="23">
        <v>0</v>
      </c>
      <c r="R353" s="23">
        <v>134</v>
      </c>
      <c r="S353" s="23">
        <v>0</v>
      </c>
      <c r="T353" s="23">
        <v>0</v>
      </c>
      <c r="U353" s="23">
        <v>178</v>
      </c>
      <c r="V353" s="23">
        <v>156</v>
      </c>
      <c r="W353" s="23">
        <v>0</v>
      </c>
      <c r="X353" s="23">
        <v>0</v>
      </c>
      <c r="Y353" s="23">
        <v>149</v>
      </c>
      <c r="Z353" s="23">
        <v>0</v>
      </c>
      <c r="AA353" s="24">
        <v>0</v>
      </c>
      <c r="AB353" s="24">
        <v>0</v>
      </c>
      <c r="AC353" s="24">
        <v>0</v>
      </c>
      <c r="AD353" s="24">
        <v>0</v>
      </c>
      <c r="AE353" s="24">
        <v>0</v>
      </c>
      <c r="AF353" s="24">
        <v>58.4269662921348</v>
      </c>
      <c r="AG353" s="5" t="s">
        <v>39</v>
      </c>
      <c r="AH353" s="7" t="s">
        <v>33</v>
      </c>
      <c r="AI353" s="7">
        <v>0</v>
      </c>
      <c r="AJ353" s="7">
        <v>0</v>
      </c>
      <c r="AK353" s="7">
        <v>0</v>
      </c>
      <c r="AL353" s="7">
        <f>Table2[[#This Row],[Company Direct Land Through FY 11]]+Table2[[#This Row],[Company Direct Land FY 12 and After ]]</f>
        <v>0</v>
      </c>
      <c r="AM353" s="7">
        <v>0</v>
      </c>
      <c r="AN353" s="7">
        <v>0</v>
      </c>
      <c r="AO353" s="7">
        <v>0</v>
      </c>
      <c r="AP353" s="7">
        <f>Table2[[#This Row],[Company Direct Building Through FY 11]]+Table2[[#This Row],[Company Direct Building FY 12 and After  ]]</f>
        <v>0</v>
      </c>
      <c r="AQ353" s="7">
        <v>0</v>
      </c>
      <c r="AR353" s="7">
        <v>0</v>
      </c>
      <c r="AS353" s="7">
        <v>0</v>
      </c>
      <c r="AT353" s="7">
        <f>Table2[[#This Row],[Mortgage Recording Tax Through FY 11]]+Table2[[#This Row],[Mortgage Recording Tax FY 12 and After ]]</f>
        <v>0</v>
      </c>
      <c r="AU353" s="7">
        <v>0</v>
      </c>
      <c r="AV353" s="7">
        <v>0</v>
      </c>
      <c r="AW353" s="7">
        <v>0</v>
      </c>
      <c r="AX353" s="7">
        <f>Table2[[#This Row],[Pilot Savings  Through FY 11]]+Table2[[#This Row],[Pilot Savings FY 12 and After ]]</f>
        <v>0</v>
      </c>
      <c r="AY353" s="7">
        <v>0</v>
      </c>
      <c r="AZ353" s="7">
        <v>0</v>
      </c>
      <c r="BA353" s="7">
        <v>0</v>
      </c>
      <c r="BB353" s="7">
        <f>Table2[[#This Row],[Mortgage Recording Tax Exemption Through FY 11]]+Table2[[#This Row],[Mortgage Recording Tax Exemption FY 12 and After ]]</f>
        <v>0</v>
      </c>
      <c r="BC353" s="7">
        <v>107.63</v>
      </c>
      <c r="BD353" s="7">
        <v>476.0924</v>
      </c>
      <c r="BE353" s="7">
        <v>1037.2908</v>
      </c>
      <c r="BF353" s="7">
        <f>Table2[[#This Row],[Indirect and Induced Land Through FY 11]]+Table2[[#This Row],[Indirect and Induced Land FY 12 and After ]]</f>
        <v>1513.3832</v>
      </c>
      <c r="BG353" s="7">
        <v>199.8844</v>
      </c>
      <c r="BH353" s="7">
        <v>884.17160000000001</v>
      </c>
      <c r="BI353" s="7">
        <v>1926.3963000000001</v>
      </c>
      <c r="BJ353" s="7">
        <f>Table2[[#This Row],[Indirect and Induced Building Through FY 11]]+Table2[[#This Row],[Indirect and Induced Building FY 12 and After]]</f>
        <v>2810.5679</v>
      </c>
      <c r="BK353" s="7">
        <v>307.51440000000002</v>
      </c>
      <c r="BL353" s="7">
        <v>1360.2639999999999</v>
      </c>
      <c r="BM353" s="7">
        <v>2963.6871000000001</v>
      </c>
      <c r="BN353" s="7">
        <f>Table2[[#This Row],[TOTAL Real Property Related Taxes Through FY 11]]+Table2[[#This Row],[TOTAL Real Property Related Taxes FY 12 and After]]</f>
        <v>4323.9511000000002</v>
      </c>
      <c r="BO353" s="7">
        <v>351.42180000000002</v>
      </c>
      <c r="BP353" s="7">
        <v>1580.6911</v>
      </c>
      <c r="BQ353" s="7">
        <v>3386.8470000000002</v>
      </c>
      <c r="BR353" s="7">
        <f>Table2[[#This Row],[Company Direct Through FY 11]]+Table2[[#This Row],[Company Direct FY 12 and After ]]</f>
        <v>4967.5380999999998</v>
      </c>
      <c r="BS353" s="7">
        <v>0</v>
      </c>
      <c r="BT353" s="7">
        <v>0</v>
      </c>
      <c r="BU353" s="7">
        <v>0</v>
      </c>
      <c r="BV353" s="7">
        <f>Table2[[#This Row],[Sales Tax Exemption Through FY 11]]+Table2[[#This Row],[Sales Tax Exemption FY 12 and After ]]</f>
        <v>0</v>
      </c>
      <c r="BW353" s="7">
        <v>0</v>
      </c>
      <c r="BX353" s="7">
        <v>0</v>
      </c>
      <c r="BY353" s="7">
        <v>0</v>
      </c>
      <c r="BZ353" s="7">
        <f>Table2[[#This Row],[Energy Tax Savings Through FY 11]]+Table2[[#This Row],[Energy Tax Savings FY 12 and After ]]</f>
        <v>0</v>
      </c>
      <c r="CA353" s="7">
        <v>29.629799999999999</v>
      </c>
      <c r="CB353" s="7">
        <v>214.6251</v>
      </c>
      <c r="CC353" s="7">
        <v>119.5134</v>
      </c>
      <c r="CD353" s="7">
        <f>Table2[[#This Row],[Tax Exempt Bond Savings Through FY 11]]+Table2[[#This Row],[Tax Exempt Bond Savings FY12 and After ]]</f>
        <v>334.13850000000002</v>
      </c>
      <c r="CE353" s="7">
        <v>388.63929999999999</v>
      </c>
      <c r="CF353" s="7">
        <v>1797.537</v>
      </c>
      <c r="CG353" s="7">
        <v>3745.5320999999999</v>
      </c>
      <c r="CH353" s="7">
        <f>Table2[[#This Row],[Indirect and Induced Through FY 11]]+Table2[[#This Row],[Indirect and Induced FY 12 and After  ]]</f>
        <v>5543.0690999999997</v>
      </c>
      <c r="CI353" s="7">
        <v>710.43129999999996</v>
      </c>
      <c r="CJ353" s="7">
        <v>3163.6030000000001</v>
      </c>
      <c r="CK353" s="7">
        <v>7012.8657000000003</v>
      </c>
      <c r="CL353" s="7">
        <f>Table2[[#This Row],[TOTAL Income Consumption Use Taxes Through FY 11]]+Table2[[#This Row],[TOTAL Income Consumption Use Taxes FY 12 and After  ]]</f>
        <v>10176.468700000001</v>
      </c>
      <c r="CM353" s="7">
        <v>29.629799999999999</v>
      </c>
      <c r="CN353" s="7">
        <v>214.6251</v>
      </c>
      <c r="CO353" s="7">
        <v>119.5134</v>
      </c>
      <c r="CP353" s="7">
        <f>Table2[[#This Row],[Assistance Provided Through FY 11]]+Table2[[#This Row],[Assistance Provided FY 12 and After ]]</f>
        <v>334.13850000000002</v>
      </c>
      <c r="CQ353" s="7">
        <v>0</v>
      </c>
      <c r="CR353" s="7">
        <v>0</v>
      </c>
      <c r="CS353" s="7">
        <v>0</v>
      </c>
      <c r="CT353" s="7">
        <f>Table2[[#This Row],[Recapture Cancellation Reduction Amount Through FY 11]]+Table2[[#This Row],[Recapture Cancellation Reduction Amount FY 12 and After ]]</f>
        <v>0</v>
      </c>
      <c r="CU353" s="7">
        <v>0</v>
      </c>
      <c r="CV353" s="7">
        <v>0</v>
      </c>
      <c r="CW353" s="7">
        <v>0</v>
      </c>
      <c r="CX353" s="7">
        <f>Table2[[#This Row],[Penalty Paid Through FY 11]]+Table2[[#This Row],[Penalty Paid FY 12 and After]]</f>
        <v>0</v>
      </c>
      <c r="CY353" s="7">
        <v>29.629799999999999</v>
      </c>
      <c r="CZ353" s="7">
        <v>214.6251</v>
      </c>
      <c r="DA353" s="7">
        <v>119.5134</v>
      </c>
      <c r="DB353" s="7">
        <f>Table2[[#This Row],[TOTAL Assistance Net of recapture penalties Through FY 11]]+Table2[[#This Row],[TOTAL Assistance Net of recapture penalties FY 12 and After ]]</f>
        <v>334.13850000000002</v>
      </c>
      <c r="DC353" s="7">
        <v>351.42180000000002</v>
      </c>
      <c r="DD353" s="7">
        <v>1580.6911</v>
      </c>
      <c r="DE353" s="7">
        <v>3386.8470000000002</v>
      </c>
      <c r="DF353" s="7">
        <f>Table2[[#This Row],[Company Direct Tax Revenue Before Assistance FY 12 and After]]+Table2[[#This Row],[Company Direct Tax Revenue Before Assistance Through FY 11]]</f>
        <v>4967.5380999999998</v>
      </c>
      <c r="DG353" s="7">
        <v>696.15369999999996</v>
      </c>
      <c r="DH353" s="7">
        <v>3157.8009999999999</v>
      </c>
      <c r="DI353" s="7">
        <v>6709.2191999999995</v>
      </c>
      <c r="DJ353" s="7">
        <f>Table2[[#This Row],[Indirect and Induced Tax Revenues FY 12 and After]]+Table2[[#This Row],[Indirect and Induced Tax Revenues Through FY 11]]</f>
        <v>9867.020199999999</v>
      </c>
      <c r="DK353" s="7">
        <v>1047.5754999999999</v>
      </c>
      <c r="DL353" s="7">
        <v>4738.4921000000004</v>
      </c>
      <c r="DM353" s="7">
        <v>10096.066199999999</v>
      </c>
      <c r="DN353" s="7">
        <f>Table2[[#This Row],[TOTAL Tax Revenues Before Assistance Through FY 11]]+Table2[[#This Row],[TOTAL Tax Revenues Before Assistance FY 12 and After]]</f>
        <v>14834.558300000001</v>
      </c>
      <c r="DO353" s="7">
        <v>1017.9457</v>
      </c>
      <c r="DP353" s="7">
        <v>4523.8670000000002</v>
      </c>
      <c r="DQ353" s="7">
        <v>9976.5527999999995</v>
      </c>
      <c r="DR353" s="7">
        <f>Table2[[#This Row],[TOTAL Tax Revenues Net of Assistance Recapture and Penalty FY 12 and After]]+Table2[[#This Row],[TOTAL Tax Revenues Net of Assistance Recapture and Penalty Through FY 11]]</f>
        <v>14500.4198</v>
      </c>
      <c r="DS353" s="7">
        <v>0</v>
      </c>
      <c r="DT353" s="7">
        <v>0</v>
      </c>
      <c r="DU353" s="7">
        <v>0</v>
      </c>
      <c r="DV353" s="7">
        <v>0</v>
      </c>
    </row>
    <row r="354" spans="1:126" x14ac:dyDescent="0.25">
      <c r="A354" s="5">
        <v>93002</v>
      </c>
      <c r="B354" s="5" t="s">
        <v>638</v>
      </c>
      <c r="C354" s="5" t="s">
        <v>639</v>
      </c>
      <c r="D354" s="5" t="s">
        <v>27</v>
      </c>
      <c r="E354" s="5">
        <v>1</v>
      </c>
      <c r="F354" s="5">
        <v>11</v>
      </c>
      <c r="G354" s="5">
        <v>15</v>
      </c>
      <c r="H354" s="23">
        <v>3060</v>
      </c>
      <c r="I354" s="23">
        <v>15000</v>
      </c>
      <c r="J354" s="5">
        <v>611699</v>
      </c>
      <c r="K354" s="6" t="s">
        <v>47</v>
      </c>
      <c r="L354" s="6">
        <v>38533</v>
      </c>
      <c r="M354" s="9">
        <v>45962</v>
      </c>
      <c r="N354" s="7">
        <v>6225</v>
      </c>
      <c r="O354" s="5" t="s">
        <v>79</v>
      </c>
      <c r="P354" s="23">
        <v>0</v>
      </c>
      <c r="Q354" s="23">
        <v>0</v>
      </c>
      <c r="R354" s="23">
        <v>0</v>
      </c>
      <c r="S354" s="23">
        <v>0</v>
      </c>
      <c r="T354" s="23">
        <v>0</v>
      </c>
      <c r="U354" s="23">
        <v>0</v>
      </c>
      <c r="V354" s="23">
        <v>5</v>
      </c>
      <c r="W354" s="23">
        <v>0</v>
      </c>
      <c r="X354" s="23">
        <v>0</v>
      </c>
      <c r="Y354" s="23">
        <v>0</v>
      </c>
      <c r="Z354" s="23">
        <v>30</v>
      </c>
      <c r="AA354" s="24">
        <v>0</v>
      </c>
      <c r="AB354" s="24">
        <v>0</v>
      </c>
      <c r="AC354" s="24">
        <v>0</v>
      </c>
      <c r="AD354" s="24">
        <v>0</v>
      </c>
      <c r="AE354" s="24">
        <v>0</v>
      </c>
      <c r="AF354" s="24">
        <v>0</v>
      </c>
      <c r="AG354" s="5"/>
      <c r="AH354" s="7"/>
      <c r="AI354" s="7">
        <v>0</v>
      </c>
      <c r="AJ354" s="7">
        <v>0</v>
      </c>
      <c r="AK354" s="7">
        <v>0</v>
      </c>
      <c r="AL354" s="7">
        <f>Table2[[#This Row],[Company Direct Land Through FY 11]]+Table2[[#This Row],[Company Direct Land FY 12 and After ]]</f>
        <v>0</v>
      </c>
      <c r="AM354" s="7">
        <v>0</v>
      </c>
      <c r="AN354" s="7">
        <v>0</v>
      </c>
      <c r="AO354" s="7">
        <v>0</v>
      </c>
      <c r="AP354" s="7">
        <f>Table2[[#This Row],[Company Direct Building Through FY 11]]+Table2[[#This Row],[Company Direct Building FY 12 and After  ]]</f>
        <v>0</v>
      </c>
      <c r="AQ354" s="7">
        <v>0</v>
      </c>
      <c r="AR354" s="7">
        <v>111.2034</v>
      </c>
      <c r="AS354" s="7">
        <v>0</v>
      </c>
      <c r="AT354" s="7">
        <f>Table2[[#This Row],[Mortgage Recording Tax Through FY 11]]+Table2[[#This Row],[Mortgage Recording Tax FY 12 and After ]]</f>
        <v>111.2034</v>
      </c>
      <c r="AU354" s="7">
        <v>0</v>
      </c>
      <c r="AV354" s="7">
        <v>0</v>
      </c>
      <c r="AW354" s="7">
        <v>0</v>
      </c>
      <c r="AX354" s="7">
        <f>Table2[[#This Row],[Pilot Savings  Through FY 11]]+Table2[[#This Row],[Pilot Savings FY 12 and After ]]</f>
        <v>0</v>
      </c>
      <c r="AY354" s="7">
        <v>0</v>
      </c>
      <c r="AZ354" s="7">
        <v>111.2034</v>
      </c>
      <c r="BA354" s="7">
        <v>0</v>
      </c>
      <c r="BB354" s="7">
        <f>Table2[[#This Row],[Mortgage Recording Tax Exemption Through FY 11]]+Table2[[#This Row],[Mortgage Recording Tax Exemption FY 12 and After ]]</f>
        <v>111.2034</v>
      </c>
      <c r="BC354" s="7">
        <v>3.4499</v>
      </c>
      <c r="BD354" s="7">
        <v>31.117899999999999</v>
      </c>
      <c r="BE354" s="7">
        <v>0</v>
      </c>
      <c r="BF354" s="7">
        <f>Table2[[#This Row],[Indirect and Induced Land Through FY 11]]+Table2[[#This Row],[Indirect and Induced Land FY 12 and After ]]</f>
        <v>31.117899999999999</v>
      </c>
      <c r="BG354" s="7">
        <v>6.4069000000000003</v>
      </c>
      <c r="BH354" s="7">
        <v>57.790100000000002</v>
      </c>
      <c r="BI354" s="7">
        <v>0</v>
      </c>
      <c r="BJ354" s="7">
        <f>Table2[[#This Row],[Indirect and Induced Building Through FY 11]]+Table2[[#This Row],[Indirect and Induced Building FY 12 and After]]</f>
        <v>57.790100000000002</v>
      </c>
      <c r="BK354" s="7">
        <v>9.8567999999999998</v>
      </c>
      <c r="BL354" s="7">
        <v>88.908000000000001</v>
      </c>
      <c r="BM354" s="7">
        <v>0</v>
      </c>
      <c r="BN354" s="7">
        <f>Table2[[#This Row],[TOTAL Real Property Related Taxes Through FY 11]]+Table2[[#This Row],[TOTAL Real Property Related Taxes FY 12 and After]]</f>
        <v>88.908000000000001</v>
      </c>
      <c r="BO354" s="7">
        <v>10.2219</v>
      </c>
      <c r="BP354" s="7">
        <v>101.82040000000001</v>
      </c>
      <c r="BQ354" s="7">
        <v>0</v>
      </c>
      <c r="BR354" s="7">
        <f>Table2[[#This Row],[Company Direct Through FY 11]]+Table2[[#This Row],[Company Direct FY 12 and After ]]</f>
        <v>101.82040000000001</v>
      </c>
      <c r="BS354" s="7">
        <v>0</v>
      </c>
      <c r="BT354" s="7">
        <v>0</v>
      </c>
      <c r="BU354" s="7">
        <v>0</v>
      </c>
      <c r="BV354" s="7">
        <f>Table2[[#This Row],[Sales Tax Exemption Through FY 11]]+Table2[[#This Row],[Sales Tax Exemption FY 12 and After ]]</f>
        <v>0</v>
      </c>
      <c r="BW354" s="7">
        <v>0</v>
      </c>
      <c r="BX354" s="7">
        <v>0</v>
      </c>
      <c r="BY354" s="7">
        <v>0</v>
      </c>
      <c r="BZ354" s="7">
        <f>Table2[[#This Row],[Energy Tax Savings Through FY 11]]+Table2[[#This Row],[Energy Tax Savings FY 12 and After ]]</f>
        <v>0</v>
      </c>
      <c r="CA354" s="7">
        <v>2.9074</v>
      </c>
      <c r="CB354" s="7">
        <v>29.869299999999999</v>
      </c>
      <c r="CC354" s="7">
        <v>0</v>
      </c>
      <c r="CD354" s="7">
        <f>Table2[[#This Row],[Tax Exempt Bond Savings Through FY 11]]+Table2[[#This Row],[Tax Exempt Bond Savings FY12 and After ]]</f>
        <v>29.869299999999999</v>
      </c>
      <c r="CE354" s="7">
        <v>11.305099999999999</v>
      </c>
      <c r="CF354" s="7">
        <v>110.1001</v>
      </c>
      <c r="CG354" s="7">
        <v>0</v>
      </c>
      <c r="CH354" s="7">
        <f>Table2[[#This Row],[Indirect and Induced Through FY 11]]+Table2[[#This Row],[Indirect and Induced FY 12 and After  ]]</f>
        <v>110.1001</v>
      </c>
      <c r="CI354" s="7">
        <v>18.619599999999998</v>
      </c>
      <c r="CJ354" s="7">
        <v>182.05119999999999</v>
      </c>
      <c r="CK354" s="7">
        <v>0</v>
      </c>
      <c r="CL354" s="7">
        <f>Table2[[#This Row],[TOTAL Income Consumption Use Taxes Through FY 11]]+Table2[[#This Row],[TOTAL Income Consumption Use Taxes FY 12 and After  ]]</f>
        <v>182.05119999999999</v>
      </c>
      <c r="CM354" s="7">
        <v>2.9074</v>
      </c>
      <c r="CN354" s="7">
        <v>141.0727</v>
      </c>
      <c r="CO354" s="7">
        <v>0</v>
      </c>
      <c r="CP354" s="7">
        <f>Table2[[#This Row],[Assistance Provided Through FY 11]]+Table2[[#This Row],[Assistance Provided FY 12 and After ]]</f>
        <v>141.0727</v>
      </c>
      <c r="CQ354" s="7">
        <v>0</v>
      </c>
      <c r="CR354" s="7">
        <v>0</v>
      </c>
      <c r="CS354" s="7">
        <v>0</v>
      </c>
      <c r="CT354" s="7">
        <f>Table2[[#This Row],[Recapture Cancellation Reduction Amount Through FY 11]]+Table2[[#This Row],[Recapture Cancellation Reduction Amount FY 12 and After ]]</f>
        <v>0</v>
      </c>
      <c r="CU354" s="7">
        <v>0</v>
      </c>
      <c r="CV354" s="7">
        <v>0</v>
      </c>
      <c r="CW354" s="7">
        <v>0</v>
      </c>
      <c r="CX354" s="7">
        <f>Table2[[#This Row],[Penalty Paid Through FY 11]]+Table2[[#This Row],[Penalty Paid FY 12 and After]]</f>
        <v>0</v>
      </c>
      <c r="CY354" s="7">
        <v>2.9074</v>
      </c>
      <c r="CZ354" s="7">
        <v>141.0727</v>
      </c>
      <c r="DA354" s="7">
        <v>0</v>
      </c>
      <c r="DB354" s="7">
        <f>Table2[[#This Row],[TOTAL Assistance Net of recapture penalties Through FY 11]]+Table2[[#This Row],[TOTAL Assistance Net of recapture penalties FY 12 and After ]]</f>
        <v>141.0727</v>
      </c>
      <c r="DC354" s="7">
        <v>10.2219</v>
      </c>
      <c r="DD354" s="7">
        <v>213.02379999999999</v>
      </c>
      <c r="DE354" s="7">
        <v>0</v>
      </c>
      <c r="DF354" s="7">
        <f>Table2[[#This Row],[Company Direct Tax Revenue Before Assistance FY 12 and After]]+Table2[[#This Row],[Company Direct Tax Revenue Before Assistance Through FY 11]]</f>
        <v>213.02379999999999</v>
      </c>
      <c r="DG354" s="7">
        <v>21.161899999999999</v>
      </c>
      <c r="DH354" s="7">
        <v>199.00810000000001</v>
      </c>
      <c r="DI354" s="7">
        <v>0</v>
      </c>
      <c r="DJ354" s="7">
        <f>Table2[[#This Row],[Indirect and Induced Tax Revenues FY 12 and After]]+Table2[[#This Row],[Indirect and Induced Tax Revenues Through FY 11]]</f>
        <v>199.00810000000001</v>
      </c>
      <c r="DK354" s="7">
        <v>31.383800000000001</v>
      </c>
      <c r="DL354" s="7">
        <v>412.03190000000001</v>
      </c>
      <c r="DM354" s="7">
        <v>0</v>
      </c>
      <c r="DN354" s="7">
        <f>Table2[[#This Row],[TOTAL Tax Revenues Before Assistance Through FY 11]]+Table2[[#This Row],[TOTAL Tax Revenues Before Assistance FY 12 and After]]</f>
        <v>412.03190000000001</v>
      </c>
      <c r="DO354" s="7">
        <v>28.476400000000002</v>
      </c>
      <c r="DP354" s="7">
        <v>270.95920000000001</v>
      </c>
      <c r="DQ354" s="7">
        <v>0</v>
      </c>
      <c r="DR354" s="7">
        <f>Table2[[#This Row],[TOTAL Tax Revenues Net of Assistance Recapture and Penalty FY 12 and After]]+Table2[[#This Row],[TOTAL Tax Revenues Net of Assistance Recapture and Penalty Through FY 11]]</f>
        <v>270.95920000000001</v>
      </c>
      <c r="DS354" s="7">
        <v>0</v>
      </c>
      <c r="DT354" s="7">
        <v>0</v>
      </c>
      <c r="DU354" s="7">
        <v>0</v>
      </c>
      <c r="DV354" s="7">
        <v>0</v>
      </c>
    </row>
    <row r="355" spans="1:126" x14ac:dyDescent="0.25">
      <c r="A355" s="5">
        <v>93003</v>
      </c>
      <c r="B355" s="5" t="s">
        <v>640</v>
      </c>
      <c r="C355" s="5" t="s">
        <v>641</v>
      </c>
      <c r="D355" s="5" t="s">
        <v>59</v>
      </c>
      <c r="E355" s="5">
        <v>49</v>
      </c>
      <c r="F355" s="5">
        <v>427</v>
      </c>
      <c r="G355" s="5">
        <v>44</v>
      </c>
      <c r="H355" s="23">
        <v>14195</v>
      </c>
      <c r="I355" s="23">
        <v>10702</v>
      </c>
      <c r="J355" s="5">
        <v>623210</v>
      </c>
      <c r="K355" s="6" t="s">
        <v>47</v>
      </c>
      <c r="L355" s="6">
        <v>38527</v>
      </c>
      <c r="M355" s="9">
        <v>44013</v>
      </c>
      <c r="N355" s="7">
        <v>2484</v>
      </c>
      <c r="O355" s="5" t="s">
        <v>79</v>
      </c>
      <c r="P355" s="23">
        <v>22</v>
      </c>
      <c r="Q355" s="23">
        <v>0</v>
      </c>
      <c r="R355" s="23">
        <v>29</v>
      </c>
      <c r="S355" s="23">
        <v>0</v>
      </c>
      <c r="T355" s="23">
        <v>0</v>
      </c>
      <c r="U355" s="23">
        <v>51</v>
      </c>
      <c r="V355" s="23">
        <v>40</v>
      </c>
      <c r="W355" s="23">
        <v>0</v>
      </c>
      <c r="X355" s="23">
        <v>0</v>
      </c>
      <c r="Y355" s="23">
        <v>34</v>
      </c>
      <c r="Z355" s="23">
        <v>9</v>
      </c>
      <c r="AA355" s="24">
        <v>0</v>
      </c>
      <c r="AB355" s="24">
        <v>0</v>
      </c>
      <c r="AC355" s="24">
        <v>0</v>
      </c>
      <c r="AD355" s="24">
        <v>0</v>
      </c>
      <c r="AE355" s="24">
        <v>0</v>
      </c>
      <c r="AF355" s="24">
        <v>86.274509803921603</v>
      </c>
      <c r="AG355" s="5" t="s">
        <v>39</v>
      </c>
      <c r="AH355" s="7" t="s">
        <v>33</v>
      </c>
      <c r="AI355" s="7">
        <v>0</v>
      </c>
      <c r="AJ355" s="7">
        <v>0</v>
      </c>
      <c r="AK355" s="7">
        <v>0</v>
      </c>
      <c r="AL355" s="7">
        <f>Table2[[#This Row],[Company Direct Land Through FY 11]]+Table2[[#This Row],[Company Direct Land FY 12 and After ]]</f>
        <v>0</v>
      </c>
      <c r="AM355" s="7">
        <v>0</v>
      </c>
      <c r="AN355" s="7">
        <v>0</v>
      </c>
      <c r="AO355" s="7">
        <v>0</v>
      </c>
      <c r="AP355" s="7">
        <f>Table2[[#This Row],[Company Direct Building Through FY 11]]+Table2[[#This Row],[Company Direct Building FY 12 and After  ]]</f>
        <v>0</v>
      </c>
      <c r="AQ355" s="7">
        <v>0</v>
      </c>
      <c r="AR355" s="7">
        <v>44.374200000000002</v>
      </c>
      <c r="AS355" s="7">
        <v>0</v>
      </c>
      <c r="AT355" s="7">
        <f>Table2[[#This Row],[Mortgage Recording Tax Through FY 11]]+Table2[[#This Row],[Mortgage Recording Tax FY 12 and After ]]</f>
        <v>44.374200000000002</v>
      </c>
      <c r="AU355" s="7">
        <v>0</v>
      </c>
      <c r="AV355" s="7">
        <v>0</v>
      </c>
      <c r="AW355" s="7">
        <v>0</v>
      </c>
      <c r="AX355" s="7">
        <f>Table2[[#This Row],[Pilot Savings  Through FY 11]]+Table2[[#This Row],[Pilot Savings FY 12 and After ]]</f>
        <v>0</v>
      </c>
      <c r="AY355" s="7">
        <v>0</v>
      </c>
      <c r="AZ355" s="7">
        <v>44.374200000000002</v>
      </c>
      <c r="BA355" s="7">
        <v>0</v>
      </c>
      <c r="BB355" s="7">
        <f>Table2[[#This Row],[Mortgage Recording Tax Exemption Through FY 11]]+Table2[[#This Row],[Mortgage Recording Tax Exemption FY 12 and After ]]</f>
        <v>44.374200000000002</v>
      </c>
      <c r="BC355" s="7">
        <v>17.883600000000001</v>
      </c>
      <c r="BD355" s="7">
        <v>770.14850000000001</v>
      </c>
      <c r="BE355" s="7">
        <v>92.198599999999999</v>
      </c>
      <c r="BF355" s="7">
        <f>Table2[[#This Row],[Indirect and Induced Land Through FY 11]]+Table2[[#This Row],[Indirect and Induced Land FY 12 and After ]]</f>
        <v>862.34709999999995</v>
      </c>
      <c r="BG355" s="7">
        <v>33.212400000000002</v>
      </c>
      <c r="BH355" s="7">
        <v>1430.2759000000001</v>
      </c>
      <c r="BI355" s="7">
        <v>171.22579999999999</v>
      </c>
      <c r="BJ355" s="7">
        <f>Table2[[#This Row],[Indirect and Induced Building Through FY 11]]+Table2[[#This Row],[Indirect and Induced Building FY 12 and After]]</f>
        <v>1601.5017</v>
      </c>
      <c r="BK355" s="7">
        <v>51.095999999999997</v>
      </c>
      <c r="BL355" s="7">
        <v>2200.4243999999999</v>
      </c>
      <c r="BM355" s="7">
        <v>263.42439999999999</v>
      </c>
      <c r="BN355" s="7">
        <f>Table2[[#This Row],[TOTAL Real Property Related Taxes Through FY 11]]+Table2[[#This Row],[TOTAL Real Property Related Taxes FY 12 and After]]</f>
        <v>2463.8487999999998</v>
      </c>
      <c r="BO355" s="7">
        <v>68.012200000000007</v>
      </c>
      <c r="BP355" s="7">
        <v>2832.3017</v>
      </c>
      <c r="BQ355" s="7">
        <v>350.63650000000001</v>
      </c>
      <c r="BR355" s="7">
        <f>Table2[[#This Row],[Company Direct Through FY 11]]+Table2[[#This Row],[Company Direct FY 12 and After ]]</f>
        <v>3182.9382000000001</v>
      </c>
      <c r="BS355" s="7">
        <v>0</v>
      </c>
      <c r="BT355" s="7">
        <v>0</v>
      </c>
      <c r="BU355" s="7">
        <v>0</v>
      </c>
      <c r="BV355" s="7">
        <f>Table2[[#This Row],[Sales Tax Exemption Through FY 11]]+Table2[[#This Row],[Sales Tax Exemption FY 12 and After ]]</f>
        <v>0</v>
      </c>
      <c r="BW355" s="7">
        <v>0</v>
      </c>
      <c r="BX355" s="7">
        <v>0</v>
      </c>
      <c r="BY355" s="7">
        <v>0</v>
      </c>
      <c r="BZ355" s="7">
        <f>Table2[[#This Row],[Energy Tax Savings Through FY 11]]+Table2[[#This Row],[Energy Tax Savings FY 12 and After ]]</f>
        <v>0</v>
      </c>
      <c r="CA355" s="7">
        <v>1.921</v>
      </c>
      <c r="CB355" s="7">
        <v>11.7834</v>
      </c>
      <c r="CC355" s="7">
        <v>7.7485999999999997</v>
      </c>
      <c r="CD355" s="7">
        <f>Table2[[#This Row],[Tax Exempt Bond Savings Through FY 11]]+Table2[[#This Row],[Tax Exempt Bond Savings FY12 and After ]]</f>
        <v>19.532</v>
      </c>
      <c r="CE355" s="7">
        <v>72.458399999999997</v>
      </c>
      <c r="CF355" s="7">
        <v>3064.7944000000002</v>
      </c>
      <c r="CG355" s="7">
        <v>373.5591</v>
      </c>
      <c r="CH355" s="7">
        <f>Table2[[#This Row],[Indirect and Induced Through FY 11]]+Table2[[#This Row],[Indirect and Induced FY 12 and After  ]]</f>
        <v>3438.3535000000002</v>
      </c>
      <c r="CI355" s="7">
        <v>138.5496</v>
      </c>
      <c r="CJ355" s="7">
        <v>5885.3127000000004</v>
      </c>
      <c r="CK355" s="7">
        <v>716.447</v>
      </c>
      <c r="CL355" s="7">
        <f>Table2[[#This Row],[TOTAL Income Consumption Use Taxes Through FY 11]]+Table2[[#This Row],[TOTAL Income Consumption Use Taxes FY 12 and After  ]]</f>
        <v>6601.7597000000005</v>
      </c>
      <c r="CM355" s="7">
        <v>1.921</v>
      </c>
      <c r="CN355" s="7">
        <v>56.157600000000002</v>
      </c>
      <c r="CO355" s="7">
        <v>7.7485999999999997</v>
      </c>
      <c r="CP355" s="7">
        <f>Table2[[#This Row],[Assistance Provided Through FY 11]]+Table2[[#This Row],[Assistance Provided FY 12 and After ]]</f>
        <v>63.906199999999998</v>
      </c>
      <c r="CQ355" s="7">
        <v>0</v>
      </c>
      <c r="CR355" s="7">
        <v>0</v>
      </c>
      <c r="CS355" s="7">
        <v>0</v>
      </c>
      <c r="CT355" s="7">
        <f>Table2[[#This Row],[Recapture Cancellation Reduction Amount Through FY 11]]+Table2[[#This Row],[Recapture Cancellation Reduction Amount FY 12 and After ]]</f>
        <v>0</v>
      </c>
      <c r="CU355" s="7">
        <v>0</v>
      </c>
      <c r="CV355" s="7">
        <v>0</v>
      </c>
      <c r="CW355" s="7">
        <v>0</v>
      </c>
      <c r="CX355" s="7">
        <f>Table2[[#This Row],[Penalty Paid Through FY 11]]+Table2[[#This Row],[Penalty Paid FY 12 and After]]</f>
        <v>0</v>
      </c>
      <c r="CY355" s="7">
        <v>1.921</v>
      </c>
      <c r="CZ355" s="7">
        <v>56.157600000000002</v>
      </c>
      <c r="DA355" s="7">
        <v>7.7485999999999997</v>
      </c>
      <c r="DB355" s="7">
        <f>Table2[[#This Row],[TOTAL Assistance Net of recapture penalties Through FY 11]]+Table2[[#This Row],[TOTAL Assistance Net of recapture penalties FY 12 and After ]]</f>
        <v>63.906199999999998</v>
      </c>
      <c r="DC355" s="7">
        <v>68.012200000000007</v>
      </c>
      <c r="DD355" s="7">
        <v>2876.6759000000002</v>
      </c>
      <c r="DE355" s="7">
        <v>350.63650000000001</v>
      </c>
      <c r="DF355" s="7">
        <f>Table2[[#This Row],[Company Direct Tax Revenue Before Assistance FY 12 and After]]+Table2[[#This Row],[Company Direct Tax Revenue Before Assistance Through FY 11]]</f>
        <v>3227.3124000000003</v>
      </c>
      <c r="DG355" s="7">
        <v>123.5544</v>
      </c>
      <c r="DH355" s="7">
        <v>5265.2187999999996</v>
      </c>
      <c r="DI355" s="7">
        <v>636.98350000000005</v>
      </c>
      <c r="DJ355" s="7">
        <f>Table2[[#This Row],[Indirect and Induced Tax Revenues FY 12 and After]]+Table2[[#This Row],[Indirect and Induced Tax Revenues Through FY 11]]</f>
        <v>5902.2022999999999</v>
      </c>
      <c r="DK355" s="7">
        <v>191.56659999999999</v>
      </c>
      <c r="DL355" s="7">
        <v>8141.8946999999998</v>
      </c>
      <c r="DM355" s="7">
        <v>987.62</v>
      </c>
      <c r="DN355" s="7">
        <f>Table2[[#This Row],[TOTAL Tax Revenues Before Assistance Through FY 11]]+Table2[[#This Row],[TOTAL Tax Revenues Before Assistance FY 12 and After]]</f>
        <v>9129.5146999999997</v>
      </c>
      <c r="DO355" s="7">
        <v>189.6456</v>
      </c>
      <c r="DP355" s="7">
        <v>8085.7371000000003</v>
      </c>
      <c r="DQ355" s="7">
        <v>979.87139999999999</v>
      </c>
      <c r="DR355" s="7">
        <f>Table2[[#This Row],[TOTAL Tax Revenues Net of Assistance Recapture and Penalty FY 12 and After]]+Table2[[#This Row],[TOTAL Tax Revenues Net of Assistance Recapture and Penalty Through FY 11]]</f>
        <v>9065.6085000000003</v>
      </c>
      <c r="DS355" s="7">
        <v>0</v>
      </c>
      <c r="DT355" s="7">
        <v>0</v>
      </c>
      <c r="DU355" s="7">
        <v>0</v>
      </c>
      <c r="DV355" s="7">
        <v>0</v>
      </c>
    </row>
    <row r="356" spans="1:126" x14ac:dyDescent="0.25">
      <c r="A356" s="5">
        <v>93004</v>
      </c>
      <c r="B356" s="5" t="s">
        <v>642</v>
      </c>
      <c r="C356" s="5" t="s">
        <v>643</v>
      </c>
      <c r="D356" s="5" t="s">
        <v>27</v>
      </c>
      <c r="E356" s="5">
        <v>3</v>
      </c>
      <c r="F356" s="5">
        <v>226</v>
      </c>
      <c r="G356" s="5">
        <v>1</v>
      </c>
      <c r="H356" s="23">
        <v>62500</v>
      </c>
      <c r="I356" s="23">
        <v>32000</v>
      </c>
      <c r="J356" s="5">
        <v>611310</v>
      </c>
      <c r="K356" s="6" t="s">
        <v>47</v>
      </c>
      <c r="L356" s="6">
        <v>38527</v>
      </c>
      <c r="M356" s="9">
        <v>43891</v>
      </c>
      <c r="N356" s="7">
        <v>5685</v>
      </c>
      <c r="O356" s="5" t="s">
        <v>48</v>
      </c>
      <c r="P356" s="23">
        <v>15</v>
      </c>
      <c r="Q356" s="23">
        <v>181</v>
      </c>
      <c r="R356" s="23">
        <v>108</v>
      </c>
      <c r="S356" s="23">
        <v>0</v>
      </c>
      <c r="T356" s="23">
        <v>31</v>
      </c>
      <c r="U356" s="23">
        <v>335</v>
      </c>
      <c r="V356" s="23">
        <v>237</v>
      </c>
      <c r="W356" s="23">
        <v>0</v>
      </c>
      <c r="X356" s="23">
        <v>0</v>
      </c>
      <c r="Y356" s="23">
        <v>319</v>
      </c>
      <c r="Z356" s="23">
        <v>11</v>
      </c>
      <c r="AA356" s="24">
        <v>90.460526315789494</v>
      </c>
      <c r="AB356" s="24">
        <v>0.98684210526315796</v>
      </c>
      <c r="AC356" s="24">
        <v>1.31578947368421</v>
      </c>
      <c r="AD356" s="24">
        <v>7.2368421052631602</v>
      </c>
      <c r="AE356" s="24">
        <v>0</v>
      </c>
      <c r="AF356" s="24">
        <v>70.394736842105303</v>
      </c>
      <c r="AG356" s="5" t="s">
        <v>39</v>
      </c>
      <c r="AH356" s="7" t="s">
        <v>33</v>
      </c>
      <c r="AI356" s="7">
        <v>0</v>
      </c>
      <c r="AJ356" s="7">
        <v>0</v>
      </c>
      <c r="AK356" s="7">
        <v>0</v>
      </c>
      <c r="AL356" s="7">
        <f>Table2[[#This Row],[Company Direct Land Through FY 11]]+Table2[[#This Row],[Company Direct Land FY 12 and After ]]</f>
        <v>0</v>
      </c>
      <c r="AM356" s="7">
        <v>0</v>
      </c>
      <c r="AN356" s="7">
        <v>0</v>
      </c>
      <c r="AO356" s="7">
        <v>0</v>
      </c>
      <c r="AP356" s="7">
        <f>Table2[[#This Row],[Company Direct Building Through FY 11]]+Table2[[#This Row],[Company Direct Building FY 12 and After  ]]</f>
        <v>0</v>
      </c>
      <c r="AQ356" s="7">
        <v>0</v>
      </c>
      <c r="AR356" s="7">
        <v>0</v>
      </c>
      <c r="AS356" s="7">
        <v>0</v>
      </c>
      <c r="AT356" s="7">
        <f>Table2[[#This Row],[Mortgage Recording Tax Through FY 11]]+Table2[[#This Row],[Mortgage Recording Tax FY 12 and After ]]</f>
        <v>0</v>
      </c>
      <c r="AU356" s="7">
        <v>0</v>
      </c>
      <c r="AV356" s="7">
        <v>0</v>
      </c>
      <c r="AW356" s="7">
        <v>0</v>
      </c>
      <c r="AX356" s="7">
        <f>Table2[[#This Row],[Pilot Savings  Through FY 11]]+Table2[[#This Row],[Pilot Savings FY 12 and After ]]</f>
        <v>0</v>
      </c>
      <c r="AY356" s="7">
        <v>0</v>
      </c>
      <c r="AZ356" s="7">
        <v>0</v>
      </c>
      <c r="BA356" s="7">
        <v>0</v>
      </c>
      <c r="BB356" s="7">
        <f>Table2[[#This Row],[Mortgage Recording Tax Exemption Through FY 11]]+Table2[[#This Row],[Mortgage Recording Tax Exemption FY 12 and After ]]</f>
        <v>0</v>
      </c>
      <c r="BC356" s="7">
        <v>163.51439999999999</v>
      </c>
      <c r="BD356" s="7">
        <v>856.33749999999998</v>
      </c>
      <c r="BE356" s="7">
        <v>773.12900000000002</v>
      </c>
      <c r="BF356" s="7">
        <f>Table2[[#This Row],[Indirect and Induced Land Through FY 11]]+Table2[[#This Row],[Indirect and Induced Land FY 12 and After ]]</f>
        <v>1629.4665</v>
      </c>
      <c r="BG356" s="7">
        <v>303.6696</v>
      </c>
      <c r="BH356" s="7">
        <v>1590.3413</v>
      </c>
      <c r="BI356" s="7">
        <v>1435.8107</v>
      </c>
      <c r="BJ356" s="7">
        <f>Table2[[#This Row],[Indirect and Induced Building Through FY 11]]+Table2[[#This Row],[Indirect and Induced Building FY 12 and After]]</f>
        <v>3026.152</v>
      </c>
      <c r="BK356" s="7">
        <v>467.18400000000003</v>
      </c>
      <c r="BL356" s="7">
        <v>2446.6788000000001</v>
      </c>
      <c r="BM356" s="7">
        <v>2208.9396999999999</v>
      </c>
      <c r="BN356" s="7">
        <f>Table2[[#This Row],[TOTAL Real Property Related Taxes Through FY 11]]+Table2[[#This Row],[TOTAL Real Property Related Taxes FY 12 and After]]</f>
        <v>4655.6185000000005</v>
      </c>
      <c r="BO356" s="7">
        <v>484.51749999999998</v>
      </c>
      <c r="BP356" s="7">
        <v>2581.6932999999999</v>
      </c>
      <c r="BQ356" s="7">
        <v>2290.8962999999999</v>
      </c>
      <c r="BR356" s="7">
        <f>Table2[[#This Row],[Company Direct Through FY 11]]+Table2[[#This Row],[Company Direct FY 12 and After ]]</f>
        <v>4872.5895999999993</v>
      </c>
      <c r="BS356" s="7">
        <v>0</v>
      </c>
      <c r="BT356" s="7">
        <v>0</v>
      </c>
      <c r="BU356" s="7">
        <v>0</v>
      </c>
      <c r="BV356" s="7">
        <f>Table2[[#This Row],[Sales Tax Exemption Through FY 11]]+Table2[[#This Row],[Sales Tax Exemption FY 12 and After ]]</f>
        <v>0</v>
      </c>
      <c r="BW356" s="7">
        <v>0</v>
      </c>
      <c r="BX356" s="7">
        <v>0</v>
      </c>
      <c r="BY356" s="7">
        <v>0</v>
      </c>
      <c r="BZ356" s="7">
        <f>Table2[[#This Row],[Energy Tax Savings Through FY 11]]+Table2[[#This Row],[Energy Tax Savings FY 12 and After ]]</f>
        <v>0</v>
      </c>
      <c r="CA356" s="7">
        <v>4.1513999999999998</v>
      </c>
      <c r="CB356" s="7">
        <v>24.764199999999999</v>
      </c>
      <c r="CC356" s="7">
        <v>16.744800000000001</v>
      </c>
      <c r="CD356" s="7">
        <f>Table2[[#This Row],[Tax Exempt Bond Savings Through FY 11]]+Table2[[#This Row],[Tax Exempt Bond Savings FY12 and After ]]</f>
        <v>41.509</v>
      </c>
      <c r="CE356" s="7">
        <v>535.82889999999998</v>
      </c>
      <c r="CF356" s="7">
        <v>2935.4099000000001</v>
      </c>
      <c r="CG356" s="7">
        <v>2533.5070999999998</v>
      </c>
      <c r="CH356" s="7">
        <f>Table2[[#This Row],[Indirect and Induced Through FY 11]]+Table2[[#This Row],[Indirect and Induced FY 12 and After  ]]</f>
        <v>5468.9169999999995</v>
      </c>
      <c r="CI356" s="7">
        <v>1016.1950000000001</v>
      </c>
      <c r="CJ356" s="7">
        <v>5492.3389999999999</v>
      </c>
      <c r="CK356" s="7">
        <v>4807.6585999999998</v>
      </c>
      <c r="CL356" s="7">
        <f>Table2[[#This Row],[TOTAL Income Consumption Use Taxes Through FY 11]]+Table2[[#This Row],[TOTAL Income Consumption Use Taxes FY 12 and After  ]]</f>
        <v>10299.997599999999</v>
      </c>
      <c r="CM356" s="7">
        <v>4.1513999999999998</v>
      </c>
      <c r="CN356" s="7">
        <v>24.764199999999999</v>
      </c>
      <c r="CO356" s="7">
        <v>16.744800000000001</v>
      </c>
      <c r="CP356" s="7">
        <f>Table2[[#This Row],[Assistance Provided Through FY 11]]+Table2[[#This Row],[Assistance Provided FY 12 and After ]]</f>
        <v>41.509</v>
      </c>
      <c r="CQ356" s="7">
        <v>0</v>
      </c>
      <c r="CR356" s="7">
        <v>0</v>
      </c>
      <c r="CS356" s="7">
        <v>0</v>
      </c>
      <c r="CT356" s="7">
        <f>Table2[[#This Row],[Recapture Cancellation Reduction Amount Through FY 11]]+Table2[[#This Row],[Recapture Cancellation Reduction Amount FY 12 and After ]]</f>
        <v>0</v>
      </c>
      <c r="CU356" s="7">
        <v>0</v>
      </c>
      <c r="CV356" s="7">
        <v>0</v>
      </c>
      <c r="CW356" s="7">
        <v>0</v>
      </c>
      <c r="CX356" s="7">
        <f>Table2[[#This Row],[Penalty Paid Through FY 11]]+Table2[[#This Row],[Penalty Paid FY 12 and After]]</f>
        <v>0</v>
      </c>
      <c r="CY356" s="7">
        <v>4.1513999999999998</v>
      </c>
      <c r="CZ356" s="7">
        <v>24.764199999999999</v>
      </c>
      <c r="DA356" s="7">
        <v>16.744800000000001</v>
      </c>
      <c r="DB356" s="7">
        <f>Table2[[#This Row],[TOTAL Assistance Net of recapture penalties Through FY 11]]+Table2[[#This Row],[TOTAL Assistance Net of recapture penalties FY 12 and After ]]</f>
        <v>41.509</v>
      </c>
      <c r="DC356" s="7">
        <v>484.51749999999998</v>
      </c>
      <c r="DD356" s="7">
        <v>2581.6932999999999</v>
      </c>
      <c r="DE356" s="7">
        <v>2290.8962999999999</v>
      </c>
      <c r="DF356" s="7">
        <f>Table2[[#This Row],[Company Direct Tax Revenue Before Assistance FY 12 and After]]+Table2[[#This Row],[Company Direct Tax Revenue Before Assistance Through FY 11]]</f>
        <v>4872.5895999999993</v>
      </c>
      <c r="DG356" s="7">
        <v>1003.0128999999999</v>
      </c>
      <c r="DH356" s="7">
        <v>5382.0887000000002</v>
      </c>
      <c r="DI356" s="7">
        <v>4742.4467999999997</v>
      </c>
      <c r="DJ356" s="7">
        <f>Table2[[#This Row],[Indirect and Induced Tax Revenues FY 12 and After]]+Table2[[#This Row],[Indirect and Induced Tax Revenues Through FY 11]]</f>
        <v>10124.5355</v>
      </c>
      <c r="DK356" s="7">
        <v>1487.5304000000001</v>
      </c>
      <c r="DL356" s="7">
        <v>7963.7820000000002</v>
      </c>
      <c r="DM356" s="7">
        <v>7033.3431</v>
      </c>
      <c r="DN356" s="7">
        <f>Table2[[#This Row],[TOTAL Tax Revenues Before Assistance Through FY 11]]+Table2[[#This Row],[TOTAL Tax Revenues Before Assistance FY 12 and After]]</f>
        <v>14997.125100000001</v>
      </c>
      <c r="DO356" s="7">
        <v>1483.3789999999999</v>
      </c>
      <c r="DP356" s="7">
        <v>7939.0177999999996</v>
      </c>
      <c r="DQ356" s="7">
        <v>7016.5982999999997</v>
      </c>
      <c r="DR356" s="7">
        <f>Table2[[#This Row],[TOTAL Tax Revenues Net of Assistance Recapture and Penalty FY 12 and After]]+Table2[[#This Row],[TOTAL Tax Revenues Net of Assistance Recapture and Penalty Through FY 11]]</f>
        <v>14955.616099999999</v>
      </c>
      <c r="DS356" s="7">
        <v>0</v>
      </c>
      <c r="DT356" s="7">
        <v>0</v>
      </c>
      <c r="DU356" s="7">
        <v>0</v>
      </c>
      <c r="DV356" s="7">
        <v>0</v>
      </c>
    </row>
    <row r="357" spans="1:126" x14ac:dyDescent="0.25">
      <c r="A357" s="5">
        <v>93014</v>
      </c>
      <c r="B357" s="5" t="s">
        <v>520</v>
      </c>
      <c r="C357" s="5" t="s">
        <v>821</v>
      </c>
      <c r="D357" s="5" t="s">
        <v>27</v>
      </c>
      <c r="E357" s="5">
        <v>3</v>
      </c>
      <c r="F357" s="5">
        <v>690</v>
      </c>
      <c r="G357" s="5">
        <v>12</v>
      </c>
      <c r="H357" s="23">
        <v>0</v>
      </c>
      <c r="I357" s="23">
        <v>202500</v>
      </c>
      <c r="J357" s="5">
        <v>531120</v>
      </c>
      <c r="K357" s="6" t="s">
        <v>451</v>
      </c>
      <c r="L357" s="6">
        <v>38595</v>
      </c>
      <c r="M357" s="9">
        <v>49553</v>
      </c>
      <c r="N357" s="7">
        <v>80000</v>
      </c>
      <c r="O357" s="5" t="s">
        <v>107</v>
      </c>
      <c r="P357" s="23">
        <v>11</v>
      </c>
      <c r="Q357" s="23">
        <v>5</v>
      </c>
      <c r="R357" s="23">
        <v>565</v>
      </c>
      <c r="S357" s="23">
        <v>14</v>
      </c>
      <c r="T357" s="23">
        <v>0</v>
      </c>
      <c r="U357" s="23">
        <v>595</v>
      </c>
      <c r="V357" s="23">
        <v>417</v>
      </c>
      <c r="W357" s="23">
        <v>0</v>
      </c>
      <c r="X357" s="23">
        <v>265</v>
      </c>
      <c r="Y357" s="23">
        <v>237</v>
      </c>
      <c r="Z357" s="23">
        <v>488</v>
      </c>
      <c r="AA357" s="24">
        <v>88.533333333333303</v>
      </c>
      <c r="AB357" s="24">
        <v>0.53333333333333299</v>
      </c>
      <c r="AC357" s="24">
        <v>4.8</v>
      </c>
      <c r="AD357" s="24">
        <v>4</v>
      </c>
      <c r="AE357" s="24">
        <v>2.1333333333333302</v>
      </c>
      <c r="AF357" s="24">
        <v>68.266666666666694</v>
      </c>
      <c r="AG357" s="5" t="s">
        <v>39</v>
      </c>
      <c r="AH357" s="7" t="s">
        <v>33</v>
      </c>
      <c r="AI357" s="7">
        <v>876.1019</v>
      </c>
      <c r="AJ357" s="7">
        <v>2386.7878000000001</v>
      </c>
      <c r="AK357" s="7">
        <v>11709.4211</v>
      </c>
      <c r="AL357" s="7">
        <f>Table2[[#This Row],[Company Direct Land Through FY 11]]+Table2[[#This Row],[Company Direct Land FY 12 and After ]]</f>
        <v>14096.2089</v>
      </c>
      <c r="AM357" s="7">
        <v>1627.0463999999999</v>
      </c>
      <c r="AN357" s="7">
        <v>4432.6063999999997</v>
      </c>
      <c r="AO357" s="7">
        <v>21746.0651</v>
      </c>
      <c r="AP357" s="7">
        <f>Table2[[#This Row],[Company Direct Building Through FY 11]]+Table2[[#This Row],[Company Direct Building FY 12 and After  ]]</f>
        <v>26178.6715</v>
      </c>
      <c r="AQ357" s="7">
        <v>0</v>
      </c>
      <c r="AR357" s="7">
        <v>0</v>
      </c>
      <c r="AS357" s="7">
        <v>0</v>
      </c>
      <c r="AT357" s="7">
        <f>Table2[[#This Row],[Mortgage Recording Tax Through FY 11]]+Table2[[#This Row],[Mortgage Recording Tax FY 12 and After ]]</f>
        <v>0</v>
      </c>
      <c r="AU357" s="7">
        <v>0</v>
      </c>
      <c r="AV357" s="7">
        <v>0</v>
      </c>
      <c r="AW357" s="7">
        <v>0</v>
      </c>
      <c r="AX357" s="7">
        <f>Table2[[#This Row],[Pilot Savings  Through FY 11]]+Table2[[#This Row],[Pilot Savings FY 12 and After ]]</f>
        <v>0</v>
      </c>
      <c r="AY357" s="7">
        <v>0</v>
      </c>
      <c r="AZ357" s="7">
        <v>0</v>
      </c>
      <c r="BA357" s="7">
        <v>0</v>
      </c>
      <c r="BB357" s="7">
        <f>Table2[[#This Row],[Mortgage Recording Tax Exemption Through FY 11]]+Table2[[#This Row],[Mortgage Recording Tax Exemption FY 12 and After ]]</f>
        <v>0</v>
      </c>
      <c r="BC357" s="7">
        <v>496.64330000000001</v>
      </c>
      <c r="BD357" s="7">
        <v>2058.9886999999999</v>
      </c>
      <c r="BE357" s="7">
        <v>6637.8180000000002</v>
      </c>
      <c r="BF357" s="7">
        <f>Table2[[#This Row],[Indirect and Induced Land Through FY 11]]+Table2[[#This Row],[Indirect and Induced Land FY 12 and After ]]</f>
        <v>8696.806700000001</v>
      </c>
      <c r="BG357" s="7">
        <v>922.33749999999998</v>
      </c>
      <c r="BH357" s="7">
        <v>3823.8362999999999</v>
      </c>
      <c r="BI357" s="7">
        <v>12327.376200000001</v>
      </c>
      <c r="BJ357" s="7">
        <f>Table2[[#This Row],[Indirect and Induced Building Through FY 11]]+Table2[[#This Row],[Indirect and Induced Building FY 12 and After]]</f>
        <v>16151.212500000001</v>
      </c>
      <c r="BK357" s="7">
        <v>3922.1291000000001</v>
      </c>
      <c r="BL357" s="7">
        <v>12702.2192</v>
      </c>
      <c r="BM357" s="7">
        <v>52420.680399999997</v>
      </c>
      <c r="BN357" s="7">
        <f>Table2[[#This Row],[TOTAL Real Property Related Taxes Through FY 11]]+Table2[[#This Row],[TOTAL Real Property Related Taxes FY 12 and After]]</f>
        <v>65122.899599999997</v>
      </c>
      <c r="BO357" s="7">
        <v>4328.9579000000003</v>
      </c>
      <c r="BP357" s="7">
        <v>18644.003499999999</v>
      </c>
      <c r="BQ357" s="7">
        <v>57858.095099999999</v>
      </c>
      <c r="BR357" s="7">
        <f>Table2[[#This Row],[Company Direct Through FY 11]]+Table2[[#This Row],[Company Direct FY 12 and After ]]</f>
        <v>76502.098599999998</v>
      </c>
      <c r="BS357" s="7">
        <v>0</v>
      </c>
      <c r="BT357" s="7">
        <v>265.01440000000002</v>
      </c>
      <c r="BU357" s="7">
        <v>1576.7824000000001</v>
      </c>
      <c r="BV357" s="7">
        <f>Table2[[#This Row],[Sales Tax Exemption Through FY 11]]+Table2[[#This Row],[Sales Tax Exemption FY 12 and After ]]</f>
        <v>1841.7968000000001</v>
      </c>
      <c r="BW357" s="7">
        <v>0</v>
      </c>
      <c r="BX357" s="7">
        <v>0</v>
      </c>
      <c r="BY357" s="7">
        <v>0</v>
      </c>
      <c r="BZ357" s="7">
        <f>Table2[[#This Row],[Energy Tax Savings Through FY 11]]+Table2[[#This Row],[Energy Tax Savings FY 12 and After ]]</f>
        <v>0</v>
      </c>
      <c r="CA357" s="7">
        <v>67.356800000000007</v>
      </c>
      <c r="CB357" s="7">
        <v>334.55239999999998</v>
      </c>
      <c r="CC357" s="7">
        <v>334.68939999999998</v>
      </c>
      <c r="CD357" s="7">
        <f>Table2[[#This Row],[Tax Exempt Bond Savings Through FY 11]]+Table2[[#This Row],[Tax Exempt Bond Savings FY12 and After ]]</f>
        <v>669.24180000000001</v>
      </c>
      <c r="CE357" s="7">
        <v>1627.4764</v>
      </c>
      <c r="CF357" s="7">
        <v>7082.4831999999997</v>
      </c>
      <c r="CG357" s="7">
        <v>21751.8128</v>
      </c>
      <c r="CH357" s="7">
        <f>Table2[[#This Row],[Indirect and Induced Through FY 11]]+Table2[[#This Row],[Indirect and Induced FY 12 and After  ]]</f>
        <v>28834.295999999998</v>
      </c>
      <c r="CI357" s="7">
        <v>5889.0775000000003</v>
      </c>
      <c r="CJ357" s="7">
        <v>25126.919900000001</v>
      </c>
      <c r="CK357" s="7">
        <v>77698.436100000006</v>
      </c>
      <c r="CL357" s="7">
        <f>Table2[[#This Row],[TOTAL Income Consumption Use Taxes Through FY 11]]+Table2[[#This Row],[TOTAL Income Consumption Use Taxes FY 12 and After  ]]</f>
        <v>102825.356</v>
      </c>
      <c r="CM357" s="7">
        <v>67.356800000000007</v>
      </c>
      <c r="CN357" s="7">
        <v>599.56679999999994</v>
      </c>
      <c r="CO357" s="7">
        <v>1911.4718</v>
      </c>
      <c r="CP357" s="7">
        <f>Table2[[#This Row],[Assistance Provided Through FY 11]]+Table2[[#This Row],[Assistance Provided FY 12 and After ]]</f>
        <v>2511.0385999999999</v>
      </c>
      <c r="CQ357" s="7">
        <v>0</v>
      </c>
      <c r="CR357" s="7">
        <v>6.7557999999999998</v>
      </c>
      <c r="CS357" s="7">
        <v>0</v>
      </c>
      <c r="CT357" s="7">
        <f>Table2[[#This Row],[Recapture Cancellation Reduction Amount Through FY 11]]+Table2[[#This Row],[Recapture Cancellation Reduction Amount FY 12 and After ]]</f>
        <v>6.7557999999999998</v>
      </c>
      <c r="CU357" s="7">
        <v>0</v>
      </c>
      <c r="CV357" s="7">
        <v>0</v>
      </c>
      <c r="CW357" s="7">
        <v>0</v>
      </c>
      <c r="CX357" s="7">
        <f>Table2[[#This Row],[Penalty Paid Through FY 11]]+Table2[[#This Row],[Penalty Paid FY 12 and After]]</f>
        <v>0</v>
      </c>
      <c r="CY357" s="7">
        <v>67.356800000000007</v>
      </c>
      <c r="CZ357" s="7">
        <v>592.81100000000004</v>
      </c>
      <c r="DA357" s="7">
        <v>1911.4718</v>
      </c>
      <c r="DB357" s="7">
        <f>Table2[[#This Row],[TOTAL Assistance Net of recapture penalties Through FY 11]]+Table2[[#This Row],[TOTAL Assistance Net of recapture penalties FY 12 and After ]]</f>
        <v>2504.2828</v>
      </c>
      <c r="DC357" s="7">
        <v>6832.1062000000002</v>
      </c>
      <c r="DD357" s="7">
        <v>25463.397700000001</v>
      </c>
      <c r="DE357" s="7">
        <v>91313.581300000005</v>
      </c>
      <c r="DF357" s="7">
        <f>Table2[[#This Row],[Company Direct Tax Revenue Before Assistance FY 12 and After]]+Table2[[#This Row],[Company Direct Tax Revenue Before Assistance Through FY 11]]</f>
        <v>116776.97900000001</v>
      </c>
      <c r="DG357" s="7">
        <v>3046.4571999999998</v>
      </c>
      <c r="DH357" s="7">
        <v>12965.308199999999</v>
      </c>
      <c r="DI357" s="7">
        <v>40717.006999999998</v>
      </c>
      <c r="DJ357" s="7">
        <f>Table2[[#This Row],[Indirect and Induced Tax Revenues FY 12 and After]]+Table2[[#This Row],[Indirect and Induced Tax Revenues Through FY 11]]</f>
        <v>53682.315199999997</v>
      </c>
      <c r="DK357" s="7">
        <v>9878.5633999999991</v>
      </c>
      <c r="DL357" s="7">
        <v>38428.705900000001</v>
      </c>
      <c r="DM357" s="7">
        <v>132030.5883</v>
      </c>
      <c r="DN357" s="7">
        <f>Table2[[#This Row],[TOTAL Tax Revenues Before Assistance Through FY 11]]+Table2[[#This Row],[TOTAL Tax Revenues Before Assistance FY 12 and After]]</f>
        <v>170459.2942</v>
      </c>
      <c r="DO357" s="7">
        <v>9811.2065999999995</v>
      </c>
      <c r="DP357" s="7">
        <v>37835.894899999999</v>
      </c>
      <c r="DQ357" s="7">
        <v>130119.1165</v>
      </c>
      <c r="DR357" s="7">
        <f>Table2[[#This Row],[TOTAL Tax Revenues Net of Assistance Recapture and Penalty FY 12 and After]]+Table2[[#This Row],[TOTAL Tax Revenues Net of Assistance Recapture and Penalty Through FY 11]]</f>
        <v>167955.01140000002</v>
      </c>
      <c r="DS357" s="7">
        <v>0</v>
      </c>
      <c r="DT357" s="7">
        <v>0</v>
      </c>
      <c r="DU357" s="7">
        <v>0</v>
      </c>
      <c r="DV357" s="7">
        <v>0</v>
      </c>
    </row>
    <row r="358" spans="1:126" x14ac:dyDescent="0.25">
      <c r="A358" s="5">
        <v>93015</v>
      </c>
      <c r="B358" s="5" t="s">
        <v>554</v>
      </c>
      <c r="C358" s="5" t="s">
        <v>1255</v>
      </c>
      <c r="D358" s="5" t="s">
        <v>36</v>
      </c>
      <c r="E358" s="5">
        <v>17</v>
      </c>
      <c r="F358" s="5">
        <v>2363</v>
      </c>
      <c r="G358" s="5">
        <v>16</v>
      </c>
      <c r="H358" s="23">
        <v>0</v>
      </c>
      <c r="I358" s="23">
        <v>172193</v>
      </c>
      <c r="J358" s="5">
        <v>531120</v>
      </c>
      <c r="K358" s="6" t="s">
        <v>793</v>
      </c>
      <c r="L358" s="6">
        <v>38800</v>
      </c>
      <c r="M358" s="9">
        <v>40148</v>
      </c>
      <c r="N358" s="7">
        <v>54993.497000000003</v>
      </c>
      <c r="O358" s="5" t="s">
        <v>51</v>
      </c>
      <c r="P358" s="23">
        <v>0</v>
      </c>
      <c r="Q358" s="23">
        <v>0</v>
      </c>
      <c r="R358" s="23">
        <v>0</v>
      </c>
      <c r="S358" s="23">
        <v>0</v>
      </c>
      <c r="T358" s="23">
        <v>0</v>
      </c>
      <c r="U358" s="23">
        <v>0</v>
      </c>
      <c r="V358" s="23">
        <v>247</v>
      </c>
      <c r="W358" s="23">
        <v>0</v>
      </c>
      <c r="X358" s="23">
        <v>0</v>
      </c>
      <c r="Y358" s="23">
        <v>0</v>
      </c>
      <c r="Z358" s="23">
        <v>208</v>
      </c>
      <c r="AA358" s="24">
        <v>0</v>
      </c>
      <c r="AB358" s="24">
        <v>0</v>
      </c>
      <c r="AC358" s="24">
        <v>0</v>
      </c>
      <c r="AD358" s="24">
        <v>0</v>
      </c>
      <c r="AE358" s="24">
        <v>0</v>
      </c>
      <c r="AF358" s="24">
        <v>0</v>
      </c>
      <c r="AG358" s="5"/>
      <c r="AH358" s="7"/>
      <c r="AI358" s="7">
        <v>106.6636</v>
      </c>
      <c r="AJ358" s="7">
        <v>450.64909999999998</v>
      </c>
      <c r="AK358" s="7">
        <v>0</v>
      </c>
      <c r="AL358" s="7">
        <f>Table2[[#This Row],[Company Direct Land Through FY 11]]+Table2[[#This Row],[Company Direct Land FY 12 and After ]]</f>
        <v>450.64909999999998</v>
      </c>
      <c r="AM358" s="7">
        <v>198.08949999999999</v>
      </c>
      <c r="AN358" s="7">
        <v>1075.9435000000001</v>
      </c>
      <c r="AO358" s="7">
        <v>0</v>
      </c>
      <c r="AP358" s="7">
        <f>Table2[[#This Row],[Company Direct Building Through FY 11]]+Table2[[#This Row],[Company Direct Building FY 12 and After  ]]</f>
        <v>1075.9435000000001</v>
      </c>
      <c r="AQ358" s="7">
        <v>0</v>
      </c>
      <c r="AR358" s="7">
        <v>440.72680000000003</v>
      </c>
      <c r="AS358" s="7">
        <v>0</v>
      </c>
      <c r="AT358" s="7">
        <f>Table2[[#This Row],[Mortgage Recording Tax Through FY 11]]+Table2[[#This Row],[Mortgage Recording Tax FY 12 and After ]]</f>
        <v>440.72680000000003</v>
      </c>
      <c r="AU358" s="7">
        <v>304.75319999999999</v>
      </c>
      <c r="AV358" s="7">
        <v>683.79390000000001</v>
      </c>
      <c r="AW358" s="7">
        <v>0</v>
      </c>
      <c r="AX358" s="7">
        <f>Table2[[#This Row],[Pilot Savings  Through FY 11]]+Table2[[#This Row],[Pilot Savings FY 12 and After ]]</f>
        <v>683.79390000000001</v>
      </c>
      <c r="AY358" s="7">
        <v>0</v>
      </c>
      <c r="AZ358" s="7">
        <v>440.72680000000003</v>
      </c>
      <c r="BA358" s="7">
        <v>0</v>
      </c>
      <c r="BB358" s="7">
        <f>Table2[[#This Row],[Mortgage Recording Tax Exemption Through FY 11]]+Table2[[#This Row],[Mortgage Recording Tax Exemption FY 12 and After ]]</f>
        <v>440.72680000000003</v>
      </c>
      <c r="BC358" s="7">
        <v>208.9802</v>
      </c>
      <c r="BD358" s="7">
        <v>832.07429999999999</v>
      </c>
      <c r="BE358" s="7">
        <v>0</v>
      </c>
      <c r="BF358" s="7">
        <f>Table2[[#This Row],[Indirect and Induced Land Through FY 11]]+Table2[[#This Row],[Indirect and Induced Land FY 12 and After ]]</f>
        <v>832.07429999999999</v>
      </c>
      <c r="BG358" s="7">
        <v>388.1062</v>
      </c>
      <c r="BH358" s="7">
        <v>1545.2811999999999</v>
      </c>
      <c r="BI358" s="7">
        <v>0</v>
      </c>
      <c r="BJ358" s="7">
        <f>Table2[[#This Row],[Indirect and Induced Building Through FY 11]]+Table2[[#This Row],[Indirect and Induced Building FY 12 and After]]</f>
        <v>1545.2811999999999</v>
      </c>
      <c r="BK358" s="7">
        <v>597.08630000000005</v>
      </c>
      <c r="BL358" s="7">
        <v>3220.1541999999999</v>
      </c>
      <c r="BM358" s="7">
        <v>0</v>
      </c>
      <c r="BN358" s="7">
        <f>Table2[[#This Row],[TOTAL Real Property Related Taxes Through FY 11]]+Table2[[#This Row],[TOTAL Real Property Related Taxes FY 12 and After]]</f>
        <v>3220.1541999999999</v>
      </c>
      <c r="BO358" s="7">
        <v>2007.1750999999999</v>
      </c>
      <c r="BP358" s="7">
        <v>8352.6597000000002</v>
      </c>
      <c r="BQ358" s="7">
        <v>0</v>
      </c>
      <c r="BR358" s="7">
        <f>Table2[[#This Row],[Company Direct Through FY 11]]+Table2[[#This Row],[Company Direct FY 12 and After ]]</f>
        <v>8352.6597000000002</v>
      </c>
      <c r="BS358" s="7">
        <v>0</v>
      </c>
      <c r="BT358" s="7">
        <v>321.34399999999999</v>
      </c>
      <c r="BU358" s="7">
        <v>0</v>
      </c>
      <c r="BV358" s="7">
        <f>Table2[[#This Row],[Sales Tax Exemption Through FY 11]]+Table2[[#This Row],[Sales Tax Exemption FY 12 and After ]]</f>
        <v>321.34399999999999</v>
      </c>
      <c r="BW358" s="7">
        <v>0</v>
      </c>
      <c r="BX358" s="7">
        <v>0</v>
      </c>
      <c r="BY358" s="7">
        <v>0</v>
      </c>
      <c r="BZ358" s="7">
        <f>Table2[[#This Row],[Energy Tax Savings Through FY 11]]+Table2[[#This Row],[Energy Tax Savings FY 12 and After ]]</f>
        <v>0</v>
      </c>
      <c r="CA358" s="7">
        <v>0</v>
      </c>
      <c r="CB358" s="7">
        <v>0</v>
      </c>
      <c r="CC358" s="7">
        <v>0</v>
      </c>
      <c r="CD358" s="7">
        <f>Table2[[#This Row],[Tax Exempt Bond Savings Through FY 11]]+Table2[[#This Row],[Tax Exempt Bond Savings FY12 and After ]]</f>
        <v>0</v>
      </c>
      <c r="CE358" s="7">
        <v>754.6028</v>
      </c>
      <c r="CF358" s="7">
        <v>3190.9969000000001</v>
      </c>
      <c r="CG358" s="7">
        <v>0</v>
      </c>
      <c r="CH358" s="7">
        <f>Table2[[#This Row],[Indirect and Induced Through FY 11]]+Table2[[#This Row],[Indirect and Induced FY 12 and After  ]]</f>
        <v>3190.9969000000001</v>
      </c>
      <c r="CI358" s="7">
        <v>2761.7779</v>
      </c>
      <c r="CJ358" s="7">
        <v>11222.312599999999</v>
      </c>
      <c r="CK358" s="7">
        <v>0</v>
      </c>
      <c r="CL358" s="7">
        <f>Table2[[#This Row],[TOTAL Income Consumption Use Taxes Through FY 11]]+Table2[[#This Row],[TOTAL Income Consumption Use Taxes FY 12 and After  ]]</f>
        <v>11222.312599999999</v>
      </c>
      <c r="CM358" s="7">
        <v>304.75319999999999</v>
      </c>
      <c r="CN358" s="7">
        <v>1445.8647000000001</v>
      </c>
      <c r="CO358" s="7">
        <v>0</v>
      </c>
      <c r="CP358" s="7">
        <f>Table2[[#This Row],[Assistance Provided Through FY 11]]+Table2[[#This Row],[Assistance Provided FY 12 and After ]]</f>
        <v>1445.8647000000001</v>
      </c>
      <c r="CQ358" s="7">
        <v>0</v>
      </c>
      <c r="CR358" s="7">
        <v>0</v>
      </c>
      <c r="CS358" s="7">
        <v>0</v>
      </c>
      <c r="CT358" s="7">
        <f>Table2[[#This Row],[Recapture Cancellation Reduction Amount Through FY 11]]+Table2[[#This Row],[Recapture Cancellation Reduction Amount FY 12 and After ]]</f>
        <v>0</v>
      </c>
      <c r="CU358" s="7">
        <v>0</v>
      </c>
      <c r="CV358" s="7">
        <v>0</v>
      </c>
      <c r="CW358" s="7">
        <v>0</v>
      </c>
      <c r="CX358" s="7">
        <f>Table2[[#This Row],[Penalty Paid Through FY 11]]+Table2[[#This Row],[Penalty Paid FY 12 and After]]</f>
        <v>0</v>
      </c>
      <c r="CY358" s="7">
        <v>304.75319999999999</v>
      </c>
      <c r="CZ358" s="7">
        <v>1445.8647000000001</v>
      </c>
      <c r="DA358" s="7">
        <v>0</v>
      </c>
      <c r="DB358" s="7">
        <f>Table2[[#This Row],[TOTAL Assistance Net of recapture penalties Through FY 11]]+Table2[[#This Row],[TOTAL Assistance Net of recapture penalties FY 12 and After ]]</f>
        <v>1445.8647000000001</v>
      </c>
      <c r="DC358" s="7">
        <v>2311.9281999999998</v>
      </c>
      <c r="DD358" s="7">
        <v>10319.9791</v>
      </c>
      <c r="DE358" s="7">
        <v>0</v>
      </c>
      <c r="DF358" s="7">
        <f>Table2[[#This Row],[Company Direct Tax Revenue Before Assistance FY 12 and After]]+Table2[[#This Row],[Company Direct Tax Revenue Before Assistance Through FY 11]]</f>
        <v>10319.9791</v>
      </c>
      <c r="DG358" s="7">
        <v>1351.6892</v>
      </c>
      <c r="DH358" s="7">
        <v>5568.3523999999998</v>
      </c>
      <c r="DI358" s="7">
        <v>0</v>
      </c>
      <c r="DJ358" s="7">
        <f>Table2[[#This Row],[Indirect and Induced Tax Revenues FY 12 and After]]+Table2[[#This Row],[Indirect and Induced Tax Revenues Through FY 11]]</f>
        <v>5568.3523999999998</v>
      </c>
      <c r="DK358" s="7">
        <v>3663.6174000000001</v>
      </c>
      <c r="DL358" s="7">
        <v>15888.3315</v>
      </c>
      <c r="DM358" s="7">
        <v>0</v>
      </c>
      <c r="DN358" s="7">
        <f>Table2[[#This Row],[TOTAL Tax Revenues Before Assistance Through FY 11]]+Table2[[#This Row],[TOTAL Tax Revenues Before Assistance FY 12 and After]]</f>
        <v>15888.3315</v>
      </c>
      <c r="DO358" s="7">
        <v>3358.8642</v>
      </c>
      <c r="DP358" s="7">
        <v>14442.4668</v>
      </c>
      <c r="DQ358" s="7">
        <v>0</v>
      </c>
      <c r="DR358" s="7">
        <f>Table2[[#This Row],[TOTAL Tax Revenues Net of Assistance Recapture and Penalty FY 12 and After]]+Table2[[#This Row],[TOTAL Tax Revenues Net of Assistance Recapture and Penalty Through FY 11]]</f>
        <v>14442.4668</v>
      </c>
      <c r="DS358" s="7">
        <v>0</v>
      </c>
      <c r="DT358" s="7">
        <v>0</v>
      </c>
      <c r="DU358" s="7">
        <v>0</v>
      </c>
      <c r="DV358" s="7">
        <v>0</v>
      </c>
    </row>
    <row r="359" spans="1:126" x14ac:dyDescent="0.25">
      <c r="A359" s="5">
        <v>93016</v>
      </c>
      <c r="B359" s="5" t="s">
        <v>561</v>
      </c>
      <c r="C359" s="5" t="s">
        <v>562</v>
      </c>
      <c r="D359" s="5" t="s">
        <v>32</v>
      </c>
      <c r="E359" s="5">
        <v>25</v>
      </c>
      <c r="F359" s="5">
        <v>1928</v>
      </c>
      <c r="G359" s="5">
        <v>21</v>
      </c>
      <c r="H359" s="23"/>
      <c r="I359" s="23">
        <v>15400</v>
      </c>
      <c r="J359" s="5">
        <v>492110</v>
      </c>
      <c r="K359" s="6" t="s">
        <v>28</v>
      </c>
      <c r="L359" s="6">
        <v>38541</v>
      </c>
      <c r="M359" s="9">
        <v>48029</v>
      </c>
      <c r="N359" s="7">
        <v>1871</v>
      </c>
      <c r="O359" s="5" t="s">
        <v>51</v>
      </c>
      <c r="P359" s="23">
        <v>4</v>
      </c>
      <c r="Q359" s="23">
        <v>0</v>
      </c>
      <c r="R359" s="23">
        <v>20</v>
      </c>
      <c r="S359" s="23">
        <v>0</v>
      </c>
      <c r="T359" s="23">
        <v>0</v>
      </c>
      <c r="U359" s="23">
        <v>24</v>
      </c>
      <c r="V359" s="23">
        <v>22</v>
      </c>
      <c r="W359" s="23">
        <v>0</v>
      </c>
      <c r="X359" s="23">
        <v>0</v>
      </c>
      <c r="Y359" s="23">
        <v>20</v>
      </c>
      <c r="Z359" s="23">
        <v>10</v>
      </c>
      <c r="AA359" s="24">
        <v>0</v>
      </c>
      <c r="AB359" s="24">
        <v>0</v>
      </c>
      <c r="AC359" s="24">
        <v>0</v>
      </c>
      <c r="AD359" s="24">
        <v>0</v>
      </c>
      <c r="AE359" s="24">
        <v>0</v>
      </c>
      <c r="AF359" s="24">
        <v>100</v>
      </c>
      <c r="AG359" s="5" t="s">
        <v>33</v>
      </c>
      <c r="AH359" s="7" t="s">
        <v>33</v>
      </c>
      <c r="AI359" s="7">
        <v>9.5180000000000007</v>
      </c>
      <c r="AJ359" s="7">
        <v>45.188899999999997</v>
      </c>
      <c r="AK359" s="7">
        <v>107.9704</v>
      </c>
      <c r="AL359" s="7">
        <f>Table2[[#This Row],[Company Direct Land Through FY 11]]+Table2[[#This Row],[Company Direct Land FY 12 and After ]]</f>
        <v>153.1593</v>
      </c>
      <c r="AM359" s="7">
        <v>15.92</v>
      </c>
      <c r="AN359" s="7">
        <v>78.750299999999996</v>
      </c>
      <c r="AO359" s="7">
        <v>180.59350000000001</v>
      </c>
      <c r="AP359" s="7">
        <f>Table2[[#This Row],[Company Direct Building Through FY 11]]+Table2[[#This Row],[Company Direct Building FY 12 and After  ]]</f>
        <v>259.34379999999999</v>
      </c>
      <c r="AQ359" s="7">
        <v>0</v>
      </c>
      <c r="AR359" s="7">
        <v>28.610499999999998</v>
      </c>
      <c r="AS359" s="7">
        <v>0</v>
      </c>
      <c r="AT359" s="7">
        <f>Table2[[#This Row],[Mortgage Recording Tax Through FY 11]]+Table2[[#This Row],[Mortgage Recording Tax FY 12 and After ]]</f>
        <v>28.610499999999998</v>
      </c>
      <c r="AU359" s="7">
        <v>0</v>
      </c>
      <c r="AV359" s="7">
        <v>33.868299999999998</v>
      </c>
      <c r="AW359" s="7">
        <v>0</v>
      </c>
      <c r="AX359" s="7">
        <f>Table2[[#This Row],[Pilot Savings  Through FY 11]]+Table2[[#This Row],[Pilot Savings FY 12 and After ]]</f>
        <v>33.868299999999998</v>
      </c>
      <c r="AY359" s="7">
        <v>0</v>
      </c>
      <c r="AZ359" s="7">
        <v>28.610499999999998</v>
      </c>
      <c r="BA359" s="7">
        <v>0</v>
      </c>
      <c r="BB359" s="7">
        <f>Table2[[#This Row],[Mortgage Recording Tax Exemption Through FY 11]]+Table2[[#This Row],[Mortgage Recording Tax Exemption FY 12 and After ]]</f>
        <v>28.610499999999998</v>
      </c>
      <c r="BC359" s="7">
        <v>15.6937</v>
      </c>
      <c r="BD359" s="7">
        <v>66.181700000000006</v>
      </c>
      <c r="BE359" s="7">
        <v>178.02600000000001</v>
      </c>
      <c r="BF359" s="7">
        <f>Table2[[#This Row],[Indirect and Induced Land Through FY 11]]+Table2[[#This Row],[Indirect and Induced Land FY 12 and After ]]</f>
        <v>244.20770000000002</v>
      </c>
      <c r="BG359" s="7">
        <v>29.145499999999998</v>
      </c>
      <c r="BH359" s="7">
        <v>122.9092</v>
      </c>
      <c r="BI359" s="7">
        <v>330.62020000000001</v>
      </c>
      <c r="BJ359" s="7">
        <f>Table2[[#This Row],[Indirect and Induced Building Through FY 11]]+Table2[[#This Row],[Indirect and Induced Building FY 12 and After]]</f>
        <v>453.52940000000001</v>
      </c>
      <c r="BK359" s="7">
        <v>70.277199999999993</v>
      </c>
      <c r="BL359" s="7">
        <v>279.16180000000003</v>
      </c>
      <c r="BM359" s="7">
        <v>797.21010000000001</v>
      </c>
      <c r="BN359" s="7">
        <f>Table2[[#This Row],[TOTAL Real Property Related Taxes Through FY 11]]+Table2[[#This Row],[TOTAL Real Property Related Taxes FY 12 and After]]</f>
        <v>1076.3719000000001</v>
      </c>
      <c r="BO359" s="7">
        <v>83.716499999999996</v>
      </c>
      <c r="BP359" s="7">
        <v>371.05309999999997</v>
      </c>
      <c r="BQ359" s="7">
        <v>949.66369999999995</v>
      </c>
      <c r="BR359" s="7">
        <f>Table2[[#This Row],[Company Direct Through FY 11]]+Table2[[#This Row],[Company Direct FY 12 and After ]]</f>
        <v>1320.7167999999999</v>
      </c>
      <c r="BS359" s="7">
        <v>0</v>
      </c>
      <c r="BT359" s="7">
        <v>0</v>
      </c>
      <c r="BU359" s="7">
        <v>0</v>
      </c>
      <c r="BV359" s="7">
        <f>Table2[[#This Row],[Sales Tax Exemption Through FY 11]]+Table2[[#This Row],[Sales Tax Exemption FY 12 and After ]]</f>
        <v>0</v>
      </c>
      <c r="BW359" s="7">
        <v>0</v>
      </c>
      <c r="BX359" s="7">
        <v>0</v>
      </c>
      <c r="BY359" s="7">
        <v>0</v>
      </c>
      <c r="BZ359" s="7">
        <f>Table2[[#This Row],[Energy Tax Savings Through FY 11]]+Table2[[#This Row],[Energy Tax Savings FY 12 and After ]]</f>
        <v>0</v>
      </c>
      <c r="CA359" s="7">
        <v>0</v>
      </c>
      <c r="CB359" s="7">
        <v>0</v>
      </c>
      <c r="CC359" s="7">
        <v>0</v>
      </c>
      <c r="CD359" s="7">
        <f>Table2[[#This Row],[Tax Exempt Bond Savings Through FY 11]]+Table2[[#This Row],[Tax Exempt Bond Savings FY12 and After ]]</f>
        <v>0</v>
      </c>
      <c r="CE359" s="7">
        <v>55.62</v>
      </c>
      <c r="CF359" s="7">
        <v>249.93510000000001</v>
      </c>
      <c r="CG359" s="7">
        <v>630.9425</v>
      </c>
      <c r="CH359" s="7">
        <f>Table2[[#This Row],[Indirect and Induced Through FY 11]]+Table2[[#This Row],[Indirect and Induced FY 12 and After  ]]</f>
        <v>880.87760000000003</v>
      </c>
      <c r="CI359" s="7">
        <v>139.3365</v>
      </c>
      <c r="CJ359" s="7">
        <v>620.98820000000001</v>
      </c>
      <c r="CK359" s="7">
        <v>1580.6061999999999</v>
      </c>
      <c r="CL359" s="7">
        <f>Table2[[#This Row],[TOTAL Income Consumption Use Taxes Through FY 11]]+Table2[[#This Row],[TOTAL Income Consumption Use Taxes FY 12 and After  ]]</f>
        <v>2201.5944</v>
      </c>
      <c r="CM359" s="7">
        <v>0</v>
      </c>
      <c r="CN359" s="7">
        <v>62.4788</v>
      </c>
      <c r="CO359" s="7">
        <v>0</v>
      </c>
      <c r="CP359" s="7">
        <f>Table2[[#This Row],[Assistance Provided Through FY 11]]+Table2[[#This Row],[Assistance Provided FY 12 and After ]]</f>
        <v>62.4788</v>
      </c>
      <c r="CQ359" s="7">
        <v>0</v>
      </c>
      <c r="CR359" s="7">
        <v>0</v>
      </c>
      <c r="CS359" s="7">
        <v>0</v>
      </c>
      <c r="CT359" s="7">
        <f>Table2[[#This Row],[Recapture Cancellation Reduction Amount Through FY 11]]+Table2[[#This Row],[Recapture Cancellation Reduction Amount FY 12 and After ]]</f>
        <v>0</v>
      </c>
      <c r="CU359" s="7">
        <v>0</v>
      </c>
      <c r="CV359" s="7">
        <v>0</v>
      </c>
      <c r="CW359" s="7">
        <v>0</v>
      </c>
      <c r="CX359" s="7">
        <f>Table2[[#This Row],[Penalty Paid Through FY 11]]+Table2[[#This Row],[Penalty Paid FY 12 and After]]</f>
        <v>0</v>
      </c>
      <c r="CY359" s="7">
        <v>0</v>
      </c>
      <c r="CZ359" s="7">
        <v>62.4788</v>
      </c>
      <c r="DA359" s="7">
        <v>0</v>
      </c>
      <c r="DB359" s="7">
        <f>Table2[[#This Row],[TOTAL Assistance Net of recapture penalties Through FY 11]]+Table2[[#This Row],[TOTAL Assistance Net of recapture penalties FY 12 and After ]]</f>
        <v>62.4788</v>
      </c>
      <c r="DC359" s="7">
        <v>109.1545</v>
      </c>
      <c r="DD359" s="7">
        <v>523.6028</v>
      </c>
      <c r="DE359" s="7">
        <v>1238.2275999999999</v>
      </c>
      <c r="DF359" s="7">
        <f>Table2[[#This Row],[Company Direct Tax Revenue Before Assistance FY 12 and After]]+Table2[[#This Row],[Company Direct Tax Revenue Before Assistance Through FY 11]]</f>
        <v>1761.8303999999998</v>
      </c>
      <c r="DG359" s="7">
        <v>100.4592</v>
      </c>
      <c r="DH359" s="7">
        <v>439.02600000000001</v>
      </c>
      <c r="DI359" s="7">
        <v>1139.5887</v>
      </c>
      <c r="DJ359" s="7">
        <f>Table2[[#This Row],[Indirect and Induced Tax Revenues FY 12 and After]]+Table2[[#This Row],[Indirect and Induced Tax Revenues Through FY 11]]</f>
        <v>1578.6147000000001</v>
      </c>
      <c r="DK359" s="7">
        <v>209.61369999999999</v>
      </c>
      <c r="DL359" s="7">
        <v>962.62879999999996</v>
      </c>
      <c r="DM359" s="7">
        <v>2377.8163</v>
      </c>
      <c r="DN359" s="7">
        <f>Table2[[#This Row],[TOTAL Tax Revenues Before Assistance Through FY 11]]+Table2[[#This Row],[TOTAL Tax Revenues Before Assistance FY 12 and After]]</f>
        <v>3340.4450999999999</v>
      </c>
      <c r="DO359" s="7">
        <v>209.61369999999999</v>
      </c>
      <c r="DP359" s="7">
        <v>900.15</v>
      </c>
      <c r="DQ359" s="7">
        <v>2377.8163</v>
      </c>
      <c r="DR359" s="7">
        <f>Table2[[#This Row],[TOTAL Tax Revenues Net of Assistance Recapture and Penalty FY 12 and After]]+Table2[[#This Row],[TOTAL Tax Revenues Net of Assistance Recapture and Penalty Through FY 11]]</f>
        <v>3277.9663</v>
      </c>
      <c r="DS359" s="7">
        <v>0</v>
      </c>
      <c r="DT359" s="7">
        <v>0</v>
      </c>
      <c r="DU359" s="7">
        <v>0</v>
      </c>
      <c r="DV359" s="7">
        <v>0</v>
      </c>
    </row>
    <row r="360" spans="1:126" x14ac:dyDescent="0.25">
      <c r="A360" s="5">
        <v>93017</v>
      </c>
      <c r="B360" s="5" t="s">
        <v>1256</v>
      </c>
      <c r="C360" s="5" t="s">
        <v>567</v>
      </c>
      <c r="D360" s="5" t="s">
        <v>36</v>
      </c>
      <c r="E360" s="5">
        <v>13</v>
      </c>
      <c r="F360" s="5">
        <v>4226</v>
      </c>
      <c r="G360" s="5">
        <v>5</v>
      </c>
      <c r="H360" s="23"/>
      <c r="I360" s="23">
        <v>365434</v>
      </c>
      <c r="J360" s="5">
        <v>451110</v>
      </c>
      <c r="K360" s="6" t="s">
        <v>43</v>
      </c>
      <c r="L360" s="6">
        <v>38714</v>
      </c>
      <c r="M360" s="9">
        <v>48029</v>
      </c>
      <c r="N360" s="7">
        <v>18050</v>
      </c>
      <c r="O360" s="5" t="s">
        <v>109</v>
      </c>
      <c r="P360" s="23">
        <v>0</v>
      </c>
      <c r="Q360" s="23">
        <v>0</v>
      </c>
      <c r="R360" s="23">
        <v>158</v>
      </c>
      <c r="S360" s="23">
        <v>0</v>
      </c>
      <c r="T360" s="23">
        <v>0</v>
      </c>
      <c r="U360" s="23">
        <v>158</v>
      </c>
      <c r="V360" s="23">
        <v>158</v>
      </c>
      <c r="W360" s="23">
        <v>0</v>
      </c>
      <c r="X360" s="23">
        <v>0</v>
      </c>
      <c r="Y360" s="23">
        <v>270</v>
      </c>
      <c r="Z360" s="23">
        <v>115</v>
      </c>
      <c r="AA360" s="24">
        <v>0</v>
      </c>
      <c r="AB360" s="24">
        <v>0</v>
      </c>
      <c r="AC360" s="24">
        <v>0</v>
      </c>
      <c r="AD360" s="24">
        <v>0</v>
      </c>
      <c r="AE360" s="24">
        <v>0</v>
      </c>
      <c r="AF360" s="24">
        <v>83.544303797468402</v>
      </c>
      <c r="AG360" s="5" t="s">
        <v>39</v>
      </c>
      <c r="AH360" s="7" t="s">
        <v>33</v>
      </c>
      <c r="AI360" s="7">
        <v>220.32599999999999</v>
      </c>
      <c r="AJ360" s="7">
        <v>879.33479999999997</v>
      </c>
      <c r="AK360" s="7">
        <v>2499.3355999999999</v>
      </c>
      <c r="AL360" s="7">
        <f>Table2[[#This Row],[Company Direct Land Through FY 11]]+Table2[[#This Row],[Company Direct Land FY 12 and After ]]</f>
        <v>3378.6704</v>
      </c>
      <c r="AM360" s="7">
        <v>235.732</v>
      </c>
      <c r="AN360" s="7">
        <v>937.51900000000001</v>
      </c>
      <c r="AO360" s="7">
        <v>2674.0978</v>
      </c>
      <c r="AP360" s="7">
        <f>Table2[[#This Row],[Company Direct Building Through FY 11]]+Table2[[#This Row],[Company Direct Building FY 12 and After  ]]</f>
        <v>3611.6167999999998</v>
      </c>
      <c r="AQ360" s="7">
        <v>0</v>
      </c>
      <c r="AR360" s="7">
        <v>126.75</v>
      </c>
      <c r="AS360" s="7">
        <v>0</v>
      </c>
      <c r="AT360" s="7">
        <f>Table2[[#This Row],[Mortgage Recording Tax Through FY 11]]+Table2[[#This Row],[Mortgage Recording Tax FY 12 and After ]]</f>
        <v>126.75</v>
      </c>
      <c r="AU360" s="7">
        <v>179.33199999999999</v>
      </c>
      <c r="AV360" s="7">
        <v>613.33079999999995</v>
      </c>
      <c r="AW360" s="7">
        <v>2034.3073999999999</v>
      </c>
      <c r="AX360" s="7">
        <f>Table2[[#This Row],[Pilot Savings  Through FY 11]]+Table2[[#This Row],[Pilot Savings FY 12 and After ]]</f>
        <v>2647.6381999999999</v>
      </c>
      <c r="AY360" s="7">
        <v>0</v>
      </c>
      <c r="AZ360" s="7">
        <v>0</v>
      </c>
      <c r="BA360" s="7">
        <v>0</v>
      </c>
      <c r="BB360" s="7">
        <f>Table2[[#This Row],[Mortgage Recording Tax Exemption Through FY 11]]+Table2[[#This Row],[Mortgage Recording Tax Exemption FY 12 and After ]]</f>
        <v>0</v>
      </c>
      <c r="BC360" s="7">
        <v>83.435500000000005</v>
      </c>
      <c r="BD360" s="7">
        <v>515.83960000000002</v>
      </c>
      <c r="BE360" s="7">
        <v>946.47479999999996</v>
      </c>
      <c r="BF360" s="7">
        <f>Table2[[#This Row],[Indirect and Induced Land Through FY 11]]+Table2[[#This Row],[Indirect and Induced Land FY 12 and After ]]</f>
        <v>1462.3144</v>
      </c>
      <c r="BG360" s="7">
        <v>154.95169999999999</v>
      </c>
      <c r="BH360" s="7">
        <v>957.98800000000006</v>
      </c>
      <c r="BI360" s="7">
        <v>1757.7419</v>
      </c>
      <c r="BJ360" s="7">
        <f>Table2[[#This Row],[Indirect and Induced Building Through FY 11]]+Table2[[#This Row],[Indirect and Induced Building FY 12 and After]]</f>
        <v>2715.7299000000003</v>
      </c>
      <c r="BK360" s="7">
        <v>515.11320000000001</v>
      </c>
      <c r="BL360" s="7">
        <v>2804.1006000000002</v>
      </c>
      <c r="BM360" s="7">
        <v>5843.3427000000001</v>
      </c>
      <c r="BN360" s="7">
        <f>Table2[[#This Row],[TOTAL Real Property Related Taxes Through FY 11]]+Table2[[#This Row],[TOTAL Real Property Related Taxes FY 12 and After]]</f>
        <v>8647.4433000000008</v>
      </c>
      <c r="BO360" s="7">
        <v>499.2176</v>
      </c>
      <c r="BP360" s="7">
        <v>3059.0598</v>
      </c>
      <c r="BQ360" s="7">
        <v>5663.0271000000002</v>
      </c>
      <c r="BR360" s="7">
        <f>Table2[[#This Row],[Company Direct Through FY 11]]+Table2[[#This Row],[Company Direct FY 12 and After ]]</f>
        <v>8722.0869000000002</v>
      </c>
      <c r="BS360" s="7">
        <v>0</v>
      </c>
      <c r="BT360" s="7">
        <v>44.058599999999998</v>
      </c>
      <c r="BU360" s="7">
        <v>0</v>
      </c>
      <c r="BV360" s="7">
        <f>Table2[[#This Row],[Sales Tax Exemption Through FY 11]]+Table2[[#This Row],[Sales Tax Exemption FY 12 and After ]]</f>
        <v>44.058599999999998</v>
      </c>
      <c r="BW360" s="7">
        <v>0</v>
      </c>
      <c r="BX360" s="7">
        <v>0</v>
      </c>
      <c r="BY360" s="7">
        <v>0</v>
      </c>
      <c r="BZ360" s="7">
        <f>Table2[[#This Row],[Energy Tax Savings Through FY 11]]+Table2[[#This Row],[Energy Tax Savings FY 12 and After ]]</f>
        <v>0</v>
      </c>
      <c r="CA360" s="7">
        <v>0</v>
      </c>
      <c r="CB360" s="7">
        <v>0</v>
      </c>
      <c r="CC360" s="7">
        <v>0</v>
      </c>
      <c r="CD360" s="7">
        <f>Table2[[#This Row],[Tax Exempt Bond Savings Through FY 11]]+Table2[[#This Row],[Tax Exempt Bond Savings FY12 and After ]]</f>
        <v>0</v>
      </c>
      <c r="CE360" s="7">
        <v>301.27569999999997</v>
      </c>
      <c r="CF360" s="7">
        <v>1969.9594</v>
      </c>
      <c r="CG360" s="7">
        <v>3417.6118999999999</v>
      </c>
      <c r="CH360" s="7">
        <f>Table2[[#This Row],[Indirect and Induced Through FY 11]]+Table2[[#This Row],[Indirect and Induced FY 12 and After  ]]</f>
        <v>5387.5712999999996</v>
      </c>
      <c r="CI360" s="7">
        <v>800.49329999999998</v>
      </c>
      <c r="CJ360" s="7">
        <v>4984.9606000000003</v>
      </c>
      <c r="CK360" s="7">
        <v>9080.6389999999992</v>
      </c>
      <c r="CL360" s="7">
        <f>Table2[[#This Row],[TOTAL Income Consumption Use Taxes Through FY 11]]+Table2[[#This Row],[TOTAL Income Consumption Use Taxes FY 12 and After  ]]</f>
        <v>14065.5996</v>
      </c>
      <c r="CM360" s="7">
        <v>179.33199999999999</v>
      </c>
      <c r="CN360" s="7">
        <v>657.38940000000002</v>
      </c>
      <c r="CO360" s="7">
        <v>2034.3073999999999</v>
      </c>
      <c r="CP360" s="7">
        <f>Table2[[#This Row],[Assistance Provided Through FY 11]]+Table2[[#This Row],[Assistance Provided FY 12 and After ]]</f>
        <v>2691.6967999999997</v>
      </c>
      <c r="CQ360" s="7">
        <v>0</v>
      </c>
      <c r="CR360" s="7">
        <v>0</v>
      </c>
      <c r="CS360" s="7">
        <v>0</v>
      </c>
      <c r="CT360" s="7">
        <f>Table2[[#This Row],[Recapture Cancellation Reduction Amount Through FY 11]]+Table2[[#This Row],[Recapture Cancellation Reduction Amount FY 12 and After ]]</f>
        <v>0</v>
      </c>
      <c r="CU360" s="7">
        <v>0</v>
      </c>
      <c r="CV360" s="7">
        <v>0</v>
      </c>
      <c r="CW360" s="7">
        <v>0</v>
      </c>
      <c r="CX360" s="7">
        <f>Table2[[#This Row],[Penalty Paid Through FY 11]]+Table2[[#This Row],[Penalty Paid FY 12 and After]]</f>
        <v>0</v>
      </c>
      <c r="CY360" s="7">
        <v>179.33199999999999</v>
      </c>
      <c r="CZ360" s="7">
        <v>657.38940000000002</v>
      </c>
      <c r="DA360" s="7">
        <v>2034.3073999999999</v>
      </c>
      <c r="DB360" s="7">
        <f>Table2[[#This Row],[TOTAL Assistance Net of recapture penalties Through FY 11]]+Table2[[#This Row],[TOTAL Assistance Net of recapture penalties FY 12 and After ]]</f>
        <v>2691.6967999999997</v>
      </c>
      <c r="DC360" s="7">
        <v>955.27560000000005</v>
      </c>
      <c r="DD360" s="7">
        <v>5002.6635999999999</v>
      </c>
      <c r="DE360" s="7">
        <v>10836.460499999999</v>
      </c>
      <c r="DF360" s="7">
        <f>Table2[[#This Row],[Company Direct Tax Revenue Before Assistance FY 12 and After]]+Table2[[#This Row],[Company Direct Tax Revenue Before Assistance Through FY 11]]</f>
        <v>15839.124099999999</v>
      </c>
      <c r="DG360" s="7">
        <v>539.66290000000004</v>
      </c>
      <c r="DH360" s="7">
        <v>3443.7869999999998</v>
      </c>
      <c r="DI360" s="7">
        <v>6121.8285999999998</v>
      </c>
      <c r="DJ360" s="7">
        <f>Table2[[#This Row],[Indirect and Induced Tax Revenues FY 12 and After]]+Table2[[#This Row],[Indirect and Induced Tax Revenues Through FY 11]]</f>
        <v>9565.6155999999992</v>
      </c>
      <c r="DK360" s="7">
        <v>1494.9385</v>
      </c>
      <c r="DL360" s="7">
        <v>8446.4506000000001</v>
      </c>
      <c r="DM360" s="7">
        <v>16958.289100000002</v>
      </c>
      <c r="DN360" s="7">
        <f>Table2[[#This Row],[TOTAL Tax Revenues Before Assistance Through FY 11]]+Table2[[#This Row],[TOTAL Tax Revenues Before Assistance FY 12 and After]]</f>
        <v>25404.739700000002</v>
      </c>
      <c r="DO360" s="7">
        <v>1315.6065000000001</v>
      </c>
      <c r="DP360" s="7">
        <v>7789.0612000000001</v>
      </c>
      <c r="DQ360" s="7">
        <v>14923.9817</v>
      </c>
      <c r="DR360" s="7">
        <f>Table2[[#This Row],[TOTAL Tax Revenues Net of Assistance Recapture and Penalty FY 12 and After]]+Table2[[#This Row],[TOTAL Tax Revenues Net of Assistance Recapture and Penalty Through FY 11]]</f>
        <v>22713.0429</v>
      </c>
      <c r="DS360" s="7">
        <v>0</v>
      </c>
      <c r="DT360" s="7">
        <v>0</v>
      </c>
      <c r="DU360" s="7">
        <v>0</v>
      </c>
      <c r="DV360" s="7">
        <v>0</v>
      </c>
    </row>
    <row r="361" spans="1:126" x14ac:dyDescent="0.25">
      <c r="A361" s="5">
        <v>93018</v>
      </c>
      <c r="B361" s="5" t="s">
        <v>644</v>
      </c>
      <c r="C361" s="5" t="s">
        <v>645</v>
      </c>
      <c r="D361" s="5" t="s">
        <v>36</v>
      </c>
      <c r="E361" s="5">
        <v>16</v>
      </c>
      <c r="F361" s="5">
        <v>2865</v>
      </c>
      <c r="G361" s="5">
        <v>67</v>
      </c>
      <c r="H361" s="23"/>
      <c r="I361" s="23"/>
      <c r="J361" s="5">
        <v>813212</v>
      </c>
      <c r="K361" s="6" t="s">
        <v>47</v>
      </c>
      <c r="L361" s="6">
        <v>38742</v>
      </c>
      <c r="M361" s="9">
        <v>45962</v>
      </c>
      <c r="N361" s="7">
        <v>11740</v>
      </c>
      <c r="O361" s="5" t="s">
        <v>79</v>
      </c>
      <c r="P361" s="23">
        <v>50</v>
      </c>
      <c r="Q361" s="23">
        <v>0</v>
      </c>
      <c r="R361" s="23">
        <v>222</v>
      </c>
      <c r="S361" s="23">
        <v>0</v>
      </c>
      <c r="T361" s="23">
        <v>0</v>
      </c>
      <c r="U361" s="23">
        <v>272</v>
      </c>
      <c r="V361" s="23">
        <v>247</v>
      </c>
      <c r="W361" s="23">
        <v>0</v>
      </c>
      <c r="X361" s="23">
        <v>0</v>
      </c>
      <c r="Y361" s="23">
        <v>160</v>
      </c>
      <c r="Z361" s="23">
        <v>42</v>
      </c>
      <c r="AA361" s="24">
        <v>46.323529411764703</v>
      </c>
      <c r="AB361" s="24">
        <v>7.3529411764705896</v>
      </c>
      <c r="AC361" s="24">
        <v>41.176470588235297</v>
      </c>
      <c r="AD361" s="24">
        <v>5.1470588235294104</v>
      </c>
      <c r="AE361" s="24">
        <v>0</v>
      </c>
      <c r="AF361" s="24">
        <v>94.852941176470594</v>
      </c>
      <c r="AG361" s="5" t="s">
        <v>39</v>
      </c>
      <c r="AH361" s="7" t="s">
        <v>33</v>
      </c>
      <c r="AI361" s="7">
        <v>0</v>
      </c>
      <c r="AJ361" s="7">
        <v>0</v>
      </c>
      <c r="AK361" s="7">
        <v>0</v>
      </c>
      <c r="AL361" s="7">
        <f>Table2[[#This Row],[Company Direct Land Through FY 11]]+Table2[[#This Row],[Company Direct Land FY 12 and After ]]</f>
        <v>0</v>
      </c>
      <c r="AM361" s="7">
        <v>0</v>
      </c>
      <c r="AN361" s="7">
        <v>0</v>
      </c>
      <c r="AO361" s="7">
        <v>0</v>
      </c>
      <c r="AP361" s="7">
        <f>Table2[[#This Row],[Company Direct Building Through FY 11]]+Table2[[#This Row],[Company Direct Building FY 12 and After  ]]</f>
        <v>0</v>
      </c>
      <c r="AQ361" s="7">
        <v>0</v>
      </c>
      <c r="AR361" s="7">
        <v>205.97829999999999</v>
      </c>
      <c r="AS361" s="7">
        <v>0</v>
      </c>
      <c r="AT361" s="7">
        <f>Table2[[#This Row],[Mortgage Recording Tax Through FY 11]]+Table2[[#This Row],[Mortgage Recording Tax FY 12 and After ]]</f>
        <v>205.97829999999999</v>
      </c>
      <c r="AU361" s="7">
        <v>0</v>
      </c>
      <c r="AV361" s="7">
        <v>0</v>
      </c>
      <c r="AW361" s="7">
        <v>0</v>
      </c>
      <c r="AX361" s="7">
        <f>Table2[[#This Row],[Pilot Savings  Through FY 11]]+Table2[[#This Row],[Pilot Savings FY 12 and After ]]</f>
        <v>0</v>
      </c>
      <c r="AY361" s="7">
        <v>0</v>
      </c>
      <c r="AZ361" s="7">
        <v>205.97829999999999</v>
      </c>
      <c r="BA361" s="7">
        <v>0</v>
      </c>
      <c r="BB361" s="7">
        <f>Table2[[#This Row],[Mortgage Recording Tax Exemption Through FY 11]]+Table2[[#This Row],[Mortgage Recording Tax Exemption FY 12 and After ]]</f>
        <v>205.97829999999999</v>
      </c>
      <c r="BC361" s="7">
        <v>307.96499999999997</v>
      </c>
      <c r="BD361" s="7">
        <v>1250.9565</v>
      </c>
      <c r="BE361" s="7">
        <v>2783.7035000000001</v>
      </c>
      <c r="BF361" s="7">
        <f>Table2[[#This Row],[Indirect and Induced Land Through FY 11]]+Table2[[#This Row],[Indirect and Induced Land FY 12 and After ]]</f>
        <v>4034.66</v>
      </c>
      <c r="BG361" s="7">
        <v>571.93499999999995</v>
      </c>
      <c r="BH361" s="7">
        <v>2323.2049999999999</v>
      </c>
      <c r="BI361" s="7">
        <v>5169.7345999999998</v>
      </c>
      <c r="BJ361" s="7">
        <f>Table2[[#This Row],[Indirect and Induced Building Through FY 11]]+Table2[[#This Row],[Indirect and Induced Building FY 12 and After]]</f>
        <v>7492.9395999999997</v>
      </c>
      <c r="BK361" s="7">
        <v>879.9</v>
      </c>
      <c r="BL361" s="7">
        <v>3574.1615000000002</v>
      </c>
      <c r="BM361" s="7">
        <v>7953.4381000000003</v>
      </c>
      <c r="BN361" s="7">
        <f>Table2[[#This Row],[TOTAL Real Property Related Taxes Through FY 11]]+Table2[[#This Row],[TOTAL Real Property Related Taxes FY 12 and After]]</f>
        <v>11527.599600000001</v>
      </c>
      <c r="BO361" s="7">
        <v>951.88099999999997</v>
      </c>
      <c r="BP361" s="7">
        <v>4178.8078999999998</v>
      </c>
      <c r="BQ361" s="7">
        <v>8604.0774000000001</v>
      </c>
      <c r="BR361" s="7">
        <f>Table2[[#This Row],[Company Direct Through FY 11]]+Table2[[#This Row],[Company Direct FY 12 and After ]]</f>
        <v>12782.8853</v>
      </c>
      <c r="BS361" s="7">
        <v>0</v>
      </c>
      <c r="BT361" s="7">
        <v>0</v>
      </c>
      <c r="BU361" s="7">
        <v>0</v>
      </c>
      <c r="BV361" s="7">
        <f>Table2[[#This Row],[Sales Tax Exemption Through FY 11]]+Table2[[#This Row],[Sales Tax Exemption FY 12 and After ]]</f>
        <v>0</v>
      </c>
      <c r="BW361" s="7">
        <v>0</v>
      </c>
      <c r="BX361" s="7">
        <v>0</v>
      </c>
      <c r="BY361" s="7">
        <v>0</v>
      </c>
      <c r="BZ361" s="7">
        <f>Table2[[#This Row],[Energy Tax Savings Through FY 11]]+Table2[[#This Row],[Energy Tax Savings FY 12 and After ]]</f>
        <v>0</v>
      </c>
      <c r="CA361" s="7">
        <v>7.1136999999999997</v>
      </c>
      <c r="CB361" s="7">
        <v>43.232399999999998</v>
      </c>
      <c r="CC361" s="7">
        <v>35.347299999999997</v>
      </c>
      <c r="CD361" s="7">
        <f>Table2[[#This Row],[Tax Exempt Bond Savings Through FY 11]]+Table2[[#This Row],[Tax Exempt Bond Savings FY12 and After ]]</f>
        <v>78.579700000000003</v>
      </c>
      <c r="CE361" s="7">
        <v>1112.0250000000001</v>
      </c>
      <c r="CF361" s="7">
        <v>4820.0122000000001</v>
      </c>
      <c r="CG361" s="7">
        <v>10051.622600000001</v>
      </c>
      <c r="CH361" s="7">
        <f>Table2[[#This Row],[Indirect and Induced Through FY 11]]+Table2[[#This Row],[Indirect and Induced FY 12 and After  ]]</f>
        <v>14871.6348</v>
      </c>
      <c r="CI361" s="7">
        <v>2056.7923000000001</v>
      </c>
      <c r="CJ361" s="7">
        <v>8955.5877</v>
      </c>
      <c r="CK361" s="7">
        <v>18620.352699999999</v>
      </c>
      <c r="CL361" s="7">
        <f>Table2[[#This Row],[TOTAL Income Consumption Use Taxes Through FY 11]]+Table2[[#This Row],[TOTAL Income Consumption Use Taxes FY 12 and After  ]]</f>
        <v>27575.940399999999</v>
      </c>
      <c r="CM361" s="7">
        <v>7.1136999999999997</v>
      </c>
      <c r="CN361" s="7">
        <v>249.2107</v>
      </c>
      <c r="CO361" s="7">
        <v>35.347299999999997</v>
      </c>
      <c r="CP361" s="7">
        <f>Table2[[#This Row],[Assistance Provided Through FY 11]]+Table2[[#This Row],[Assistance Provided FY 12 and After ]]</f>
        <v>284.55799999999999</v>
      </c>
      <c r="CQ361" s="7">
        <v>0</v>
      </c>
      <c r="CR361" s="7">
        <v>0</v>
      </c>
      <c r="CS361" s="7">
        <v>0</v>
      </c>
      <c r="CT361" s="7">
        <f>Table2[[#This Row],[Recapture Cancellation Reduction Amount Through FY 11]]+Table2[[#This Row],[Recapture Cancellation Reduction Amount FY 12 and After ]]</f>
        <v>0</v>
      </c>
      <c r="CU361" s="7">
        <v>0</v>
      </c>
      <c r="CV361" s="7">
        <v>0</v>
      </c>
      <c r="CW361" s="7">
        <v>0</v>
      </c>
      <c r="CX361" s="7">
        <f>Table2[[#This Row],[Penalty Paid Through FY 11]]+Table2[[#This Row],[Penalty Paid FY 12 and After]]</f>
        <v>0</v>
      </c>
      <c r="CY361" s="7">
        <v>7.1136999999999997</v>
      </c>
      <c r="CZ361" s="7">
        <v>249.2107</v>
      </c>
      <c r="DA361" s="7">
        <v>35.347299999999997</v>
      </c>
      <c r="DB361" s="7">
        <f>Table2[[#This Row],[TOTAL Assistance Net of recapture penalties Through FY 11]]+Table2[[#This Row],[TOTAL Assistance Net of recapture penalties FY 12 and After ]]</f>
        <v>284.55799999999999</v>
      </c>
      <c r="DC361" s="7">
        <v>951.88099999999997</v>
      </c>
      <c r="DD361" s="7">
        <v>4384.7861999999996</v>
      </c>
      <c r="DE361" s="7">
        <v>8604.0774000000001</v>
      </c>
      <c r="DF361" s="7">
        <f>Table2[[#This Row],[Company Direct Tax Revenue Before Assistance FY 12 and After]]+Table2[[#This Row],[Company Direct Tax Revenue Before Assistance Through FY 11]]</f>
        <v>12988.863600000001</v>
      </c>
      <c r="DG361" s="7">
        <v>1991.925</v>
      </c>
      <c r="DH361" s="7">
        <v>8394.1736999999994</v>
      </c>
      <c r="DI361" s="7">
        <v>18005.060700000002</v>
      </c>
      <c r="DJ361" s="7">
        <f>Table2[[#This Row],[Indirect and Induced Tax Revenues FY 12 and After]]+Table2[[#This Row],[Indirect and Induced Tax Revenues Through FY 11]]</f>
        <v>26399.234400000001</v>
      </c>
      <c r="DK361" s="7">
        <v>2943.806</v>
      </c>
      <c r="DL361" s="7">
        <v>12778.9599</v>
      </c>
      <c r="DM361" s="7">
        <v>26609.1381</v>
      </c>
      <c r="DN361" s="7">
        <f>Table2[[#This Row],[TOTAL Tax Revenues Before Assistance Through FY 11]]+Table2[[#This Row],[TOTAL Tax Revenues Before Assistance FY 12 and After]]</f>
        <v>39388.097999999998</v>
      </c>
      <c r="DO361" s="7">
        <v>2936.6923000000002</v>
      </c>
      <c r="DP361" s="7">
        <v>12529.7492</v>
      </c>
      <c r="DQ361" s="7">
        <v>26573.790799999999</v>
      </c>
      <c r="DR361" s="7">
        <f>Table2[[#This Row],[TOTAL Tax Revenues Net of Assistance Recapture and Penalty FY 12 and After]]+Table2[[#This Row],[TOTAL Tax Revenues Net of Assistance Recapture and Penalty Through FY 11]]</f>
        <v>39103.54</v>
      </c>
      <c r="DS361" s="7">
        <v>0</v>
      </c>
      <c r="DT361" s="7">
        <v>0</v>
      </c>
      <c r="DU361" s="7">
        <v>0</v>
      </c>
      <c r="DV361" s="7">
        <v>0</v>
      </c>
    </row>
    <row r="362" spans="1:126" x14ac:dyDescent="0.25">
      <c r="A362" s="5">
        <v>93019</v>
      </c>
      <c r="B362" s="5" t="s">
        <v>646</v>
      </c>
      <c r="C362" s="5" t="s">
        <v>647</v>
      </c>
      <c r="D362" s="5" t="s">
        <v>42</v>
      </c>
      <c r="E362" s="5">
        <v>38</v>
      </c>
      <c r="F362" s="5">
        <v>554</v>
      </c>
      <c r="G362" s="5">
        <v>40</v>
      </c>
      <c r="H362" s="23"/>
      <c r="I362" s="23">
        <v>22500</v>
      </c>
      <c r="J362" s="5">
        <v>443130</v>
      </c>
      <c r="K362" s="6" t="s">
        <v>28</v>
      </c>
      <c r="L362" s="6">
        <v>38603</v>
      </c>
      <c r="M362" s="9">
        <v>48029</v>
      </c>
      <c r="N362" s="7">
        <v>4365</v>
      </c>
      <c r="O362" s="5" t="s">
        <v>51</v>
      </c>
      <c r="P362" s="23">
        <v>0</v>
      </c>
      <c r="Q362" s="23">
        <v>0</v>
      </c>
      <c r="R362" s="23">
        <v>63</v>
      </c>
      <c r="S362" s="23">
        <v>0</v>
      </c>
      <c r="T362" s="23">
        <v>0</v>
      </c>
      <c r="U362" s="23">
        <v>63</v>
      </c>
      <c r="V362" s="23">
        <v>63</v>
      </c>
      <c r="W362" s="23">
        <v>0</v>
      </c>
      <c r="X362" s="23">
        <v>0</v>
      </c>
      <c r="Y362" s="23">
        <v>0</v>
      </c>
      <c r="Z362" s="23">
        <v>2</v>
      </c>
      <c r="AA362" s="24">
        <v>0</v>
      </c>
      <c r="AB362" s="24">
        <v>0</v>
      </c>
      <c r="AC362" s="24">
        <v>0</v>
      </c>
      <c r="AD362" s="24">
        <v>0</v>
      </c>
      <c r="AE362" s="24">
        <v>0</v>
      </c>
      <c r="AF362" s="24">
        <v>100</v>
      </c>
      <c r="AG362" s="5" t="s">
        <v>33</v>
      </c>
      <c r="AH362" s="7" t="s">
        <v>33</v>
      </c>
      <c r="AI362" s="7">
        <v>26.125</v>
      </c>
      <c r="AJ362" s="7">
        <v>77.873199999999997</v>
      </c>
      <c r="AK362" s="7">
        <v>296.35759999999999</v>
      </c>
      <c r="AL362" s="7">
        <f>Table2[[#This Row],[Company Direct Land Through FY 11]]+Table2[[#This Row],[Company Direct Land FY 12 and After ]]</f>
        <v>374.23079999999999</v>
      </c>
      <c r="AM362" s="7">
        <v>41.16</v>
      </c>
      <c r="AN362" s="7">
        <v>162.5438</v>
      </c>
      <c r="AO362" s="7">
        <v>466.91059999999999</v>
      </c>
      <c r="AP362" s="7">
        <f>Table2[[#This Row],[Company Direct Building Through FY 11]]+Table2[[#This Row],[Company Direct Building FY 12 and After  ]]</f>
        <v>629.45439999999996</v>
      </c>
      <c r="AQ362" s="7">
        <v>0</v>
      </c>
      <c r="AR362" s="7">
        <v>62.282800000000002</v>
      </c>
      <c r="AS362" s="7">
        <v>0</v>
      </c>
      <c r="AT362" s="7">
        <f>Table2[[#This Row],[Mortgage Recording Tax Through FY 11]]+Table2[[#This Row],[Mortgage Recording Tax FY 12 and After ]]</f>
        <v>62.282800000000002</v>
      </c>
      <c r="AU362" s="7">
        <v>52.301000000000002</v>
      </c>
      <c r="AV362" s="7">
        <v>152.02520000000001</v>
      </c>
      <c r="AW362" s="7">
        <v>593.29139999999995</v>
      </c>
      <c r="AX362" s="7">
        <f>Table2[[#This Row],[Pilot Savings  Through FY 11]]+Table2[[#This Row],[Pilot Savings FY 12 and After ]]</f>
        <v>745.31659999999999</v>
      </c>
      <c r="AY362" s="7">
        <v>0</v>
      </c>
      <c r="AZ362" s="7">
        <v>62.282800000000002</v>
      </c>
      <c r="BA362" s="7">
        <v>0</v>
      </c>
      <c r="BB362" s="7">
        <f>Table2[[#This Row],[Mortgage Recording Tax Exemption Through FY 11]]+Table2[[#This Row],[Mortgage Recording Tax Exemption FY 12 and After ]]</f>
        <v>62.282800000000002</v>
      </c>
      <c r="BC362" s="7">
        <v>33.268999999999998</v>
      </c>
      <c r="BD362" s="7">
        <v>142.49369999999999</v>
      </c>
      <c r="BE362" s="7">
        <v>377.39789999999999</v>
      </c>
      <c r="BF362" s="7">
        <f>Table2[[#This Row],[Indirect and Induced Land Through FY 11]]+Table2[[#This Row],[Indirect and Induced Land FY 12 and After ]]</f>
        <v>519.89159999999993</v>
      </c>
      <c r="BG362" s="7">
        <v>61.785400000000003</v>
      </c>
      <c r="BH362" s="7">
        <v>264.63130000000001</v>
      </c>
      <c r="BI362" s="7">
        <v>700.88250000000005</v>
      </c>
      <c r="BJ362" s="7">
        <f>Table2[[#This Row],[Indirect and Induced Building Through FY 11]]+Table2[[#This Row],[Indirect and Induced Building FY 12 and After]]</f>
        <v>965.51380000000006</v>
      </c>
      <c r="BK362" s="7">
        <v>110.0384</v>
      </c>
      <c r="BL362" s="7">
        <v>495.51679999999999</v>
      </c>
      <c r="BM362" s="7">
        <v>1248.2572</v>
      </c>
      <c r="BN362" s="7">
        <f>Table2[[#This Row],[TOTAL Real Property Related Taxes Through FY 11]]+Table2[[#This Row],[TOTAL Real Property Related Taxes FY 12 and After]]</f>
        <v>1743.7739999999999</v>
      </c>
      <c r="BO362" s="7">
        <v>216.9725</v>
      </c>
      <c r="BP362" s="7">
        <v>944.58510000000001</v>
      </c>
      <c r="BQ362" s="7">
        <v>2461.2921000000001</v>
      </c>
      <c r="BR362" s="7">
        <f>Table2[[#This Row],[Company Direct Through FY 11]]+Table2[[#This Row],[Company Direct FY 12 and After ]]</f>
        <v>3405.8771999999999</v>
      </c>
      <c r="BS362" s="7">
        <v>0</v>
      </c>
      <c r="BT362" s="7">
        <v>6.7389000000000001</v>
      </c>
      <c r="BU362" s="7">
        <v>0</v>
      </c>
      <c r="BV362" s="7">
        <f>Table2[[#This Row],[Sales Tax Exemption Through FY 11]]+Table2[[#This Row],[Sales Tax Exemption FY 12 and After ]]</f>
        <v>6.7389000000000001</v>
      </c>
      <c r="BW362" s="7">
        <v>0</v>
      </c>
      <c r="BX362" s="7">
        <v>0</v>
      </c>
      <c r="BY362" s="7">
        <v>0</v>
      </c>
      <c r="BZ362" s="7">
        <f>Table2[[#This Row],[Energy Tax Savings Through FY 11]]+Table2[[#This Row],[Energy Tax Savings FY 12 and After ]]</f>
        <v>0</v>
      </c>
      <c r="CA362" s="7">
        <v>0</v>
      </c>
      <c r="CB362" s="7">
        <v>0</v>
      </c>
      <c r="CC362" s="7">
        <v>0</v>
      </c>
      <c r="CD362" s="7">
        <f>Table2[[#This Row],[Tax Exempt Bond Savings Through FY 11]]+Table2[[#This Row],[Tax Exempt Bond Savings FY12 and After ]]</f>
        <v>0</v>
      </c>
      <c r="CE362" s="7">
        <v>130.94380000000001</v>
      </c>
      <c r="CF362" s="7">
        <v>601.36040000000003</v>
      </c>
      <c r="CG362" s="7">
        <v>1485.4004</v>
      </c>
      <c r="CH362" s="7">
        <f>Table2[[#This Row],[Indirect and Induced Through FY 11]]+Table2[[#This Row],[Indirect and Induced FY 12 and After  ]]</f>
        <v>2086.7608</v>
      </c>
      <c r="CI362" s="7">
        <v>347.91629999999998</v>
      </c>
      <c r="CJ362" s="7">
        <v>1539.2066</v>
      </c>
      <c r="CK362" s="7">
        <v>3946.6925000000001</v>
      </c>
      <c r="CL362" s="7">
        <f>Table2[[#This Row],[TOTAL Income Consumption Use Taxes Through FY 11]]+Table2[[#This Row],[TOTAL Income Consumption Use Taxes FY 12 and After  ]]</f>
        <v>5485.8991000000005</v>
      </c>
      <c r="CM362" s="7">
        <v>52.301000000000002</v>
      </c>
      <c r="CN362" s="7">
        <v>221.04689999999999</v>
      </c>
      <c r="CO362" s="7">
        <v>593.29139999999995</v>
      </c>
      <c r="CP362" s="7">
        <f>Table2[[#This Row],[Assistance Provided Through FY 11]]+Table2[[#This Row],[Assistance Provided FY 12 and After ]]</f>
        <v>814.33829999999989</v>
      </c>
      <c r="CQ362" s="7">
        <v>0</v>
      </c>
      <c r="CR362" s="7">
        <v>0</v>
      </c>
      <c r="CS362" s="7">
        <v>0</v>
      </c>
      <c r="CT362" s="7">
        <f>Table2[[#This Row],[Recapture Cancellation Reduction Amount Through FY 11]]+Table2[[#This Row],[Recapture Cancellation Reduction Amount FY 12 and After ]]</f>
        <v>0</v>
      </c>
      <c r="CU362" s="7">
        <v>0</v>
      </c>
      <c r="CV362" s="7">
        <v>0</v>
      </c>
      <c r="CW362" s="7">
        <v>0</v>
      </c>
      <c r="CX362" s="7">
        <f>Table2[[#This Row],[Penalty Paid Through FY 11]]+Table2[[#This Row],[Penalty Paid FY 12 and After]]</f>
        <v>0</v>
      </c>
      <c r="CY362" s="7">
        <v>52.301000000000002</v>
      </c>
      <c r="CZ362" s="7">
        <v>221.04689999999999</v>
      </c>
      <c r="DA362" s="7">
        <v>593.29139999999995</v>
      </c>
      <c r="DB362" s="7">
        <f>Table2[[#This Row],[TOTAL Assistance Net of recapture penalties Through FY 11]]+Table2[[#This Row],[TOTAL Assistance Net of recapture penalties FY 12 and After ]]</f>
        <v>814.33829999999989</v>
      </c>
      <c r="DC362" s="7">
        <v>284.25749999999999</v>
      </c>
      <c r="DD362" s="7">
        <v>1247.2849000000001</v>
      </c>
      <c r="DE362" s="7">
        <v>3224.5603000000001</v>
      </c>
      <c r="DF362" s="7">
        <f>Table2[[#This Row],[Company Direct Tax Revenue Before Assistance FY 12 and After]]+Table2[[#This Row],[Company Direct Tax Revenue Before Assistance Through FY 11]]</f>
        <v>4471.8451999999997</v>
      </c>
      <c r="DG362" s="7">
        <v>225.9982</v>
      </c>
      <c r="DH362" s="7">
        <v>1008.4854</v>
      </c>
      <c r="DI362" s="7">
        <v>2563.6808000000001</v>
      </c>
      <c r="DJ362" s="7">
        <f>Table2[[#This Row],[Indirect and Induced Tax Revenues FY 12 and After]]+Table2[[#This Row],[Indirect and Induced Tax Revenues Through FY 11]]</f>
        <v>3572.1662000000001</v>
      </c>
      <c r="DK362" s="7">
        <v>510.25569999999999</v>
      </c>
      <c r="DL362" s="7">
        <v>2255.7703000000001</v>
      </c>
      <c r="DM362" s="7">
        <v>5788.2411000000002</v>
      </c>
      <c r="DN362" s="7">
        <f>Table2[[#This Row],[TOTAL Tax Revenues Before Assistance Through FY 11]]+Table2[[#This Row],[TOTAL Tax Revenues Before Assistance FY 12 and After]]</f>
        <v>8044.0114000000003</v>
      </c>
      <c r="DO362" s="7">
        <v>457.9547</v>
      </c>
      <c r="DP362" s="7">
        <v>2034.7234000000001</v>
      </c>
      <c r="DQ362" s="7">
        <v>5194.9497000000001</v>
      </c>
      <c r="DR362" s="7">
        <f>Table2[[#This Row],[TOTAL Tax Revenues Net of Assistance Recapture and Penalty FY 12 and After]]+Table2[[#This Row],[TOTAL Tax Revenues Net of Assistance Recapture and Penalty Through FY 11]]</f>
        <v>7229.6731</v>
      </c>
      <c r="DS362" s="7">
        <v>0</v>
      </c>
      <c r="DT362" s="7">
        <v>0</v>
      </c>
      <c r="DU362" s="7">
        <v>0</v>
      </c>
      <c r="DV362" s="7">
        <v>0</v>
      </c>
    </row>
    <row r="363" spans="1:126" x14ac:dyDescent="0.25">
      <c r="A363" s="5">
        <v>93034</v>
      </c>
      <c r="B363" s="5" t="s">
        <v>716</v>
      </c>
      <c r="C363" s="5" t="s">
        <v>717</v>
      </c>
      <c r="D363" s="5" t="s">
        <v>27</v>
      </c>
      <c r="E363" s="5">
        <v>3</v>
      </c>
      <c r="F363" s="5">
        <v>803</v>
      </c>
      <c r="G363" s="5">
        <v>1117</v>
      </c>
      <c r="H363" s="23"/>
      <c r="I363" s="23"/>
      <c r="J363" s="5">
        <v>623220</v>
      </c>
      <c r="K363" s="6" t="s">
        <v>166</v>
      </c>
      <c r="L363" s="6">
        <v>38884</v>
      </c>
      <c r="M363" s="9">
        <v>48030</v>
      </c>
      <c r="N363" s="7">
        <v>1710</v>
      </c>
      <c r="O363" s="5" t="s">
        <v>79</v>
      </c>
      <c r="P363" s="23">
        <v>8</v>
      </c>
      <c r="Q363" s="23">
        <v>0</v>
      </c>
      <c r="R363" s="23">
        <v>79</v>
      </c>
      <c r="S363" s="23">
        <v>6</v>
      </c>
      <c r="T363" s="23">
        <v>0</v>
      </c>
      <c r="U363" s="23">
        <v>93</v>
      </c>
      <c r="V363" s="23">
        <v>89</v>
      </c>
      <c r="W363" s="23">
        <v>0</v>
      </c>
      <c r="X363" s="23">
        <v>0</v>
      </c>
      <c r="Y363" s="23">
        <v>56</v>
      </c>
      <c r="Z363" s="23">
        <v>4</v>
      </c>
      <c r="AA363" s="24">
        <v>0</v>
      </c>
      <c r="AB363" s="24">
        <v>0</v>
      </c>
      <c r="AC363" s="24">
        <v>0</v>
      </c>
      <c r="AD363" s="24">
        <v>0</v>
      </c>
      <c r="AE363" s="24">
        <v>0</v>
      </c>
      <c r="AF363" s="24">
        <v>79.569892473118301</v>
      </c>
      <c r="AG363" s="5" t="s">
        <v>39</v>
      </c>
      <c r="AH363" s="7" t="s">
        <v>33</v>
      </c>
      <c r="AI363" s="7">
        <v>0</v>
      </c>
      <c r="AJ363" s="7">
        <v>0</v>
      </c>
      <c r="AK363" s="7">
        <v>0</v>
      </c>
      <c r="AL363" s="7">
        <f>Table2[[#This Row],[Company Direct Land Through FY 11]]+Table2[[#This Row],[Company Direct Land FY 12 and After ]]</f>
        <v>0</v>
      </c>
      <c r="AM363" s="7">
        <v>0</v>
      </c>
      <c r="AN363" s="7">
        <v>0</v>
      </c>
      <c r="AO363" s="7">
        <v>0</v>
      </c>
      <c r="AP363" s="7">
        <f>Table2[[#This Row],[Company Direct Building Through FY 11]]+Table2[[#This Row],[Company Direct Building FY 12 and After  ]]</f>
        <v>0</v>
      </c>
      <c r="AQ363" s="7">
        <v>0</v>
      </c>
      <c r="AR363" s="7">
        <v>30.5474</v>
      </c>
      <c r="AS363" s="7">
        <v>0</v>
      </c>
      <c r="AT363" s="7">
        <f>Table2[[#This Row],[Mortgage Recording Tax Through FY 11]]+Table2[[#This Row],[Mortgage Recording Tax FY 12 and After ]]</f>
        <v>30.5474</v>
      </c>
      <c r="AU363" s="7">
        <v>0</v>
      </c>
      <c r="AV363" s="7">
        <v>0</v>
      </c>
      <c r="AW363" s="7">
        <v>0</v>
      </c>
      <c r="AX363" s="7">
        <f>Table2[[#This Row],[Pilot Savings  Through FY 11]]+Table2[[#This Row],[Pilot Savings FY 12 and After ]]</f>
        <v>0</v>
      </c>
      <c r="AY363" s="7">
        <v>0</v>
      </c>
      <c r="AZ363" s="7">
        <v>30.5474</v>
      </c>
      <c r="BA363" s="7">
        <v>0</v>
      </c>
      <c r="BB363" s="7">
        <f>Table2[[#This Row],[Mortgage Recording Tax Exemption Through FY 11]]+Table2[[#This Row],[Mortgage Recording Tax Exemption FY 12 and After ]]</f>
        <v>30.5474</v>
      </c>
      <c r="BC363" s="7">
        <v>39.79</v>
      </c>
      <c r="BD363" s="7">
        <v>140.50630000000001</v>
      </c>
      <c r="BE363" s="7">
        <v>468.31209999999999</v>
      </c>
      <c r="BF363" s="7">
        <f>Table2[[#This Row],[Indirect and Induced Land Through FY 11]]+Table2[[#This Row],[Indirect and Induced Land FY 12 and After ]]</f>
        <v>608.8184</v>
      </c>
      <c r="BG363" s="7">
        <v>73.895600000000002</v>
      </c>
      <c r="BH363" s="7">
        <v>260.94029999999998</v>
      </c>
      <c r="BI363" s="7">
        <v>869.72130000000004</v>
      </c>
      <c r="BJ363" s="7">
        <f>Table2[[#This Row],[Indirect and Induced Building Through FY 11]]+Table2[[#This Row],[Indirect and Induced Building FY 12 and After]]</f>
        <v>1130.6615999999999</v>
      </c>
      <c r="BK363" s="7">
        <v>113.68559999999999</v>
      </c>
      <c r="BL363" s="7">
        <v>401.44659999999999</v>
      </c>
      <c r="BM363" s="7">
        <v>1338.0334</v>
      </c>
      <c r="BN363" s="7">
        <f>Table2[[#This Row],[TOTAL Real Property Related Taxes Through FY 11]]+Table2[[#This Row],[TOTAL Real Property Related Taxes FY 12 and After]]</f>
        <v>1739.48</v>
      </c>
      <c r="BO363" s="7">
        <v>122.392</v>
      </c>
      <c r="BP363" s="7">
        <v>451.69200000000001</v>
      </c>
      <c r="BQ363" s="7">
        <v>1440.5030999999999</v>
      </c>
      <c r="BR363" s="7">
        <f>Table2[[#This Row],[Company Direct Through FY 11]]+Table2[[#This Row],[Company Direct FY 12 and After ]]</f>
        <v>1892.1950999999999</v>
      </c>
      <c r="BS363" s="7">
        <v>0</v>
      </c>
      <c r="BT363" s="7">
        <v>0</v>
      </c>
      <c r="BU363" s="7">
        <v>0</v>
      </c>
      <c r="BV363" s="7">
        <f>Table2[[#This Row],[Sales Tax Exemption Through FY 11]]+Table2[[#This Row],[Sales Tax Exemption FY 12 and After ]]</f>
        <v>0</v>
      </c>
      <c r="BW363" s="7">
        <v>0</v>
      </c>
      <c r="BX363" s="7">
        <v>0</v>
      </c>
      <c r="BY363" s="7">
        <v>0</v>
      </c>
      <c r="BZ363" s="7">
        <f>Table2[[#This Row],[Energy Tax Savings Through FY 11]]+Table2[[#This Row],[Energy Tax Savings FY 12 and After ]]</f>
        <v>0</v>
      </c>
      <c r="CA363" s="7">
        <v>1.0679000000000001</v>
      </c>
      <c r="CB363" s="7">
        <v>5.1797000000000004</v>
      </c>
      <c r="CC363" s="7">
        <v>5.3063000000000002</v>
      </c>
      <c r="CD363" s="7">
        <f>Table2[[#This Row],[Tax Exempt Bond Savings Through FY 11]]+Table2[[#This Row],[Tax Exempt Bond Savings FY12 and After ]]</f>
        <v>10.486000000000001</v>
      </c>
      <c r="CE363" s="7">
        <v>130.38980000000001</v>
      </c>
      <c r="CF363" s="7">
        <v>487.24889999999999</v>
      </c>
      <c r="CG363" s="7">
        <v>1534.6352999999999</v>
      </c>
      <c r="CH363" s="7">
        <f>Table2[[#This Row],[Indirect and Induced Through FY 11]]+Table2[[#This Row],[Indirect and Induced FY 12 and After  ]]</f>
        <v>2021.8842</v>
      </c>
      <c r="CI363" s="7">
        <v>251.7139</v>
      </c>
      <c r="CJ363" s="7">
        <v>933.76120000000003</v>
      </c>
      <c r="CK363" s="7">
        <v>2969.8321000000001</v>
      </c>
      <c r="CL363" s="7">
        <f>Table2[[#This Row],[TOTAL Income Consumption Use Taxes Through FY 11]]+Table2[[#This Row],[TOTAL Income Consumption Use Taxes FY 12 and After  ]]</f>
        <v>3903.5933</v>
      </c>
      <c r="CM363" s="7">
        <v>1.0679000000000001</v>
      </c>
      <c r="CN363" s="7">
        <v>35.7271</v>
      </c>
      <c r="CO363" s="7">
        <v>5.3063000000000002</v>
      </c>
      <c r="CP363" s="7">
        <f>Table2[[#This Row],[Assistance Provided Through FY 11]]+Table2[[#This Row],[Assistance Provided FY 12 and After ]]</f>
        <v>41.0334</v>
      </c>
      <c r="CQ363" s="7">
        <v>0</v>
      </c>
      <c r="CR363" s="7">
        <v>0</v>
      </c>
      <c r="CS363" s="7">
        <v>0</v>
      </c>
      <c r="CT363" s="7">
        <f>Table2[[#This Row],[Recapture Cancellation Reduction Amount Through FY 11]]+Table2[[#This Row],[Recapture Cancellation Reduction Amount FY 12 and After ]]</f>
        <v>0</v>
      </c>
      <c r="CU363" s="7">
        <v>0</v>
      </c>
      <c r="CV363" s="7">
        <v>0</v>
      </c>
      <c r="CW363" s="7">
        <v>0</v>
      </c>
      <c r="CX363" s="7">
        <f>Table2[[#This Row],[Penalty Paid Through FY 11]]+Table2[[#This Row],[Penalty Paid FY 12 and After]]</f>
        <v>0</v>
      </c>
      <c r="CY363" s="7">
        <v>1.0679000000000001</v>
      </c>
      <c r="CZ363" s="7">
        <v>35.7271</v>
      </c>
      <c r="DA363" s="7">
        <v>5.3063000000000002</v>
      </c>
      <c r="DB363" s="7">
        <f>Table2[[#This Row],[TOTAL Assistance Net of recapture penalties Through FY 11]]+Table2[[#This Row],[TOTAL Assistance Net of recapture penalties FY 12 and After ]]</f>
        <v>41.0334</v>
      </c>
      <c r="DC363" s="7">
        <v>122.392</v>
      </c>
      <c r="DD363" s="7">
        <v>482.23939999999999</v>
      </c>
      <c r="DE363" s="7">
        <v>1440.5030999999999</v>
      </c>
      <c r="DF363" s="7">
        <f>Table2[[#This Row],[Company Direct Tax Revenue Before Assistance FY 12 and After]]+Table2[[#This Row],[Company Direct Tax Revenue Before Assistance Through FY 11]]</f>
        <v>1922.7424999999998</v>
      </c>
      <c r="DG363" s="7">
        <v>244.0754</v>
      </c>
      <c r="DH363" s="7">
        <v>888.69550000000004</v>
      </c>
      <c r="DI363" s="7">
        <v>2872.6687000000002</v>
      </c>
      <c r="DJ363" s="7">
        <f>Table2[[#This Row],[Indirect and Induced Tax Revenues FY 12 and After]]+Table2[[#This Row],[Indirect and Induced Tax Revenues Through FY 11]]</f>
        <v>3761.3642</v>
      </c>
      <c r="DK363" s="7">
        <v>366.4674</v>
      </c>
      <c r="DL363" s="7">
        <v>1370.9349</v>
      </c>
      <c r="DM363" s="7">
        <v>4313.1718000000001</v>
      </c>
      <c r="DN363" s="7">
        <f>Table2[[#This Row],[TOTAL Tax Revenues Before Assistance Through FY 11]]+Table2[[#This Row],[TOTAL Tax Revenues Before Assistance FY 12 and After]]</f>
        <v>5684.1067000000003</v>
      </c>
      <c r="DO363" s="7">
        <v>365.39949999999999</v>
      </c>
      <c r="DP363" s="7">
        <v>1335.2077999999999</v>
      </c>
      <c r="DQ363" s="7">
        <v>4307.8654999999999</v>
      </c>
      <c r="DR363" s="7">
        <f>Table2[[#This Row],[TOTAL Tax Revenues Net of Assistance Recapture and Penalty FY 12 and After]]+Table2[[#This Row],[TOTAL Tax Revenues Net of Assistance Recapture and Penalty Through FY 11]]</f>
        <v>5643.0733</v>
      </c>
      <c r="DS363" s="7">
        <v>0</v>
      </c>
      <c r="DT363" s="7">
        <v>0</v>
      </c>
      <c r="DU363" s="7">
        <v>0</v>
      </c>
      <c r="DV363" s="7">
        <v>0</v>
      </c>
    </row>
    <row r="364" spans="1:126" x14ac:dyDescent="0.25">
      <c r="A364" s="5">
        <v>93035</v>
      </c>
      <c r="B364" s="5" t="s">
        <v>718</v>
      </c>
      <c r="C364" s="5" t="s">
        <v>692</v>
      </c>
      <c r="D364" s="5" t="s">
        <v>27</v>
      </c>
      <c r="E364" s="5">
        <v>3</v>
      </c>
      <c r="F364" s="5">
        <v>731</v>
      </c>
      <c r="G364" s="5">
        <v>1</v>
      </c>
      <c r="H364" s="23"/>
      <c r="I364" s="23"/>
      <c r="J364" s="5">
        <v>624120</v>
      </c>
      <c r="K364" s="6" t="s">
        <v>166</v>
      </c>
      <c r="L364" s="6">
        <v>38884</v>
      </c>
      <c r="M364" s="9">
        <v>48030</v>
      </c>
      <c r="N364" s="7">
        <v>6635.33</v>
      </c>
      <c r="O364" s="5" t="s">
        <v>79</v>
      </c>
      <c r="P364" s="23">
        <v>0</v>
      </c>
      <c r="Q364" s="23">
        <v>0</v>
      </c>
      <c r="R364" s="23">
        <v>369</v>
      </c>
      <c r="S364" s="23">
        <v>0</v>
      </c>
      <c r="T364" s="23">
        <v>0</v>
      </c>
      <c r="U364" s="23">
        <v>369</v>
      </c>
      <c r="V364" s="23">
        <v>369</v>
      </c>
      <c r="W364" s="23">
        <v>0</v>
      </c>
      <c r="X364" s="23">
        <v>0</v>
      </c>
      <c r="Y364" s="23">
        <v>220</v>
      </c>
      <c r="Z364" s="23">
        <v>6</v>
      </c>
      <c r="AA364" s="24">
        <v>0</v>
      </c>
      <c r="AB364" s="24">
        <v>0</v>
      </c>
      <c r="AC364" s="24">
        <v>100</v>
      </c>
      <c r="AD364" s="24">
        <v>0</v>
      </c>
      <c r="AE364" s="24">
        <v>0</v>
      </c>
      <c r="AF364" s="24">
        <v>100</v>
      </c>
      <c r="AG364" s="5" t="s">
        <v>39</v>
      </c>
      <c r="AH364" s="7" t="s">
        <v>33</v>
      </c>
      <c r="AI364" s="7">
        <v>0</v>
      </c>
      <c r="AJ364" s="7">
        <v>0</v>
      </c>
      <c r="AK364" s="7">
        <v>0</v>
      </c>
      <c r="AL364" s="7">
        <f>Table2[[#This Row],[Company Direct Land Through FY 11]]+Table2[[#This Row],[Company Direct Land FY 12 and After ]]</f>
        <v>0</v>
      </c>
      <c r="AM364" s="7">
        <v>0</v>
      </c>
      <c r="AN364" s="7">
        <v>0</v>
      </c>
      <c r="AO364" s="7">
        <v>0</v>
      </c>
      <c r="AP364" s="7">
        <f>Table2[[#This Row],[Company Direct Building Through FY 11]]+Table2[[#This Row],[Company Direct Building FY 12 and After  ]]</f>
        <v>0</v>
      </c>
      <c r="AQ364" s="7">
        <v>0</v>
      </c>
      <c r="AR364" s="7">
        <v>82.2637</v>
      </c>
      <c r="AS364" s="7">
        <v>0</v>
      </c>
      <c r="AT364" s="7">
        <f>Table2[[#This Row],[Mortgage Recording Tax Through FY 11]]+Table2[[#This Row],[Mortgage Recording Tax FY 12 and After ]]</f>
        <v>82.2637</v>
      </c>
      <c r="AU364" s="7">
        <v>0</v>
      </c>
      <c r="AV364" s="7">
        <v>0</v>
      </c>
      <c r="AW364" s="7">
        <v>0</v>
      </c>
      <c r="AX364" s="7">
        <f>Table2[[#This Row],[Pilot Savings  Through FY 11]]+Table2[[#This Row],[Pilot Savings FY 12 and After ]]</f>
        <v>0</v>
      </c>
      <c r="AY364" s="7">
        <v>0</v>
      </c>
      <c r="AZ364" s="7">
        <v>82.2637</v>
      </c>
      <c r="BA364" s="7">
        <v>0</v>
      </c>
      <c r="BB364" s="7">
        <f>Table2[[#This Row],[Mortgage Recording Tax Exemption Through FY 11]]+Table2[[#This Row],[Mortgage Recording Tax Exemption FY 12 and After ]]</f>
        <v>82.2637</v>
      </c>
      <c r="BC364" s="7">
        <v>154.67420000000001</v>
      </c>
      <c r="BD364" s="7">
        <v>782.61360000000002</v>
      </c>
      <c r="BE364" s="7">
        <v>1820.4536000000001</v>
      </c>
      <c r="BF364" s="7">
        <f>Table2[[#This Row],[Indirect and Induced Land Through FY 11]]+Table2[[#This Row],[Indirect and Induced Land FY 12 and After ]]</f>
        <v>2603.0672</v>
      </c>
      <c r="BG364" s="7">
        <v>287.25220000000002</v>
      </c>
      <c r="BH364" s="7">
        <v>1453.4251999999999</v>
      </c>
      <c r="BI364" s="7">
        <v>3380.8415</v>
      </c>
      <c r="BJ364" s="7">
        <f>Table2[[#This Row],[Indirect and Induced Building Through FY 11]]+Table2[[#This Row],[Indirect and Induced Building FY 12 and After]]</f>
        <v>4834.2667000000001</v>
      </c>
      <c r="BK364" s="7">
        <v>441.9264</v>
      </c>
      <c r="BL364" s="7">
        <v>2236.0387999999998</v>
      </c>
      <c r="BM364" s="7">
        <v>5201.2951000000003</v>
      </c>
      <c r="BN364" s="7">
        <f>Table2[[#This Row],[TOTAL Real Property Related Taxes Through FY 11]]+Table2[[#This Row],[TOTAL Real Property Related Taxes FY 12 and After]]</f>
        <v>7437.3338999999996</v>
      </c>
      <c r="BO364" s="7">
        <v>419.58280000000002</v>
      </c>
      <c r="BP364" s="7">
        <v>2234.5816</v>
      </c>
      <c r="BQ364" s="7">
        <v>4938.3193000000001</v>
      </c>
      <c r="BR364" s="7">
        <f>Table2[[#This Row],[Company Direct Through FY 11]]+Table2[[#This Row],[Company Direct FY 12 and After ]]</f>
        <v>7172.9009000000005</v>
      </c>
      <c r="BS364" s="7">
        <v>0</v>
      </c>
      <c r="BT364" s="7">
        <v>0</v>
      </c>
      <c r="BU364" s="7">
        <v>0</v>
      </c>
      <c r="BV364" s="7">
        <f>Table2[[#This Row],[Sales Tax Exemption Through FY 11]]+Table2[[#This Row],[Sales Tax Exemption FY 12 and After ]]</f>
        <v>0</v>
      </c>
      <c r="BW364" s="7">
        <v>0</v>
      </c>
      <c r="BX364" s="7">
        <v>0</v>
      </c>
      <c r="BY364" s="7">
        <v>0</v>
      </c>
      <c r="BZ364" s="7">
        <f>Table2[[#This Row],[Energy Tax Savings Through FY 11]]+Table2[[#This Row],[Energy Tax Savings FY 12 and After ]]</f>
        <v>0</v>
      </c>
      <c r="CA364" s="7">
        <v>2.4788999999999999</v>
      </c>
      <c r="CB364" s="7">
        <v>16.685600000000001</v>
      </c>
      <c r="CC364" s="7">
        <v>12.317399999999999</v>
      </c>
      <c r="CD364" s="7">
        <f>Table2[[#This Row],[Tax Exempt Bond Savings Through FY 11]]+Table2[[#This Row],[Tax Exempt Bond Savings FY12 and After ]]</f>
        <v>29.003</v>
      </c>
      <c r="CE364" s="7">
        <v>506.86009999999999</v>
      </c>
      <c r="CF364" s="7">
        <v>2715.0311999999999</v>
      </c>
      <c r="CG364" s="7">
        <v>5965.5375000000004</v>
      </c>
      <c r="CH364" s="7">
        <f>Table2[[#This Row],[Indirect and Induced Through FY 11]]+Table2[[#This Row],[Indirect and Induced FY 12 and After  ]]</f>
        <v>8680.5686999999998</v>
      </c>
      <c r="CI364" s="7">
        <v>923.96400000000006</v>
      </c>
      <c r="CJ364" s="7">
        <v>4932.9272000000001</v>
      </c>
      <c r="CK364" s="7">
        <v>10891.5394</v>
      </c>
      <c r="CL364" s="7">
        <f>Table2[[#This Row],[TOTAL Income Consumption Use Taxes Through FY 11]]+Table2[[#This Row],[TOTAL Income Consumption Use Taxes FY 12 and After  ]]</f>
        <v>15824.4666</v>
      </c>
      <c r="CM364" s="7">
        <v>2.4788999999999999</v>
      </c>
      <c r="CN364" s="7">
        <v>98.949299999999994</v>
      </c>
      <c r="CO364" s="7">
        <v>12.317399999999999</v>
      </c>
      <c r="CP364" s="7">
        <f>Table2[[#This Row],[Assistance Provided Through FY 11]]+Table2[[#This Row],[Assistance Provided FY 12 and After ]]</f>
        <v>111.26669999999999</v>
      </c>
      <c r="CQ364" s="7">
        <v>0</v>
      </c>
      <c r="CR364" s="7">
        <v>0</v>
      </c>
      <c r="CS364" s="7">
        <v>0</v>
      </c>
      <c r="CT364" s="7">
        <f>Table2[[#This Row],[Recapture Cancellation Reduction Amount Through FY 11]]+Table2[[#This Row],[Recapture Cancellation Reduction Amount FY 12 and After ]]</f>
        <v>0</v>
      </c>
      <c r="CU364" s="7">
        <v>0</v>
      </c>
      <c r="CV364" s="7">
        <v>0</v>
      </c>
      <c r="CW364" s="7">
        <v>0</v>
      </c>
      <c r="CX364" s="7">
        <f>Table2[[#This Row],[Penalty Paid Through FY 11]]+Table2[[#This Row],[Penalty Paid FY 12 and After]]</f>
        <v>0</v>
      </c>
      <c r="CY364" s="7">
        <v>2.4788999999999999</v>
      </c>
      <c r="CZ364" s="7">
        <v>98.949299999999994</v>
      </c>
      <c r="DA364" s="7">
        <v>12.317399999999999</v>
      </c>
      <c r="DB364" s="7">
        <f>Table2[[#This Row],[TOTAL Assistance Net of recapture penalties Through FY 11]]+Table2[[#This Row],[TOTAL Assistance Net of recapture penalties FY 12 and After ]]</f>
        <v>111.26669999999999</v>
      </c>
      <c r="DC364" s="7">
        <v>419.58280000000002</v>
      </c>
      <c r="DD364" s="7">
        <v>2316.8453</v>
      </c>
      <c r="DE364" s="7">
        <v>4938.3193000000001</v>
      </c>
      <c r="DF364" s="7">
        <f>Table2[[#This Row],[Company Direct Tax Revenue Before Assistance FY 12 and After]]+Table2[[#This Row],[Company Direct Tax Revenue Before Assistance Through FY 11]]</f>
        <v>7255.1646000000001</v>
      </c>
      <c r="DG364" s="7">
        <v>948.78650000000005</v>
      </c>
      <c r="DH364" s="7">
        <v>4951.07</v>
      </c>
      <c r="DI364" s="7">
        <v>11166.8326</v>
      </c>
      <c r="DJ364" s="7">
        <f>Table2[[#This Row],[Indirect and Induced Tax Revenues FY 12 and After]]+Table2[[#This Row],[Indirect and Induced Tax Revenues Through FY 11]]</f>
        <v>16117.902599999999</v>
      </c>
      <c r="DK364" s="7">
        <v>1368.3693000000001</v>
      </c>
      <c r="DL364" s="7">
        <v>7267.9152999999997</v>
      </c>
      <c r="DM364" s="7">
        <v>16105.151900000001</v>
      </c>
      <c r="DN364" s="7">
        <f>Table2[[#This Row],[TOTAL Tax Revenues Before Assistance Through FY 11]]+Table2[[#This Row],[TOTAL Tax Revenues Before Assistance FY 12 and After]]</f>
        <v>23373.067200000001</v>
      </c>
      <c r="DO364" s="7">
        <v>1365.8904</v>
      </c>
      <c r="DP364" s="7">
        <v>7168.9660000000003</v>
      </c>
      <c r="DQ364" s="7">
        <v>16092.834500000001</v>
      </c>
      <c r="DR364" s="7">
        <f>Table2[[#This Row],[TOTAL Tax Revenues Net of Assistance Recapture and Penalty FY 12 and After]]+Table2[[#This Row],[TOTAL Tax Revenues Net of Assistance Recapture and Penalty Through FY 11]]</f>
        <v>23261.800500000001</v>
      </c>
      <c r="DS364" s="7">
        <v>0</v>
      </c>
      <c r="DT364" s="7">
        <v>0</v>
      </c>
      <c r="DU364" s="7">
        <v>0</v>
      </c>
      <c r="DV364" s="7">
        <v>0</v>
      </c>
    </row>
    <row r="365" spans="1:126" x14ac:dyDescent="0.25">
      <c r="A365" s="5">
        <v>93038</v>
      </c>
      <c r="B365" s="5" t="s">
        <v>725</v>
      </c>
      <c r="C365" s="5" t="s">
        <v>726</v>
      </c>
      <c r="D365" s="5" t="s">
        <v>27</v>
      </c>
      <c r="E365" s="5">
        <v>5</v>
      </c>
      <c r="F365" s="5">
        <v>1571</v>
      </c>
      <c r="G365" s="5">
        <v>1002</v>
      </c>
      <c r="H365" s="23"/>
      <c r="I365" s="23"/>
      <c r="J365" s="5">
        <v>624110</v>
      </c>
      <c r="K365" s="6" t="s">
        <v>47</v>
      </c>
      <c r="L365" s="6">
        <v>38890</v>
      </c>
      <c r="M365" s="9">
        <v>50010</v>
      </c>
      <c r="N365" s="7">
        <v>9875</v>
      </c>
      <c r="O365" s="5" t="s">
        <v>48</v>
      </c>
      <c r="P365" s="23">
        <v>21</v>
      </c>
      <c r="Q365" s="23">
        <v>0</v>
      </c>
      <c r="R365" s="23">
        <v>61</v>
      </c>
      <c r="S365" s="23">
        <v>2</v>
      </c>
      <c r="T365" s="23">
        <v>2</v>
      </c>
      <c r="U365" s="23">
        <v>86</v>
      </c>
      <c r="V365" s="23">
        <v>75</v>
      </c>
      <c r="W365" s="23">
        <v>0</v>
      </c>
      <c r="X365" s="23">
        <v>0</v>
      </c>
      <c r="Y365" s="23">
        <v>0</v>
      </c>
      <c r="Z365" s="23">
        <v>0</v>
      </c>
      <c r="AA365" s="24">
        <v>0</v>
      </c>
      <c r="AB365" s="24">
        <v>0</v>
      </c>
      <c r="AC365" s="24">
        <v>0</v>
      </c>
      <c r="AD365" s="24">
        <v>0</v>
      </c>
      <c r="AE365" s="24">
        <v>0</v>
      </c>
      <c r="AF365" s="24">
        <v>85.714285714285694</v>
      </c>
      <c r="AG365" s="5" t="s">
        <v>39</v>
      </c>
      <c r="AH365" s="7" t="s">
        <v>33</v>
      </c>
      <c r="AI365" s="7">
        <v>0</v>
      </c>
      <c r="AJ365" s="7">
        <v>0</v>
      </c>
      <c r="AK365" s="7">
        <v>0</v>
      </c>
      <c r="AL365" s="7">
        <f>Table2[[#This Row],[Company Direct Land Through FY 11]]+Table2[[#This Row],[Company Direct Land FY 12 and After ]]</f>
        <v>0</v>
      </c>
      <c r="AM365" s="7">
        <v>0</v>
      </c>
      <c r="AN365" s="7">
        <v>0</v>
      </c>
      <c r="AO365" s="7">
        <v>0</v>
      </c>
      <c r="AP365" s="7">
        <f>Table2[[#This Row],[Company Direct Building Through FY 11]]+Table2[[#This Row],[Company Direct Building FY 12 and After  ]]</f>
        <v>0</v>
      </c>
      <c r="AQ365" s="7">
        <v>0</v>
      </c>
      <c r="AR365" s="7">
        <v>160.46879999999999</v>
      </c>
      <c r="AS365" s="7">
        <v>0</v>
      </c>
      <c r="AT365" s="7">
        <f>Table2[[#This Row],[Mortgage Recording Tax Through FY 11]]+Table2[[#This Row],[Mortgage Recording Tax FY 12 and After ]]</f>
        <v>160.46879999999999</v>
      </c>
      <c r="AU365" s="7">
        <v>0</v>
      </c>
      <c r="AV365" s="7">
        <v>0</v>
      </c>
      <c r="AW365" s="7">
        <v>0</v>
      </c>
      <c r="AX365" s="7">
        <f>Table2[[#This Row],[Pilot Savings  Through FY 11]]+Table2[[#This Row],[Pilot Savings FY 12 and After ]]</f>
        <v>0</v>
      </c>
      <c r="AY365" s="7">
        <v>0</v>
      </c>
      <c r="AZ365" s="7">
        <v>0</v>
      </c>
      <c r="BA365" s="7">
        <v>0</v>
      </c>
      <c r="BB365" s="7">
        <f>Table2[[#This Row],[Mortgage Recording Tax Exemption Through FY 11]]+Table2[[#This Row],[Mortgage Recording Tax Exemption FY 12 and After ]]</f>
        <v>0</v>
      </c>
      <c r="BC365" s="7">
        <v>31.437799999999999</v>
      </c>
      <c r="BD365" s="7">
        <v>159.6335</v>
      </c>
      <c r="BE365" s="7">
        <v>431.91680000000002</v>
      </c>
      <c r="BF365" s="7">
        <f>Table2[[#This Row],[Indirect and Induced Land Through FY 11]]+Table2[[#This Row],[Indirect and Induced Land FY 12 and After ]]</f>
        <v>591.55029999999999</v>
      </c>
      <c r="BG365" s="7">
        <v>58.384599999999999</v>
      </c>
      <c r="BH365" s="7">
        <v>296.46230000000003</v>
      </c>
      <c r="BI365" s="7">
        <v>802.13599999999997</v>
      </c>
      <c r="BJ365" s="7">
        <f>Table2[[#This Row],[Indirect and Induced Building Through FY 11]]+Table2[[#This Row],[Indirect and Induced Building FY 12 and After]]</f>
        <v>1098.5983000000001</v>
      </c>
      <c r="BK365" s="7">
        <v>89.822400000000002</v>
      </c>
      <c r="BL365" s="7">
        <v>616.56460000000004</v>
      </c>
      <c r="BM365" s="7">
        <v>1234.0527999999999</v>
      </c>
      <c r="BN365" s="7">
        <f>Table2[[#This Row],[TOTAL Real Property Related Taxes Through FY 11]]+Table2[[#This Row],[TOTAL Real Property Related Taxes FY 12 and After]]</f>
        <v>1850.6174000000001</v>
      </c>
      <c r="BO365" s="7">
        <v>85.281099999999995</v>
      </c>
      <c r="BP365" s="7">
        <v>453.66309999999999</v>
      </c>
      <c r="BQ365" s="7">
        <v>1171.6609000000001</v>
      </c>
      <c r="BR365" s="7">
        <f>Table2[[#This Row],[Company Direct Through FY 11]]+Table2[[#This Row],[Company Direct FY 12 and After ]]</f>
        <v>1625.3240000000001</v>
      </c>
      <c r="BS365" s="7">
        <v>0</v>
      </c>
      <c r="BT365" s="7">
        <v>0</v>
      </c>
      <c r="BU365" s="7">
        <v>0</v>
      </c>
      <c r="BV365" s="7">
        <f>Table2[[#This Row],[Sales Tax Exemption Through FY 11]]+Table2[[#This Row],[Sales Tax Exemption FY 12 and After ]]</f>
        <v>0</v>
      </c>
      <c r="BW365" s="7">
        <v>0</v>
      </c>
      <c r="BX365" s="7">
        <v>0</v>
      </c>
      <c r="BY365" s="7">
        <v>0</v>
      </c>
      <c r="BZ365" s="7">
        <f>Table2[[#This Row],[Energy Tax Savings Through FY 11]]+Table2[[#This Row],[Energy Tax Savings FY 12 and After ]]</f>
        <v>0</v>
      </c>
      <c r="CA365" s="7">
        <v>2.9136000000000002</v>
      </c>
      <c r="CB365" s="7">
        <v>13.633800000000001</v>
      </c>
      <c r="CC365" s="7">
        <v>14.477399999999999</v>
      </c>
      <c r="CD365" s="7">
        <f>Table2[[#This Row],[Tax Exempt Bond Savings Through FY 11]]+Table2[[#This Row],[Tax Exempt Bond Savings FY12 and After ]]</f>
        <v>28.1112</v>
      </c>
      <c r="CE365" s="7">
        <v>103.02030000000001</v>
      </c>
      <c r="CF365" s="7">
        <v>552.84979999999996</v>
      </c>
      <c r="CG365" s="7">
        <v>1415.3770999999999</v>
      </c>
      <c r="CH365" s="7">
        <f>Table2[[#This Row],[Indirect and Induced Through FY 11]]+Table2[[#This Row],[Indirect and Induced FY 12 and After  ]]</f>
        <v>1968.2268999999999</v>
      </c>
      <c r="CI365" s="7">
        <v>185.3878</v>
      </c>
      <c r="CJ365" s="7">
        <v>992.87909999999999</v>
      </c>
      <c r="CK365" s="7">
        <v>2572.5605999999998</v>
      </c>
      <c r="CL365" s="7">
        <f>Table2[[#This Row],[TOTAL Income Consumption Use Taxes Through FY 11]]+Table2[[#This Row],[TOTAL Income Consumption Use Taxes FY 12 and After  ]]</f>
        <v>3565.4396999999999</v>
      </c>
      <c r="CM365" s="7">
        <v>2.9136000000000002</v>
      </c>
      <c r="CN365" s="7">
        <v>13.633800000000001</v>
      </c>
      <c r="CO365" s="7">
        <v>14.477399999999999</v>
      </c>
      <c r="CP365" s="7">
        <f>Table2[[#This Row],[Assistance Provided Through FY 11]]+Table2[[#This Row],[Assistance Provided FY 12 and After ]]</f>
        <v>28.1112</v>
      </c>
      <c r="CQ365" s="7">
        <v>0</v>
      </c>
      <c r="CR365" s="7">
        <v>0</v>
      </c>
      <c r="CS365" s="7">
        <v>0</v>
      </c>
      <c r="CT365" s="7">
        <f>Table2[[#This Row],[Recapture Cancellation Reduction Amount Through FY 11]]+Table2[[#This Row],[Recapture Cancellation Reduction Amount FY 12 and After ]]</f>
        <v>0</v>
      </c>
      <c r="CU365" s="7">
        <v>0</v>
      </c>
      <c r="CV365" s="7">
        <v>0</v>
      </c>
      <c r="CW365" s="7">
        <v>0</v>
      </c>
      <c r="CX365" s="7">
        <f>Table2[[#This Row],[Penalty Paid Through FY 11]]+Table2[[#This Row],[Penalty Paid FY 12 and After]]</f>
        <v>0</v>
      </c>
      <c r="CY365" s="7">
        <v>2.9136000000000002</v>
      </c>
      <c r="CZ365" s="7">
        <v>13.633800000000001</v>
      </c>
      <c r="DA365" s="7">
        <v>14.477399999999999</v>
      </c>
      <c r="DB365" s="7">
        <f>Table2[[#This Row],[TOTAL Assistance Net of recapture penalties Through FY 11]]+Table2[[#This Row],[TOTAL Assistance Net of recapture penalties FY 12 and After ]]</f>
        <v>28.1112</v>
      </c>
      <c r="DC365" s="7">
        <v>85.281099999999995</v>
      </c>
      <c r="DD365" s="7">
        <v>614.13189999999997</v>
      </c>
      <c r="DE365" s="7">
        <v>1171.6609000000001</v>
      </c>
      <c r="DF365" s="7">
        <f>Table2[[#This Row],[Company Direct Tax Revenue Before Assistance FY 12 and After]]+Table2[[#This Row],[Company Direct Tax Revenue Before Assistance Through FY 11]]</f>
        <v>1785.7928000000002</v>
      </c>
      <c r="DG365" s="7">
        <v>192.84270000000001</v>
      </c>
      <c r="DH365" s="7">
        <v>1008.9456</v>
      </c>
      <c r="DI365" s="7">
        <v>2649.4299000000001</v>
      </c>
      <c r="DJ365" s="7">
        <f>Table2[[#This Row],[Indirect and Induced Tax Revenues FY 12 and After]]+Table2[[#This Row],[Indirect and Induced Tax Revenues Through FY 11]]</f>
        <v>3658.3755000000001</v>
      </c>
      <c r="DK365" s="7">
        <v>278.12380000000002</v>
      </c>
      <c r="DL365" s="7">
        <v>1623.0775000000001</v>
      </c>
      <c r="DM365" s="7">
        <v>3821.0907999999999</v>
      </c>
      <c r="DN365" s="7">
        <f>Table2[[#This Row],[TOTAL Tax Revenues Before Assistance Through FY 11]]+Table2[[#This Row],[TOTAL Tax Revenues Before Assistance FY 12 and After]]</f>
        <v>5444.1683000000003</v>
      </c>
      <c r="DO365" s="7">
        <v>275.21019999999999</v>
      </c>
      <c r="DP365" s="7">
        <v>1609.4437</v>
      </c>
      <c r="DQ365" s="7">
        <v>3806.6134000000002</v>
      </c>
      <c r="DR365" s="7">
        <f>Table2[[#This Row],[TOTAL Tax Revenues Net of Assistance Recapture and Penalty FY 12 and After]]+Table2[[#This Row],[TOTAL Tax Revenues Net of Assistance Recapture and Penalty Through FY 11]]</f>
        <v>5416.0571</v>
      </c>
      <c r="DS365" s="7">
        <v>0</v>
      </c>
      <c r="DT365" s="7">
        <v>0</v>
      </c>
      <c r="DU365" s="7">
        <v>0</v>
      </c>
      <c r="DV365" s="7">
        <v>0</v>
      </c>
    </row>
    <row r="366" spans="1:126" x14ac:dyDescent="0.25">
      <c r="A366" s="5">
        <v>93089</v>
      </c>
      <c r="B366" s="5" t="s">
        <v>648</v>
      </c>
      <c r="C366" s="5" t="s">
        <v>649</v>
      </c>
      <c r="D366" s="5" t="s">
        <v>32</v>
      </c>
      <c r="E366" s="5">
        <v>26</v>
      </c>
      <c r="F366" s="5">
        <v>1185</v>
      </c>
      <c r="G366" s="5">
        <v>43</v>
      </c>
      <c r="H366" s="23"/>
      <c r="I366" s="23">
        <v>40000</v>
      </c>
      <c r="J366" s="5">
        <v>332116</v>
      </c>
      <c r="K366" s="6" t="s">
        <v>43</v>
      </c>
      <c r="L366" s="6">
        <v>38698</v>
      </c>
      <c r="M366" s="9">
        <v>48029</v>
      </c>
      <c r="N366" s="7">
        <v>450</v>
      </c>
      <c r="O366" s="5" t="s">
        <v>109</v>
      </c>
      <c r="P366" s="23">
        <v>1</v>
      </c>
      <c r="Q366" s="23">
        <v>0</v>
      </c>
      <c r="R366" s="23">
        <v>35</v>
      </c>
      <c r="S366" s="23">
        <v>0</v>
      </c>
      <c r="T366" s="23">
        <v>0</v>
      </c>
      <c r="U366" s="23">
        <v>36</v>
      </c>
      <c r="V366" s="23">
        <v>35</v>
      </c>
      <c r="W366" s="23">
        <v>0</v>
      </c>
      <c r="X366" s="23">
        <v>0</v>
      </c>
      <c r="Y366" s="23">
        <v>38</v>
      </c>
      <c r="Z366" s="23">
        <v>2</v>
      </c>
      <c r="AA366" s="24">
        <v>0</v>
      </c>
      <c r="AB366" s="24">
        <v>0</v>
      </c>
      <c r="AC366" s="24">
        <v>0</v>
      </c>
      <c r="AD366" s="24">
        <v>0</v>
      </c>
      <c r="AE366" s="24">
        <v>0</v>
      </c>
      <c r="AF366" s="24">
        <v>80.5555555555556</v>
      </c>
      <c r="AG366" s="5" t="s">
        <v>33</v>
      </c>
      <c r="AH366" s="7" t="s">
        <v>33</v>
      </c>
      <c r="AI366" s="7">
        <v>41.576999999999998</v>
      </c>
      <c r="AJ366" s="7">
        <v>197.84569999999999</v>
      </c>
      <c r="AK366" s="7">
        <v>471.64089999999999</v>
      </c>
      <c r="AL366" s="7">
        <f>Table2[[#This Row],[Company Direct Land Through FY 11]]+Table2[[#This Row],[Company Direct Land FY 12 and After ]]</f>
        <v>669.48659999999995</v>
      </c>
      <c r="AM366" s="7">
        <v>64.602999999999994</v>
      </c>
      <c r="AN366" s="7">
        <v>288.8338</v>
      </c>
      <c r="AO366" s="7">
        <v>732.84379999999999</v>
      </c>
      <c r="AP366" s="7">
        <f>Table2[[#This Row],[Company Direct Building Through FY 11]]+Table2[[#This Row],[Company Direct Building FY 12 and After  ]]</f>
        <v>1021.6776</v>
      </c>
      <c r="AQ366" s="7">
        <v>0</v>
      </c>
      <c r="AR366" s="7">
        <v>6.1800000000000001E-2</v>
      </c>
      <c r="AS366" s="7">
        <v>0</v>
      </c>
      <c r="AT366" s="7">
        <f>Table2[[#This Row],[Mortgage Recording Tax Through FY 11]]+Table2[[#This Row],[Mortgage Recording Tax FY 12 and After ]]</f>
        <v>6.1800000000000001E-2</v>
      </c>
      <c r="AU366" s="7">
        <v>30.564</v>
      </c>
      <c r="AV366" s="7">
        <v>112.2214</v>
      </c>
      <c r="AW366" s="7">
        <v>346.71069999999997</v>
      </c>
      <c r="AX366" s="7">
        <f>Table2[[#This Row],[Pilot Savings  Through FY 11]]+Table2[[#This Row],[Pilot Savings FY 12 and After ]]</f>
        <v>458.93209999999999</v>
      </c>
      <c r="AY366" s="7">
        <v>0</v>
      </c>
      <c r="AZ366" s="7">
        <v>0</v>
      </c>
      <c r="BA366" s="7">
        <v>0</v>
      </c>
      <c r="BB366" s="7">
        <f>Table2[[#This Row],[Mortgage Recording Tax Exemption Through FY 11]]+Table2[[#This Row],[Mortgage Recording Tax Exemption FY 12 and After ]]</f>
        <v>0</v>
      </c>
      <c r="BC366" s="7">
        <v>37.231299999999997</v>
      </c>
      <c r="BD366" s="7">
        <v>176.1344</v>
      </c>
      <c r="BE366" s="7">
        <v>422.34449999999998</v>
      </c>
      <c r="BF366" s="7">
        <f>Table2[[#This Row],[Indirect and Induced Land Through FY 11]]+Table2[[#This Row],[Indirect and Induced Land FY 12 and After ]]</f>
        <v>598.47889999999995</v>
      </c>
      <c r="BG366" s="7">
        <v>69.143900000000002</v>
      </c>
      <c r="BH366" s="7">
        <v>327.10719999999998</v>
      </c>
      <c r="BI366" s="7">
        <v>784.35339999999997</v>
      </c>
      <c r="BJ366" s="7">
        <f>Table2[[#This Row],[Indirect and Induced Building Through FY 11]]+Table2[[#This Row],[Indirect and Induced Building FY 12 and After]]</f>
        <v>1111.4605999999999</v>
      </c>
      <c r="BK366" s="7">
        <v>181.99119999999999</v>
      </c>
      <c r="BL366" s="7">
        <v>877.76149999999996</v>
      </c>
      <c r="BM366" s="7">
        <v>2064.4719</v>
      </c>
      <c r="BN366" s="7">
        <f>Table2[[#This Row],[TOTAL Real Property Related Taxes Through FY 11]]+Table2[[#This Row],[TOTAL Real Property Related Taxes FY 12 and After]]</f>
        <v>2942.2334000000001</v>
      </c>
      <c r="BO366" s="7">
        <v>267.63220000000001</v>
      </c>
      <c r="BP366" s="7">
        <v>1371.6829</v>
      </c>
      <c r="BQ366" s="7">
        <v>3035.9672</v>
      </c>
      <c r="BR366" s="7">
        <f>Table2[[#This Row],[Company Direct Through FY 11]]+Table2[[#This Row],[Company Direct FY 12 and After ]]</f>
        <v>4407.6500999999998</v>
      </c>
      <c r="BS366" s="7">
        <v>0</v>
      </c>
      <c r="BT366" s="7">
        <v>0</v>
      </c>
      <c r="BU366" s="7">
        <v>0</v>
      </c>
      <c r="BV366" s="7">
        <f>Table2[[#This Row],[Sales Tax Exemption Through FY 11]]+Table2[[#This Row],[Sales Tax Exemption FY 12 and After ]]</f>
        <v>0</v>
      </c>
      <c r="BW366" s="7">
        <v>0</v>
      </c>
      <c r="BX366" s="7">
        <v>0</v>
      </c>
      <c r="BY366" s="7">
        <v>0</v>
      </c>
      <c r="BZ366" s="7">
        <f>Table2[[#This Row],[Energy Tax Savings Through FY 11]]+Table2[[#This Row],[Energy Tax Savings FY 12 and After ]]</f>
        <v>0</v>
      </c>
      <c r="CA366" s="7">
        <v>0</v>
      </c>
      <c r="CB366" s="7">
        <v>0</v>
      </c>
      <c r="CC366" s="7">
        <v>0</v>
      </c>
      <c r="CD366" s="7">
        <f>Table2[[#This Row],[Tax Exempt Bond Savings Through FY 11]]+Table2[[#This Row],[Tax Exempt Bond Savings FY12 and After ]]</f>
        <v>0</v>
      </c>
      <c r="CE366" s="7">
        <v>131.9513</v>
      </c>
      <c r="CF366" s="7">
        <v>670.47540000000004</v>
      </c>
      <c r="CG366" s="7">
        <v>1496.8303000000001</v>
      </c>
      <c r="CH366" s="7">
        <f>Table2[[#This Row],[Indirect and Induced Through FY 11]]+Table2[[#This Row],[Indirect and Induced FY 12 and After  ]]</f>
        <v>2167.3056999999999</v>
      </c>
      <c r="CI366" s="7">
        <v>399.58350000000002</v>
      </c>
      <c r="CJ366" s="7">
        <v>2042.1583000000001</v>
      </c>
      <c r="CK366" s="7">
        <v>4532.7974999999997</v>
      </c>
      <c r="CL366" s="7">
        <f>Table2[[#This Row],[TOTAL Income Consumption Use Taxes Through FY 11]]+Table2[[#This Row],[TOTAL Income Consumption Use Taxes FY 12 and After  ]]</f>
        <v>6574.9557999999997</v>
      </c>
      <c r="CM366" s="7">
        <v>30.564</v>
      </c>
      <c r="CN366" s="7">
        <v>112.2214</v>
      </c>
      <c r="CO366" s="7">
        <v>346.71069999999997</v>
      </c>
      <c r="CP366" s="7">
        <f>Table2[[#This Row],[Assistance Provided Through FY 11]]+Table2[[#This Row],[Assistance Provided FY 12 and After ]]</f>
        <v>458.93209999999999</v>
      </c>
      <c r="CQ366" s="7">
        <v>0</v>
      </c>
      <c r="CR366" s="7">
        <v>0</v>
      </c>
      <c r="CS366" s="7">
        <v>0</v>
      </c>
      <c r="CT366" s="7">
        <f>Table2[[#This Row],[Recapture Cancellation Reduction Amount Through FY 11]]+Table2[[#This Row],[Recapture Cancellation Reduction Amount FY 12 and After ]]</f>
        <v>0</v>
      </c>
      <c r="CU366" s="7">
        <v>0</v>
      </c>
      <c r="CV366" s="7">
        <v>0</v>
      </c>
      <c r="CW366" s="7">
        <v>0</v>
      </c>
      <c r="CX366" s="7">
        <f>Table2[[#This Row],[Penalty Paid Through FY 11]]+Table2[[#This Row],[Penalty Paid FY 12 and After]]</f>
        <v>0</v>
      </c>
      <c r="CY366" s="7">
        <v>30.564</v>
      </c>
      <c r="CZ366" s="7">
        <v>112.2214</v>
      </c>
      <c r="DA366" s="7">
        <v>346.71069999999997</v>
      </c>
      <c r="DB366" s="7">
        <f>Table2[[#This Row],[TOTAL Assistance Net of recapture penalties Through FY 11]]+Table2[[#This Row],[TOTAL Assistance Net of recapture penalties FY 12 and After ]]</f>
        <v>458.93209999999999</v>
      </c>
      <c r="DC366" s="7">
        <v>373.81220000000002</v>
      </c>
      <c r="DD366" s="7">
        <v>1858.4241999999999</v>
      </c>
      <c r="DE366" s="7">
        <v>4240.4519</v>
      </c>
      <c r="DF366" s="7">
        <f>Table2[[#This Row],[Company Direct Tax Revenue Before Assistance FY 12 and After]]+Table2[[#This Row],[Company Direct Tax Revenue Before Assistance Through FY 11]]</f>
        <v>6098.8760999999995</v>
      </c>
      <c r="DG366" s="7">
        <v>238.32650000000001</v>
      </c>
      <c r="DH366" s="7">
        <v>1173.7170000000001</v>
      </c>
      <c r="DI366" s="7">
        <v>2703.5282000000002</v>
      </c>
      <c r="DJ366" s="7">
        <f>Table2[[#This Row],[Indirect and Induced Tax Revenues FY 12 and After]]+Table2[[#This Row],[Indirect and Induced Tax Revenues Through FY 11]]</f>
        <v>3877.2452000000003</v>
      </c>
      <c r="DK366" s="7">
        <v>612.13869999999997</v>
      </c>
      <c r="DL366" s="7">
        <v>3032.1412</v>
      </c>
      <c r="DM366" s="7">
        <v>6943.9800999999998</v>
      </c>
      <c r="DN366" s="7">
        <f>Table2[[#This Row],[TOTAL Tax Revenues Before Assistance Through FY 11]]+Table2[[#This Row],[TOTAL Tax Revenues Before Assistance FY 12 and After]]</f>
        <v>9976.1212999999989</v>
      </c>
      <c r="DO366" s="7">
        <v>581.57470000000001</v>
      </c>
      <c r="DP366" s="7">
        <v>2919.9198000000001</v>
      </c>
      <c r="DQ366" s="7">
        <v>6597.2694000000001</v>
      </c>
      <c r="DR366" s="7">
        <f>Table2[[#This Row],[TOTAL Tax Revenues Net of Assistance Recapture and Penalty FY 12 and After]]+Table2[[#This Row],[TOTAL Tax Revenues Net of Assistance Recapture and Penalty Through FY 11]]</f>
        <v>9517.1892000000007</v>
      </c>
      <c r="DS366" s="7">
        <v>0</v>
      </c>
      <c r="DT366" s="7">
        <v>0</v>
      </c>
      <c r="DU366" s="7">
        <v>0</v>
      </c>
      <c r="DV366" s="7">
        <v>0</v>
      </c>
    </row>
    <row r="367" spans="1:126" x14ac:dyDescent="0.25">
      <c r="A367" s="5">
        <v>93090</v>
      </c>
      <c r="B367" s="5" t="s">
        <v>650</v>
      </c>
      <c r="C367" s="5" t="s">
        <v>651</v>
      </c>
      <c r="D367" s="5" t="s">
        <v>27</v>
      </c>
      <c r="E367" s="5">
        <v>3</v>
      </c>
      <c r="F367" s="5">
        <v>1077</v>
      </c>
      <c r="G367" s="5">
        <v>43</v>
      </c>
      <c r="H367" s="23"/>
      <c r="I367" s="23"/>
      <c r="J367" s="5">
        <v>624190</v>
      </c>
      <c r="K367" s="6" t="s">
        <v>47</v>
      </c>
      <c r="L367" s="6">
        <v>38776</v>
      </c>
      <c r="M367" s="9">
        <v>49706</v>
      </c>
      <c r="N367" s="7">
        <v>30000</v>
      </c>
      <c r="O367" s="5" t="s">
        <v>48</v>
      </c>
      <c r="P367" s="23">
        <v>3</v>
      </c>
      <c r="Q367" s="23">
        <v>68</v>
      </c>
      <c r="R367" s="23">
        <v>126</v>
      </c>
      <c r="S367" s="23">
        <v>2</v>
      </c>
      <c r="T367" s="23">
        <v>0</v>
      </c>
      <c r="U367" s="23">
        <v>199</v>
      </c>
      <c r="V367" s="23">
        <v>163</v>
      </c>
      <c r="W367" s="23">
        <v>0</v>
      </c>
      <c r="X367" s="23">
        <v>0</v>
      </c>
      <c r="Y367" s="23">
        <v>0</v>
      </c>
      <c r="Z367" s="23">
        <v>76</v>
      </c>
      <c r="AA367" s="24">
        <v>0</v>
      </c>
      <c r="AB367" s="24">
        <v>0</v>
      </c>
      <c r="AC367" s="24">
        <v>0</v>
      </c>
      <c r="AD367" s="24">
        <v>0</v>
      </c>
      <c r="AE367" s="24">
        <v>0</v>
      </c>
      <c r="AF367" s="24">
        <v>70.854271356783897</v>
      </c>
      <c r="AG367" s="5" t="s">
        <v>39</v>
      </c>
      <c r="AH367" s="7" t="s">
        <v>33</v>
      </c>
      <c r="AI367" s="7">
        <v>0</v>
      </c>
      <c r="AJ367" s="7">
        <v>0</v>
      </c>
      <c r="AK367" s="7">
        <v>0</v>
      </c>
      <c r="AL367" s="7">
        <f>Table2[[#This Row],[Company Direct Land Through FY 11]]+Table2[[#This Row],[Company Direct Land FY 12 and After ]]</f>
        <v>0</v>
      </c>
      <c r="AM367" s="7">
        <v>0</v>
      </c>
      <c r="AN367" s="7">
        <v>0</v>
      </c>
      <c r="AO367" s="7">
        <v>0</v>
      </c>
      <c r="AP367" s="7">
        <f>Table2[[#This Row],[Company Direct Building Through FY 11]]+Table2[[#This Row],[Company Direct Building FY 12 and After  ]]</f>
        <v>0</v>
      </c>
      <c r="AQ367" s="7">
        <v>0</v>
      </c>
      <c r="AR367" s="7">
        <v>487.5</v>
      </c>
      <c r="AS367" s="7">
        <v>0</v>
      </c>
      <c r="AT367" s="7">
        <f>Table2[[#This Row],[Mortgage Recording Tax Through FY 11]]+Table2[[#This Row],[Mortgage Recording Tax FY 12 and After ]]</f>
        <v>487.5</v>
      </c>
      <c r="AU367" s="7">
        <v>0</v>
      </c>
      <c r="AV367" s="7">
        <v>0</v>
      </c>
      <c r="AW367" s="7">
        <v>0</v>
      </c>
      <c r="AX367" s="7">
        <f>Table2[[#This Row],[Pilot Savings  Through FY 11]]+Table2[[#This Row],[Pilot Savings FY 12 and After ]]</f>
        <v>0</v>
      </c>
      <c r="AY367" s="7">
        <v>0</v>
      </c>
      <c r="AZ367" s="7">
        <v>0</v>
      </c>
      <c r="BA367" s="7">
        <v>0</v>
      </c>
      <c r="BB367" s="7">
        <f>Table2[[#This Row],[Mortgage Recording Tax Exemption Through FY 11]]+Table2[[#This Row],[Mortgage Recording Tax Exemption FY 12 and After ]]</f>
        <v>0</v>
      </c>
      <c r="BC367" s="7">
        <v>68.324799999999996</v>
      </c>
      <c r="BD367" s="7">
        <v>417.35700000000003</v>
      </c>
      <c r="BE367" s="7">
        <v>913.1875</v>
      </c>
      <c r="BF367" s="7">
        <f>Table2[[#This Row],[Indirect and Induced Land Through FY 11]]+Table2[[#This Row],[Indirect and Induced Land FY 12 and After ]]</f>
        <v>1330.5445</v>
      </c>
      <c r="BG367" s="7">
        <v>126.8888</v>
      </c>
      <c r="BH367" s="7">
        <v>775.09140000000002</v>
      </c>
      <c r="BI367" s="7">
        <v>1695.914</v>
      </c>
      <c r="BJ367" s="7">
        <f>Table2[[#This Row],[Indirect and Induced Building Through FY 11]]+Table2[[#This Row],[Indirect and Induced Building FY 12 and After]]</f>
        <v>2471.0054</v>
      </c>
      <c r="BK367" s="7">
        <v>195.21360000000001</v>
      </c>
      <c r="BL367" s="7">
        <v>1679.9484</v>
      </c>
      <c r="BM367" s="7">
        <v>2609.1015000000002</v>
      </c>
      <c r="BN367" s="7">
        <f>Table2[[#This Row],[TOTAL Real Property Related Taxes Through FY 11]]+Table2[[#This Row],[TOTAL Real Property Related Taxes FY 12 and After]]</f>
        <v>4289.0499</v>
      </c>
      <c r="BO367" s="7">
        <v>185.3442</v>
      </c>
      <c r="BP367" s="7">
        <v>1200.3200999999999</v>
      </c>
      <c r="BQ367" s="7">
        <v>2477.1918999999998</v>
      </c>
      <c r="BR367" s="7">
        <f>Table2[[#This Row],[Company Direct Through FY 11]]+Table2[[#This Row],[Company Direct FY 12 and After ]]</f>
        <v>3677.5119999999997</v>
      </c>
      <c r="BS367" s="7">
        <v>0</v>
      </c>
      <c r="BT367" s="7">
        <v>0</v>
      </c>
      <c r="BU367" s="7">
        <v>0</v>
      </c>
      <c r="BV367" s="7">
        <f>Table2[[#This Row],[Sales Tax Exemption Through FY 11]]+Table2[[#This Row],[Sales Tax Exemption FY 12 and After ]]</f>
        <v>0</v>
      </c>
      <c r="BW367" s="7">
        <v>0</v>
      </c>
      <c r="BX367" s="7">
        <v>0</v>
      </c>
      <c r="BY367" s="7">
        <v>0</v>
      </c>
      <c r="BZ367" s="7">
        <f>Table2[[#This Row],[Energy Tax Savings Through FY 11]]+Table2[[#This Row],[Energy Tax Savings FY 12 and After ]]</f>
        <v>0</v>
      </c>
      <c r="CA367" s="7">
        <v>21.011500000000002</v>
      </c>
      <c r="CB367" s="7">
        <v>98.821600000000004</v>
      </c>
      <c r="CC367" s="7">
        <v>104.4042</v>
      </c>
      <c r="CD367" s="7">
        <f>Table2[[#This Row],[Tax Exempt Bond Savings Through FY 11]]+Table2[[#This Row],[Tax Exempt Bond Savings FY12 and After ]]</f>
        <v>203.22579999999999</v>
      </c>
      <c r="CE367" s="7">
        <v>223.89699999999999</v>
      </c>
      <c r="CF367" s="7">
        <v>1451.9177999999999</v>
      </c>
      <c r="CG367" s="7">
        <v>2992.4645999999998</v>
      </c>
      <c r="CH367" s="7">
        <f>Table2[[#This Row],[Indirect and Induced Through FY 11]]+Table2[[#This Row],[Indirect and Induced FY 12 and After  ]]</f>
        <v>4444.3823999999995</v>
      </c>
      <c r="CI367" s="7">
        <v>388.22969999999998</v>
      </c>
      <c r="CJ367" s="7">
        <v>2553.4162999999999</v>
      </c>
      <c r="CK367" s="7">
        <v>5365.2523000000001</v>
      </c>
      <c r="CL367" s="7">
        <f>Table2[[#This Row],[TOTAL Income Consumption Use Taxes Through FY 11]]+Table2[[#This Row],[TOTAL Income Consumption Use Taxes FY 12 and After  ]]</f>
        <v>7918.6686</v>
      </c>
      <c r="CM367" s="7">
        <v>21.011500000000002</v>
      </c>
      <c r="CN367" s="7">
        <v>98.821600000000004</v>
      </c>
      <c r="CO367" s="7">
        <v>104.4042</v>
      </c>
      <c r="CP367" s="7">
        <f>Table2[[#This Row],[Assistance Provided Through FY 11]]+Table2[[#This Row],[Assistance Provided FY 12 and After ]]</f>
        <v>203.22579999999999</v>
      </c>
      <c r="CQ367" s="7">
        <v>0</v>
      </c>
      <c r="CR367" s="7">
        <v>0</v>
      </c>
      <c r="CS367" s="7">
        <v>0</v>
      </c>
      <c r="CT367" s="7">
        <f>Table2[[#This Row],[Recapture Cancellation Reduction Amount Through FY 11]]+Table2[[#This Row],[Recapture Cancellation Reduction Amount FY 12 and After ]]</f>
        <v>0</v>
      </c>
      <c r="CU367" s="7">
        <v>0</v>
      </c>
      <c r="CV367" s="7">
        <v>0</v>
      </c>
      <c r="CW367" s="7">
        <v>0</v>
      </c>
      <c r="CX367" s="7">
        <f>Table2[[#This Row],[Penalty Paid Through FY 11]]+Table2[[#This Row],[Penalty Paid FY 12 and After]]</f>
        <v>0</v>
      </c>
      <c r="CY367" s="7">
        <v>21.011500000000002</v>
      </c>
      <c r="CZ367" s="7">
        <v>98.821600000000004</v>
      </c>
      <c r="DA367" s="7">
        <v>104.4042</v>
      </c>
      <c r="DB367" s="7">
        <f>Table2[[#This Row],[TOTAL Assistance Net of recapture penalties Through FY 11]]+Table2[[#This Row],[TOTAL Assistance Net of recapture penalties FY 12 and After ]]</f>
        <v>203.22579999999999</v>
      </c>
      <c r="DC367" s="7">
        <v>185.3442</v>
      </c>
      <c r="DD367" s="7">
        <v>1687.8200999999999</v>
      </c>
      <c r="DE367" s="7">
        <v>2477.1918999999998</v>
      </c>
      <c r="DF367" s="7">
        <f>Table2[[#This Row],[Company Direct Tax Revenue Before Assistance FY 12 and After]]+Table2[[#This Row],[Company Direct Tax Revenue Before Assistance Through FY 11]]</f>
        <v>4165.0119999999997</v>
      </c>
      <c r="DG367" s="7">
        <v>419.11059999999998</v>
      </c>
      <c r="DH367" s="7">
        <v>2644.3661999999999</v>
      </c>
      <c r="DI367" s="7">
        <v>5601.5661</v>
      </c>
      <c r="DJ367" s="7">
        <f>Table2[[#This Row],[Indirect and Induced Tax Revenues FY 12 and After]]+Table2[[#This Row],[Indirect and Induced Tax Revenues Through FY 11]]</f>
        <v>8245.9323000000004</v>
      </c>
      <c r="DK367" s="7">
        <v>604.45479999999998</v>
      </c>
      <c r="DL367" s="7">
        <v>4332.1863000000003</v>
      </c>
      <c r="DM367" s="7">
        <v>8078.7579999999998</v>
      </c>
      <c r="DN367" s="7">
        <f>Table2[[#This Row],[TOTAL Tax Revenues Before Assistance Through FY 11]]+Table2[[#This Row],[TOTAL Tax Revenues Before Assistance FY 12 and After]]</f>
        <v>12410.944299999999</v>
      </c>
      <c r="DO367" s="7">
        <v>583.44330000000002</v>
      </c>
      <c r="DP367" s="7">
        <v>4233.3647000000001</v>
      </c>
      <c r="DQ367" s="7">
        <v>7974.3537999999999</v>
      </c>
      <c r="DR367" s="7">
        <f>Table2[[#This Row],[TOTAL Tax Revenues Net of Assistance Recapture and Penalty FY 12 and After]]+Table2[[#This Row],[TOTAL Tax Revenues Net of Assistance Recapture and Penalty Through FY 11]]</f>
        <v>12207.718499999999</v>
      </c>
      <c r="DS367" s="7">
        <v>0</v>
      </c>
      <c r="DT367" s="7">
        <v>0</v>
      </c>
      <c r="DU367" s="7">
        <v>0</v>
      </c>
      <c r="DV367" s="7">
        <v>0</v>
      </c>
    </row>
    <row r="368" spans="1:126" x14ac:dyDescent="0.25">
      <c r="A368" s="5">
        <v>93091</v>
      </c>
      <c r="B368" s="5" t="s">
        <v>652</v>
      </c>
      <c r="C368" s="5" t="s">
        <v>829</v>
      </c>
      <c r="D368" s="5" t="s">
        <v>32</v>
      </c>
      <c r="E368" s="5">
        <v>30</v>
      </c>
      <c r="F368" s="5">
        <v>3810</v>
      </c>
      <c r="G368" s="5">
        <v>444</v>
      </c>
      <c r="H368" s="23"/>
      <c r="I368" s="23">
        <v>32250</v>
      </c>
      <c r="J368" s="5">
        <v>238220</v>
      </c>
      <c r="K368" s="6" t="s">
        <v>43</v>
      </c>
      <c r="L368" s="6">
        <v>38631</v>
      </c>
      <c r="M368" s="9">
        <v>48029</v>
      </c>
      <c r="N368" s="7">
        <v>5524</v>
      </c>
      <c r="O368" s="5" t="s">
        <v>51</v>
      </c>
      <c r="P368" s="23">
        <v>0</v>
      </c>
      <c r="Q368" s="23">
        <v>4</v>
      </c>
      <c r="R368" s="23">
        <v>105</v>
      </c>
      <c r="S368" s="23">
        <v>0</v>
      </c>
      <c r="T368" s="23">
        <v>2</v>
      </c>
      <c r="U368" s="23">
        <v>111</v>
      </c>
      <c r="V368" s="23">
        <v>109</v>
      </c>
      <c r="W368" s="23">
        <v>0</v>
      </c>
      <c r="X368" s="23">
        <v>0</v>
      </c>
      <c r="Y368" s="23">
        <v>0</v>
      </c>
      <c r="Z368" s="23">
        <v>9</v>
      </c>
      <c r="AA368" s="24">
        <v>0</v>
      </c>
      <c r="AB368" s="24">
        <v>0</v>
      </c>
      <c r="AC368" s="24">
        <v>0</v>
      </c>
      <c r="AD368" s="24">
        <v>0</v>
      </c>
      <c r="AE368" s="24">
        <v>0</v>
      </c>
      <c r="AF368" s="24">
        <v>63.302752293578003</v>
      </c>
      <c r="AG368" s="5" t="s">
        <v>39</v>
      </c>
      <c r="AH368" s="7" t="s">
        <v>33</v>
      </c>
      <c r="AI368" s="7">
        <v>26.681999999999999</v>
      </c>
      <c r="AJ368" s="7">
        <v>161.6557</v>
      </c>
      <c r="AK368" s="7">
        <v>302.67520000000002</v>
      </c>
      <c r="AL368" s="7">
        <f>Table2[[#This Row],[Company Direct Land Through FY 11]]+Table2[[#This Row],[Company Direct Land FY 12 and After ]]</f>
        <v>464.33090000000004</v>
      </c>
      <c r="AM368" s="7">
        <v>36.343000000000004</v>
      </c>
      <c r="AN368" s="7">
        <v>158.90350000000001</v>
      </c>
      <c r="AO368" s="7">
        <v>412.26749999999998</v>
      </c>
      <c r="AP368" s="7">
        <f>Table2[[#This Row],[Company Direct Building Through FY 11]]+Table2[[#This Row],[Company Direct Building FY 12 and After  ]]</f>
        <v>571.17100000000005</v>
      </c>
      <c r="AQ368" s="7">
        <v>0</v>
      </c>
      <c r="AR368" s="7">
        <v>54.905000000000001</v>
      </c>
      <c r="AS368" s="7">
        <v>0</v>
      </c>
      <c r="AT368" s="7">
        <f>Table2[[#This Row],[Mortgage Recording Tax Through FY 11]]+Table2[[#This Row],[Mortgage Recording Tax FY 12 and After ]]</f>
        <v>54.905000000000001</v>
      </c>
      <c r="AU368" s="7">
        <v>53.860999999999997</v>
      </c>
      <c r="AV368" s="7">
        <v>158.13159999999999</v>
      </c>
      <c r="AW368" s="7">
        <v>610.98800000000006</v>
      </c>
      <c r="AX368" s="7">
        <f>Table2[[#This Row],[Pilot Savings  Through FY 11]]+Table2[[#This Row],[Pilot Savings FY 12 and After ]]</f>
        <v>769.11959999999999</v>
      </c>
      <c r="AY368" s="7">
        <v>0</v>
      </c>
      <c r="AZ368" s="7">
        <v>54.905000000000001</v>
      </c>
      <c r="BA368" s="7">
        <v>0</v>
      </c>
      <c r="BB368" s="7">
        <f>Table2[[#This Row],[Mortgage Recording Tax Exemption Through FY 11]]+Table2[[#This Row],[Mortgage Recording Tax Exemption FY 12 and After ]]</f>
        <v>54.905000000000001</v>
      </c>
      <c r="BC368" s="7">
        <v>91.395399999999995</v>
      </c>
      <c r="BD368" s="7">
        <v>442.55689999999998</v>
      </c>
      <c r="BE368" s="7">
        <v>1036.7710999999999</v>
      </c>
      <c r="BF368" s="7">
        <f>Table2[[#This Row],[Indirect and Induced Land Through FY 11]]+Table2[[#This Row],[Indirect and Induced Land FY 12 and After ]]</f>
        <v>1479.328</v>
      </c>
      <c r="BG368" s="7">
        <v>169.73419999999999</v>
      </c>
      <c r="BH368" s="7">
        <v>821.8913</v>
      </c>
      <c r="BI368" s="7">
        <v>1925.4313999999999</v>
      </c>
      <c r="BJ368" s="7">
        <f>Table2[[#This Row],[Indirect and Induced Building Through FY 11]]+Table2[[#This Row],[Indirect and Induced Building FY 12 and After]]</f>
        <v>2747.3226999999997</v>
      </c>
      <c r="BK368" s="7">
        <v>270.29360000000003</v>
      </c>
      <c r="BL368" s="7">
        <v>1426.8758</v>
      </c>
      <c r="BM368" s="7">
        <v>3066.1572000000001</v>
      </c>
      <c r="BN368" s="7">
        <f>Table2[[#This Row],[TOTAL Real Property Related Taxes Through FY 11]]+Table2[[#This Row],[TOTAL Real Property Related Taxes FY 12 and After]]</f>
        <v>4493.0330000000004</v>
      </c>
      <c r="BO368" s="7">
        <v>646.46900000000005</v>
      </c>
      <c r="BP368" s="7">
        <v>3236.4115999999999</v>
      </c>
      <c r="BQ368" s="7">
        <v>7333.4175999999998</v>
      </c>
      <c r="BR368" s="7">
        <f>Table2[[#This Row],[Company Direct Through FY 11]]+Table2[[#This Row],[Company Direct FY 12 and After ]]</f>
        <v>10569.8292</v>
      </c>
      <c r="BS368" s="7">
        <v>0</v>
      </c>
      <c r="BT368" s="7">
        <v>90.2624</v>
      </c>
      <c r="BU368" s="7">
        <v>0</v>
      </c>
      <c r="BV368" s="7">
        <f>Table2[[#This Row],[Sales Tax Exemption Through FY 11]]+Table2[[#This Row],[Sales Tax Exemption FY 12 and After ]]</f>
        <v>90.2624</v>
      </c>
      <c r="BW368" s="7">
        <v>0</v>
      </c>
      <c r="BX368" s="7">
        <v>0</v>
      </c>
      <c r="BY368" s="7">
        <v>0</v>
      </c>
      <c r="BZ368" s="7">
        <f>Table2[[#This Row],[Energy Tax Savings Through FY 11]]+Table2[[#This Row],[Energy Tax Savings FY 12 and After ]]</f>
        <v>0</v>
      </c>
      <c r="CA368" s="7">
        <v>0</v>
      </c>
      <c r="CB368" s="7">
        <v>0</v>
      </c>
      <c r="CC368" s="7">
        <v>0</v>
      </c>
      <c r="CD368" s="7">
        <f>Table2[[#This Row],[Tax Exempt Bond Savings Through FY 11]]+Table2[[#This Row],[Tax Exempt Bond Savings FY12 and After ]]</f>
        <v>0</v>
      </c>
      <c r="CE368" s="7">
        <v>323.91390000000001</v>
      </c>
      <c r="CF368" s="7">
        <v>1683.9686999999999</v>
      </c>
      <c r="CG368" s="7">
        <v>3674.4173999999998</v>
      </c>
      <c r="CH368" s="7">
        <f>Table2[[#This Row],[Indirect and Induced Through FY 11]]+Table2[[#This Row],[Indirect and Induced FY 12 and After  ]]</f>
        <v>5358.3860999999997</v>
      </c>
      <c r="CI368" s="7">
        <v>970.38289999999995</v>
      </c>
      <c r="CJ368" s="7">
        <v>4830.1179000000002</v>
      </c>
      <c r="CK368" s="7">
        <v>11007.834999999999</v>
      </c>
      <c r="CL368" s="7">
        <f>Table2[[#This Row],[TOTAL Income Consumption Use Taxes Through FY 11]]+Table2[[#This Row],[TOTAL Income Consumption Use Taxes FY 12 and After  ]]</f>
        <v>15837.9529</v>
      </c>
      <c r="CM368" s="7">
        <v>53.860999999999997</v>
      </c>
      <c r="CN368" s="7">
        <v>303.29899999999998</v>
      </c>
      <c r="CO368" s="7">
        <v>610.98800000000006</v>
      </c>
      <c r="CP368" s="7">
        <f>Table2[[#This Row],[Assistance Provided Through FY 11]]+Table2[[#This Row],[Assistance Provided FY 12 and After ]]</f>
        <v>914.28700000000003</v>
      </c>
      <c r="CQ368" s="7">
        <v>0</v>
      </c>
      <c r="CR368" s="7">
        <v>0</v>
      </c>
      <c r="CS368" s="7">
        <v>0</v>
      </c>
      <c r="CT368" s="7">
        <f>Table2[[#This Row],[Recapture Cancellation Reduction Amount Through FY 11]]+Table2[[#This Row],[Recapture Cancellation Reduction Amount FY 12 and After ]]</f>
        <v>0</v>
      </c>
      <c r="CU368" s="7">
        <v>0</v>
      </c>
      <c r="CV368" s="7">
        <v>0</v>
      </c>
      <c r="CW368" s="7">
        <v>0</v>
      </c>
      <c r="CX368" s="7">
        <f>Table2[[#This Row],[Penalty Paid Through FY 11]]+Table2[[#This Row],[Penalty Paid FY 12 and After]]</f>
        <v>0</v>
      </c>
      <c r="CY368" s="7">
        <v>53.860999999999997</v>
      </c>
      <c r="CZ368" s="7">
        <v>303.29899999999998</v>
      </c>
      <c r="DA368" s="7">
        <v>610.98800000000006</v>
      </c>
      <c r="DB368" s="7">
        <f>Table2[[#This Row],[TOTAL Assistance Net of recapture penalties Through FY 11]]+Table2[[#This Row],[TOTAL Assistance Net of recapture penalties FY 12 and After ]]</f>
        <v>914.28700000000003</v>
      </c>
      <c r="DC368" s="7">
        <v>709.49400000000003</v>
      </c>
      <c r="DD368" s="7">
        <v>3611.8757999999998</v>
      </c>
      <c r="DE368" s="7">
        <v>8048.3603000000003</v>
      </c>
      <c r="DF368" s="7">
        <f>Table2[[#This Row],[Company Direct Tax Revenue Before Assistance FY 12 and After]]+Table2[[#This Row],[Company Direct Tax Revenue Before Assistance Through FY 11]]</f>
        <v>11660.2361</v>
      </c>
      <c r="DG368" s="7">
        <v>585.04349999999999</v>
      </c>
      <c r="DH368" s="7">
        <v>2948.4169000000002</v>
      </c>
      <c r="DI368" s="7">
        <v>6636.6198999999997</v>
      </c>
      <c r="DJ368" s="7">
        <f>Table2[[#This Row],[Indirect and Induced Tax Revenues FY 12 and After]]+Table2[[#This Row],[Indirect and Induced Tax Revenues Through FY 11]]</f>
        <v>9585.0367999999999</v>
      </c>
      <c r="DK368" s="7">
        <v>1294.5374999999999</v>
      </c>
      <c r="DL368" s="7">
        <v>6560.2927</v>
      </c>
      <c r="DM368" s="7">
        <v>14684.9802</v>
      </c>
      <c r="DN368" s="7">
        <f>Table2[[#This Row],[TOTAL Tax Revenues Before Assistance Through FY 11]]+Table2[[#This Row],[TOTAL Tax Revenues Before Assistance FY 12 and After]]</f>
        <v>21245.2729</v>
      </c>
      <c r="DO368" s="7">
        <v>1240.6765</v>
      </c>
      <c r="DP368" s="7">
        <v>6256.9937</v>
      </c>
      <c r="DQ368" s="7">
        <v>14073.992200000001</v>
      </c>
      <c r="DR368" s="7">
        <f>Table2[[#This Row],[TOTAL Tax Revenues Net of Assistance Recapture and Penalty FY 12 and After]]+Table2[[#This Row],[TOTAL Tax Revenues Net of Assistance Recapture and Penalty Through FY 11]]</f>
        <v>20330.9859</v>
      </c>
      <c r="DS368" s="7">
        <v>0</v>
      </c>
      <c r="DT368" s="7">
        <v>0</v>
      </c>
      <c r="DU368" s="7">
        <v>0</v>
      </c>
      <c r="DV368" s="7">
        <v>0</v>
      </c>
    </row>
    <row r="369" spans="1:126" x14ac:dyDescent="0.25">
      <c r="A369" s="5">
        <v>93092</v>
      </c>
      <c r="B369" s="5" t="s">
        <v>653</v>
      </c>
      <c r="C369" s="5" t="s">
        <v>654</v>
      </c>
      <c r="D369" s="5" t="s">
        <v>32</v>
      </c>
      <c r="E369" s="5">
        <v>26</v>
      </c>
      <c r="F369" s="5">
        <v>2573</v>
      </c>
      <c r="G369" s="5">
        <v>1</v>
      </c>
      <c r="H369" s="23"/>
      <c r="I369" s="23">
        <v>120000</v>
      </c>
      <c r="J369" s="5">
        <v>312111</v>
      </c>
      <c r="K369" s="6" t="s">
        <v>43</v>
      </c>
      <c r="L369" s="6">
        <v>38897</v>
      </c>
      <c r="M369" s="9">
        <v>48395</v>
      </c>
      <c r="N369" s="7">
        <v>13250</v>
      </c>
      <c r="O369" s="5" t="s">
        <v>51</v>
      </c>
      <c r="P369" s="23">
        <v>0</v>
      </c>
      <c r="Q369" s="23">
        <v>0</v>
      </c>
      <c r="R369" s="23">
        <v>155</v>
      </c>
      <c r="S369" s="23">
        <v>3</v>
      </c>
      <c r="T369" s="23">
        <v>0</v>
      </c>
      <c r="U369" s="23">
        <v>158</v>
      </c>
      <c r="V369" s="23">
        <v>158</v>
      </c>
      <c r="W369" s="23">
        <v>0</v>
      </c>
      <c r="X369" s="23">
        <v>0</v>
      </c>
      <c r="Y369" s="23">
        <v>154</v>
      </c>
      <c r="Z369" s="23">
        <v>4</v>
      </c>
      <c r="AA369" s="24">
        <v>0</v>
      </c>
      <c r="AB369" s="24">
        <v>0</v>
      </c>
      <c r="AC369" s="24">
        <v>0</v>
      </c>
      <c r="AD369" s="24">
        <v>0</v>
      </c>
      <c r="AE369" s="24">
        <v>0</v>
      </c>
      <c r="AF369" s="24">
        <v>85.074626865671604</v>
      </c>
      <c r="AG369" s="5" t="s">
        <v>39</v>
      </c>
      <c r="AH369" s="7" t="s">
        <v>33</v>
      </c>
      <c r="AI369" s="7">
        <v>142.46</v>
      </c>
      <c r="AJ369" s="7">
        <v>735.63059999999996</v>
      </c>
      <c r="AK369" s="7">
        <v>1676.6957</v>
      </c>
      <c r="AL369" s="7">
        <f>Table2[[#This Row],[Company Direct Land Through FY 11]]+Table2[[#This Row],[Company Direct Land FY 12 and After ]]</f>
        <v>2412.3262999999997</v>
      </c>
      <c r="AM369" s="7">
        <v>52.064999999999998</v>
      </c>
      <c r="AN369" s="7">
        <v>614.08259999999996</v>
      </c>
      <c r="AO369" s="7">
        <v>612.78510000000006</v>
      </c>
      <c r="AP369" s="7">
        <f>Table2[[#This Row],[Company Direct Building Through FY 11]]+Table2[[#This Row],[Company Direct Building FY 12 and After  ]]</f>
        <v>1226.8677</v>
      </c>
      <c r="AQ369" s="7">
        <v>0</v>
      </c>
      <c r="AR369" s="7">
        <v>175.45</v>
      </c>
      <c r="AS369" s="7">
        <v>0</v>
      </c>
      <c r="AT369" s="7">
        <f>Table2[[#This Row],[Mortgage Recording Tax Through FY 11]]+Table2[[#This Row],[Mortgage Recording Tax FY 12 and After ]]</f>
        <v>175.45</v>
      </c>
      <c r="AU369" s="7">
        <v>106.523</v>
      </c>
      <c r="AV369" s="7">
        <v>332.2998</v>
      </c>
      <c r="AW369" s="7">
        <v>1253.7322999999999</v>
      </c>
      <c r="AX369" s="7">
        <f>Table2[[#This Row],[Pilot Savings  Through FY 11]]+Table2[[#This Row],[Pilot Savings FY 12 and After ]]</f>
        <v>1586.0320999999999</v>
      </c>
      <c r="AY369" s="7">
        <v>0</v>
      </c>
      <c r="AZ369" s="7">
        <v>175.45</v>
      </c>
      <c r="BA369" s="7">
        <v>0</v>
      </c>
      <c r="BB369" s="7">
        <f>Table2[[#This Row],[Mortgage Recording Tax Exemption Through FY 11]]+Table2[[#This Row],[Mortgage Recording Tax Exemption FY 12 and After ]]</f>
        <v>175.45</v>
      </c>
      <c r="BC369" s="7">
        <v>181.90199999999999</v>
      </c>
      <c r="BD369" s="7">
        <v>840.61289999999997</v>
      </c>
      <c r="BE369" s="7">
        <v>2140.9128999999998</v>
      </c>
      <c r="BF369" s="7">
        <f>Table2[[#This Row],[Indirect and Induced Land Through FY 11]]+Table2[[#This Row],[Indirect and Induced Land FY 12 and After ]]</f>
        <v>2981.5257999999999</v>
      </c>
      <c r="BG369" s="7">
        <v>337.81799999999998</v>
      </c>
      <c r="BH369" s="7">
        <v>1561.1382000000001</v>
      </c>
      <c r="BI369" s="7">
        <v>3975.982</v>
      </c>
      <c r="BJ369" s="7">
        <f>Table2[[#This Row],[Indirect and Induced Building Through FY 11]]+Table2[[#This Row],[Indirect and Induced Building FY 12 and After]]</f>
        <v>5537.1202000000003</v>
      </c>
      <c r="BK369" s="7">
        <v>607.72199999999998</v>
      </c>
      <c r="BL369" s="7">
        <v>3419.1644999999999</v>
      </c>
      <c r="BM369" s="7">
        <v>7152.6433999999999</v>
      </c>
      <c r="BN369" s="7">
        <f>Table2[[#This Row],[TOTAL Real Property Related Taxes Through FY 11]]+Table2[[#This Row],[TOTAL Real Property Related Taxes FY 12 and After]]</f>
        <v>10571.8079</v>
      </c>
      <c r="BO369" s="7">
        <v>1993.5998999999999</v>
      </c>
      <c r="BP369" s="7">
        <v>9039.8618000000006</v>
      </c>
      <c r="BQ369" s="7">
        <v>23463.862000000001</v>
      </c>
      <c r="BR369" s="7">
        <f>Table2[[#This Row],[Company Direct Through FY 11]]+Table2[[#This Row],[Company Direct FY 12 and After ]]</f>
        <v>32503.7238</v>
      </c>
      <c r="BS369" s="7">
        <v>0</v>
      </c>
      <c r="BT369" s="7">
        <v>0</v>
      </c>
      <c r="BU369" s="7">
        <v>0</v>
      </c>
      <c r="BV369" s="7">
        <f>Table2[[#This Row],[Sales Tax Exemption Through FY 11]]+Table2[[#This Row],[Sales Tax Exemption FY 12 and After ]]</f>
        <v>0</v>
      </c>
      <c r="BW369" s="7">
        <v>0</v>
      </c>
      <c r="BX369" s="7">
        <v>0</v>
      </c>
      <c r="BY369" s="7">
        <v>0</v>
      </c>
      <c r="BZ369" s="7">
        <f>Table2[[#This Row],[Energy Tax Savings Through FY 11]]+Table2[[#This Row],[Energy Tax Savings FY 12 and After ]]</f>
        <v>0</v>
      </c>
      <c r="CA369" s="7">
        <v>0</v>
      </c>
      <c r="CB369" s="7">
        <v>0</v>
      </c>
      <c r="CC369" s="7">
        <v>0</v>
      </c>
      <c r="CD369" s="7">
        <f>Table2[[#This Row],[Tax Exempt Bond Savings Through FY 11]]+Table2[[#This Row],[Tax Exempt Bond Savings FY12 and After ]]</f>
        <v>0</v>
      </c>
      <c r="CE369" s="7">
        <v>644.678</v>
      </c>
      <c r="CF369" s="7">
        <v>3176.1455000000001</v>
      </c>
      <c r="CG369" s="7">
        <v>7587.598</v>
      </c>
      <c r="CH369" s="7">
        <f>Table2[[#This Row],[Indirect and Induced Through FY 11]]+Table2[[#This Row],[Indirect and Induced FY 12 and After  ]]</f>
        <v>10763.7435</v>
      </c>
      <c r="CI369" s="7">
        <v>2638.2779</v>
      </c>
      <c r="CJ369" s="7">
        <v>12216.007299999999</v>
      </c>
      <c r="CK369" s="7">
        <v>31051.46</v>
      </c>
      <c r="CL369" s="7">
        <f>Table2[[#This Row],[TOTAL Income Consumption Use Taxes Through FY 11]]+Table2[[#This Row],[TOTAL Income Consumption Use Taxes FY 12 and After  ]]</f>
        <v>43267.467299999997</v>
      </c>
      <c r="CM369" s="7">
        <v>106.523</v>
      </c>
      <c r="CN369" s="7">
        <v>507.74979999999999</v>
      </c>
      <c r="CO369" s="7">
        <v>1253.7322999999999</v>
      </c>
      <c r="CP369" s="7">
        <f>Table2[[#This Row],[Assistance Provided Through FY 11]]+Table2[[#This Row],[Assistance Provided FY 12 and After ]]</f>
        <v>1761.4820999999999</v>
      </c>
      <c r="CQ369" s="7">
        <v>0</v>
      </c>
      <c r="CR369" s="7">
        <v>0</v>
      </c>
      <c r="CS369" s="7">
        <v>0</v>
      </c>
      <c r="CT369" s="7">
        <f>Table2[[#This Row],[Recapture Cancellation Reduction Amount Through FY 11]]+Table2[[#This Row],[Recapture Cancellation Reduction Amount FY 12 and After ]]</f>
        <v>0</v>
      </c>
      <c r="CU369" s="7">
        <v>0</v>
      </c>
      <c r="CV369" s="7">
        <v>0</v>
      </c>
      <c r="CW369" s="7">
        <v>0</v>
      </c>
      <c r="CX369" s="7">
        <f>Table2[[#This Row],[Penalty Paid Through FY 11]]+Table2[[#This Row],[Penalty Paid FY 12 and After]]</f>
        <v>0</v>
      </c>
      <c r="CY369" s="7">
        <v>106.523</v>
      </c>
      <c r="CZ369" s="7">
        <v>507.74979999999999</v>
      </c>
      <c r="DA369" s="7">
        <v>1253.7322999999999</v>
      </c>
      <c r="DB369" s="7">
        <f>Table2[[#This Row],[TOTAL Assistance Net of recapture penalties Through FY 11]]+Table2[[#This Row],[TOTAL Assistance Net of recapture penalties FY 12 and After ]]</f>
        <v>1761.4820999999999</v>
      </c>
      <c r="DC369" s="7">
        <v>2188.1248999999998</v>
      </c>
      <c r="DD369" s="7">
        <v>10565.025</v>
      </c>
      <c r="DE369" s="7">
        <v>25753.342799999999</v>
      </c>
      <c r="DF369" s="7">
        <f>Table2[[#This Row],[Company Direct Tax Revenue Before Assistance FY 12 and After]]+Table2[[#This Row],[Company Direct Tax Revenue Before Assistance Through FY 11]]</f>
        <v>36318.3678</v>
      </c>
      <c r="DG369" s="7">
        <v>1164.3979999999999</v>
      </c>
      <c r="DH369" s="7">
        <v>5577.8966</v>
      </c>
      <c r="DI369" s="7">
        <v>13704.492899999999</v>
      </c>
      <c r="DJ369" s="7">
        <f>Table2[[#This Row],[Indirect and Induced Tax Revenues FY 12 and After]]+Table2[[#This Row],[Indirect and Induced Tax Revenues Through FY 11]]</f>
        <v>19282.389499999997</v>
      </c>
      <c r="DK369" s="7">
        <v>3352.5228999999999</v>
      </c>
      <c r="DL369" s="7">
        <v>16142.9216</v>
      </c>
      <c r="DM369" s="7">
        <v>39457.835700000003</v>
      </c>
      <c r="DN369" s="7">
        <f>Table2[[#This Row],[TOTAL Tax Revenues Before Assistance Through FY 11]]+Table2[[#This Row],[TOTAL Tax Revenues Before Assistance FY 12 and After]]</f>
        <v>55600.757300000005</v>
      </c>
      <c r="DO369" s="7">
        <v>3245.9998999999998</v>
      </c>
      <c r="DP369" s="7">
        <v>15635.1718</v>
      </c>
      <c r="DQ369" s="7">
        <v>38204.1034</v>
      </c>
      <c r="DR369" s="7">
        <f>Table2[[#This Row],[TOTAL Tax Revenues Net of Assistance Recapture and Penalty FY 12 and After]]+Table2[[#This Row],[TOTAL Tax Revenues Net of Assistance Recapture and Penalty Through FY 11]]</f>
        <v>53839.275200000004</v>
      </c>
      <c r="DS369" s="7">
        <v>0</v>
      </c>
      <c r="DT369" s="7">
        <v>0</v>
      </c>
      <c r="DU369" s="7">
        <v>0</v>
      </c>
      <c r="DV369" s="7">
        <v>0</v>
      </c>
    </row>
    <row r="370" spans="1:126" x14ac:dyDescent="0.25">
      <c r="A370" s="5">
        <v>93093</v>
      </c>
      <c r="B370" s="5" t="s">
        <v>655</v>
      </c>
      <c r="C370" s="5" t="s">
        <v>656</v>
      </c>
      <c r="D370" s="5" t="s">
        <v>42</v>
      </c>
      <c r="E370" s="5">
        <v>42</v>
      </c>
      <c r="F370" s="5">
        <v>4383</v>
      </c>
      <c r="G370" s="5">
        <v>3</v>
      </c>
      <c r="H370" s="23"/>
      <c r="I370" s="23">
        <v>45400</v>
      </c>
      <c r="J370" s="5">
        <v>423720</v>
      </c>
      <c r="K370" s="6" t="s">
        <v>43</v>
      </c>
      <c r="L370" s="6">
        <v>38694</v>
      </c>
      <c r="M370" s="9">
        <v>48029</v>
      </c>
      <c r="N370" s="7">
        <v>1098</v>
      </c>
      <c r="O370" s="5" t="s">
        <v>109</v>
      </c>
      <c r="P370" s="23">
        <v>0</v>
      </c>
      <c r="Q370" s="23">
        <v>0</v>
      </c>
      <c r="R370" s="23">
        <v>18</v>
      </c>
      <c r="S370" s="23">
        <v>0</v>
      </c>
      <c r="T370" s="23">
        <v>0</v>
      </c>
      <c r="U370" s="23">
        <v>18</v>
      </c>
      <c r="V370" s="23">
        <v>18</v>
      </c>
      <c r="W370" s="23">
        <v>0</v>
      </c>
      <c r="X370" s="23">
        <v>0</v>
      </c>
      <c r="Y370" s="23">
        <v>25</v>
      </c>
      <c r="Z370" s="23">
        <v>3</v>
      </c>
      <c r="AA370" s="24">
        <v>0</v>
      </c>
      <c r="AB370" s="24">
        <v>0</v>
      </c>
      <c r="AC370" s="24">
        <v>0</v>
      </c>
      <c r="AD370" s="24">
        <v>0</v>
      </c>
      <c r="AE370" s="24">
        <v>0</v>
      </c>
      <c r="AF370" s="24">
        <v>77.7777777777778</v>
      </c>
      <c r="AG370" s="5" t="s">
        <v>39</v>
      </c>
      <c r="AH370" s="7" t="s">
        <v>33</v>
      </c>
      <c r="AI370" s="7">
        <v>40.750999999999998</v>
      </c>
      <c r="AJ370" s="7">
        <v>151.31610000000001</v>
      </c>
      <c r="AK370" s="7">
        <v>462.27100000000002</v>
      </c>
      <c r="AL370" s="7">
        <f>Table2[[#This Row],[Company Direct Land Through FY 11]]+Table2[[#This Row],[Company Direct Land FY 12 and After ]]</f>
        <v>613.58709999999996</v>
      </c>
      <c r="AM370" s="7">
        <v>36.607999999999997</v>
      </c>
      <c r="AN370" s="7">
        <v>140.8682</v>
      </c>
      <c r="AO370" s="7">
        <v>415.274</v>
      </c>
      <c r="AP370" s="7">
        <f>Table2[[#This Row],[Company Direct Building Through FY 11]]+Table2[[#This Row],[Company Direct Building FY 12 and After  ]]</f>
        <v>556.1422</v>
      </c>
      <c r="AQ370" s="7">
        <v>0</v>
      </c>
      <c r="AR370" s="7">
        <v>0</v>
      </c>
      <c r="AS370" s="7">
        <v>0</v>
      </c>
      <c r="AT370" s="7">
        <f>Table2[[#This Row],[Mortgage Recording Tax Through FY 11]]+Table2[[#This Row],[Mortgage Recording Tax FY 12 and After ]]</f>
        <v>0</v>
      </c>
      <c r="AU370" s="7">
        <v>59.99</v>
      </c>
      <c r="AV370" s="7">
        <v>187.0488</v>
      </c>
      <c r="AW370" s="7">
        <v>680.51469999999995</v>
      </c>
      <c r="AX370" s="7">
        <f>Table2[[#This Row],[Pilot Savings  Through FY 11]]+Table2[[#This Row],[Pilot Savings FY 12 and After ]]</f>
        <v>867.56349999999998</v>
      </c>
      <c r="AY370" s="7">
        <v>0</v>
      </c>
      <c r="AZ370" s="7">
        <v>0</v>
      </c>
      <c r="BA370" s="7">
        <v>0</v>
      </c>
      <c r="BB370" s="7">
        <f>Table2[[#This Row],[Mortgage Recording Tax Exemption Through FY 11]]+Table2[[#This Row],[Mortgage Recording Tax Exemption FY 12 and After ]]</f>
        <v>0</v>
      </c>
      <c r="BC370" s="7">
        <v>28.146699999999999</v>
      </c>
      <c r="BD370" s="7">
        <v>138.8381</v>
      </c>
      <c r="BE370" s="7">
        <v>319.29000000000002</v>
      </c>
      <c r="BF370" s="7">
        <f>Table2[[#This Row],[Indirect and Induced Land Through FY 11]]+Table2[[#This Row],[Indirect and Induced Land FY 12 and After ]]</f>
        <v>458.12810000000002</v>
      </c>
      <c r="BG370" s="7">
        <v>52.272500000000001</v>
      </c>
      <c r="BH370" s="7">
        <v>257.84230000000002</v>
      </c>
      <c r="BI370" s="7">
        <v>592.96810000000005</v>
      </c>
      <c r="BJ370" s="7">
        <f>Table2[[#This Row],[Indirect and Induced Building Through FY 11]]+Table2[[#This Row],[Indirect and Induced Building FY 12 and After]]</f>
        <v>850.81040000000007</v>
      </c>
      <c r="BK370" s="7">
        <v>97.788200000000003</v>
      </c>
      <c r="BL370" s="7">
        <v>501.8159</v>
      </c>
      <c r="BM370" s="7">
        <v>1109.2883999999999</v>
      </c>
      <c r="BN370" s="7">
        <f>Table2[[#This Row],[TOTAL Real Property Related Taxes Through FY 11]]+Table2[[#This Row],[TOTAL Real Property Related Taxes FY 12 and After]]</f>
        <v>1611.1043</v>
      </c>
      <c r="BO370" s="7">
        <v>209.58199999999999</v>
      </c>
      <c r="BP370" s="7">
        <v>1065.0523000000001</v>
      </c>
      <c r="BQ370" s="7">
        <v>2377.4569999999999</v>
      </c>
      <c r="BR370" s="7">
        <f>Table2[[#This Row],[Company Direct Through FY 11]]+Table2[[#This Row],[Company Direct FY 12 and After ]]</f>
        <v>3442.5092999999997</v>
      </c>
      <c r="BS370" s="7">
        <v>0</v>
      </c>
      <c r="BT370" s="7">
        <v>14.7285</v>
      </c>
      <c r="BU370" s="7">
        <v>0</v>
      </c>
      <c r="BV370" s="7">
        <f>Table2[[#This Row],[Sales Tax Exemption Through FY 11]]+Table2[[#This Row],[Sales Tax Exemption FY 12 and After ]]</f>
        <v>14.7285</v>
      </c>
      <c r="BW370" s="7">
        <v>0</v>
      </c>
      <c r="BX370" s="7">
        <v>0</v>
      </c>
      <c r="BY370" s="7">
        <v>0</v>
      </c>
      <c r="BZ370" s="7">
        <f>Table2[[#This Row],[Energy Tax Savings Through FY 11]]+Table2[[#This Row],[Energy Tax Savings FY 12 and After ]]</f>
        <v>0</v>
      </c>
      <c r="CA370" s="7">
        <v>0</v>
      </c>
      <c r="CB370" s="7">
        <v>0</v>
      </c>
      <c r="CC370" s="7">
        <v>0</v>
      </c>
      <c r="CD370" s="7">
        <f>Table2[[#This Row],[Tax Exempt Bond Savings Through FY 11]]+Table2[[#This Row],[Tax Exempt Bond Savings FY12 and After ]]</f>
        <v>0</v>
      </c>
      <c r="CE370" s="7">
        <v>110.78279999999999</v>
      </c>
      <c r="CF370" s="7">
        <v>585.32740000000001</v>
      </c>
      <c r="CG370" s="7">
        <v>1256.6984</v>
      </c>
      <c r="CH370" s="7">
        <f>Table2[[#This Row],[Indirect and Induced Through FY 11]]+Table2[[#This Row],[Indirect and Induced FY 12 and After  ]]</f>
        <v>1842.0257999999999</v>
      </c>
      <c r="CI370" s="7">
        <v>320.3648</v>
      </c>
      <c r="CJ370" s="7">
        <v>1635.6512</v>
      </c>
      <c r="CK370" s="7">
        <v>3634.1554000000001</v>
      </c>
      <c r="CL370" s="7">
        <f>Table2[[#This Row],[TOTAL Income Consumption Use Taxes Through FY 11]]+Table2[[#This Row],[TOTAL Income Consumption Use Taxes FY 12 and After  ]]</f>
        <v>5269.8065999999999</v>
      </c>
      <c r="CM370" s="7">
        <v>59.99</v>
      </c>
      <c r="CN370" s="7">
        <v>201.7773</v>
      </c>
      <c r="CO370" s="7">
        <v>680.51469999999995</v>
      </c>
      <c r="CP370" s="7">
        <f>Table2[[#This Row],[Assistance Provided Through FY 11]]+Table2[[#This Row],[Assistance Provided FY 12 and After ]]</f>
        <v>882.29199999999992</v>
      </c>
      <c r="CQ370" s="7">
        <v>0</v>
      </c>
      <c r="CR370" s="7">
        <v>0</v>
      </c>
      <c r="CS370" s="7">
        <v>0</v>
      </c>
      <c r="CT370" s="7">
        <f>Table2[[#This Row],[Recapture Cancellation Reduction Amount Through FY 11]]+Table2[[#This Row],[Recapture Cancellation Reduction Amount FY 12 and After ]]</f>
        <v>0</v>
      </c>
      <c r="CU370" s="7">
        <v>0</v>
      </c>
      <c r="CV370" s="7">
        <v>0</v>
      </c>
      <c r="CW370" s="7">
        <v>0</v>
      </c>
      <c r="CX370" s="7">
        <f>Table2[[#This Row],[Penalty Paid Through FY 11]]+Table2[[#This Row],[Penalty Paid FY 12 and After]]</f>
        <v>0</v>
      </c>
      <c r="CY370" s="7">
        <v>59.99</v>
      </c>
      <c r="CZ370" s="7">
        <v>201.7773</v>
      </c>
      <c r="DA370" s="7">
        <v>680.51469999999995</v>
      </c>
      <c r="DB370" s="7">
        <f>Table2[[#This Row],[TOTAL Assistance Net of recapture penalties Through FY 11]]+Table2[[#This Row],[TOTAL Assistance Net of recapture penalties FY 12 and After ]]</f>
        <v>882.29199999999992</v>
      </c>
      <c r="DC370" s="7">
        <v>286.94099999999997</v>
      </c>
      <c r="DD370" s="7">
        <v>1357.2366</v>
      </c>
      <c r="DE370" s="7">
        <v>3255.002</v>
      </c>
      <c r="DF370" s="7">
        <f>Table2[[#This Row],[Company Direct Tax Revenue Before Assistance FY 12 and After]]+Table2[[#This Row],[Company Direct Tax Revenue Before Assistance Through FY 11]]</f>
        <v>4612.2385999999997</v>
      </c>
      <c r="DG370" s="7">
        <v>191.202</v>
      </c>
      <c r="DH370" s="7">
        <v>982.00779999999997</v>
      </c>
      <c r="DI370" s="7">
        <v>2168.9564999999998</v>
      </c>
      <c r="DJ370" s="7">
        <f>Table2[[#This Row],[Indirect and Induced Tax Revenues FY 12 and After]]+Table2[[#This Row],[Indirect and Induced Tax Revenues Through FY 11]]</f>
        <v>3150.9642999999996</v>
      </c>
      <c r="DK370" s="7">
        <v>478.14299999999997</v>
      </c>
      <c r="DL370" s="7">
        <v>2339.2444</v>
      </c>
      <c r="DM370" s="7">
        <v>5423.9584999999997</v>
      </c>
      <c r="DN370" s="7">
        <f>Table2[[#This Row],[TOTAL Tax Revenues Before Assistance Through FY 11]]+Table2[[#This Row],[TOTAL Tax Revenues Before Assistance FY 12 and After]]</f>
        <v>7763.2029000000002</v>
      </c>
      <c r="DO370" s="7">
        <v>418.15300000000002</v>
      </c>
      <c r="DP370" s="7">
        <v>2137.4670999999998</v>
      </c>
      <c r="DQ370" s="7">
        <v>4743.4438</v>
      </c>
      <c r="DR370" s="7">
        <f>Table2[[#This Row],[TOTAL Tax Revenues Net of Assistance Recapture and Penalty FY 12 and After]]+Table2[[#This Row],[TOTAL Tax Revenues Net of Assistance Recapture and Penalty Through FY 11]]</f>
        <v>6880.9108999999999</v>
      </c>
      <c r="DS370" s="7">
        <v>0</v>
      </c>
      <c r="DT370" s="7">
        <v>0</v>
      </c>
      <c r="DU370" s="7">
        <v>0</v>
      </c>
      <c r="DV370" s="7">
        <v>0</v>
      </c>
    </row>
    <row r="371" spans="1:126" x14ac:dyDescent="0.25">
      <c r="A371" s="5">
        <v>93094</v>
      </c>
      <c r="B371" s="5" t="s">
        <v>657</v>
      </c>
      <c r="C371" s="5" t="s">
        <v>658</v>
      </c>
      <c r="D371" s="5" t="s">
        <v>32</v>
      </c>
      <c r="E371" s="5">
        <v>26</v>
      </c>
      <c r="F371" s="5">
        <v>115</v>
      </c>
      <c r="G371" s="5">
        <v>187</v>
      </c>
      <c r="H371" s="23"/>
      <c r="I371" s="23">
        <v>52500</v>
      </c>
      <c r="J371" s="5">
        <v>323110</v>
      </c>
      <c r="K371" s="6" t="s">
        <v>43</v>
      </c>
      <c r="L371" s="6">
        <v>38650</v>
      </c>
      <c r="M371" s="9">
        <v>48029</v>
      </c>
      <c r="N371" s="7">
        <v>10120</v>
      </c>
      <c r="O371" s="5" t="s">
        <v>51</v>
      </c>
      <c r="P371" s="23">
        <v>1</v>
      </c>
      <c r="Q371" s="23">
        <v>3</v>
      </c>
      <c r="R371" s="23">
        <v>119</v>
      </c>
      <c r="S371" s="23">
        <v>0</v>
      </c>
      <c r="T371" s="23">
        <v>30</v>
      </c>
      <c r="U371" s="23">
        <v>153</v>
      </c>
      <c r="V371" s="23">
        <v>151</v>
      </c>
      <c r="W371" s="23">
        <v>2</v>
      </c>
      <c r="X371" s="23">
        <v>0</v>
      </c>
      <c r="Y371" s="23">
        <v>0</v>
      </c>
      <c r="Z371" s="23">
        <v>30</v>
      </c>
      <c r="AA371" s="24">
        <v>0</v>
      </c>
      <c r="AB371" s="24">
        <v>0</v>
      </c>
      <c r="AC371" s="24">
        <v>0</v>
      </c>
      <c r="AD371" s="24">
        <v>0</v>
      </c>
      <c r="AE371" s="24">
        <v>0</v>
      </c>
      <c r="AF371" s="24">
        <v>71.028037383177605</v>
      </c>
      <c r="AG371" s="5" t="s">
        <v>39</v>
      </c>
      <c r="AH371" s="7" t="s">
        <v>33</v>
      </c>
      <c r="AI371" s="7">
        <v>55.22</v>
      </c>
      <c r="AJ371" s="7">
        <v>296.78949999999998</v>
      </c>
      <c r="AK371" s="7">
        <v>626.40440000000001</v>
      </c>
      <c r="AL371" s="7">
        <f>Table2[[#This Row],[Company Direct Land Through FY 11]]+Table2[[#This Row],[Company Direct Land FY 12 and After ]]</f>
        <v>923.19389999999999</v>
      </c>
      <c r="AM371" s="7">
        <v>64.965000000000003</v>
      </c>
      <c r="AN371" s="7">
        <v>350.59829999999999</v>
      </c>
      <c r="AO371" s="7">
        <v>736.95050000000003</v>
      </c>
      <c r="AP371" s="7">
        <f>Table2[[#This Row],[Company Direct Building Through FY 11]]+Table2[[#This Row],[Company Direct Building FY 12 and After  ]]</f>
        <v>1087.5488</v>
      </c>
      <c r="AQ371" s="7">
        <v>0</v>
      </c>
      <c r="AR371" s="7">
        <v>66.454099999999997</v>
      </c>
      <c r="AS371" s="7">
        <v>0</v>
      </c>
      <c r="AT371" s="7">
        <f>Table2[[#This Row],[Mortgage Recording Tax Through FY 11]]+Table2[[#This Row],[Mortgage Recording Tax FY 12 and After ]]</f>
        <v>66.454099999999997</v>
      </c>
      <c r="AU371" s="7">
        <v>51.978999999999999</v>
      </c>
      <c r="AV371" s="7">
        <v>195.36189999999999</v>
      </c>
      <c r="AW371" s="7">
        <v>589.63869999999997</v>
      </c>
      <c r="AX371" s="7">
        <f>Table2[[#This Row],[Pilot Savings  Through FY 11]]+Table2[[#This Row],[Pilot Savings FY 12 and After ]]</f>
        <v>785.00059999999996</v>
      </c>
      <c r="AY371" s="7">
        <v>0</v>
      </c>
      <c r="AZ371" s="7">
        <v>66.454099999999997</v>
      </c>
      <c r="BA371" s="7">
        <v>0</v>
      </c>
      <c r="BB371" s="7">
        <f>Table2[[#This Row],[Mortgage Recording Tax Exemption Through FY 11]]+Table2[[#This Row],[Mortgage Recording Tax Exemption FY 12 and After ]]</f>
        <v>66.454099999999997</v>
      </c>
      <c r="BC371" s="7">
        <v>161.52189999999999</v>
      </c>
      <c r="BD371" s="7">
        <v>598.1789</v>
      </c>
      <c r="BE371" s="7">
        <v>1813.2445</v>
      </c>
      <c r="BF371" s="7">
        <f>Table2[[#This Row],[Indirect and Induced Land Through FY 11]]+Table2[[#This Row],[Indirect and Induced Land FY 12 and After ]]</f>
        <v>2411.4234000000001</v>
      </c>
      <c r="BG371" s="7">
        <v>299.96929999999998</v>
      </c>
      <c r="BH371" s="7">
        <v>1110.904</v>
      </c>
      <c r="BI371" s="7">
        <v>3367.4524999999999</v>
      </c>
      <c r="BJ371" s="7">
        <f>Table2[[#This Row],[Indirect and Induced Building Through FY 11]]+Table2[[#This Row],[Indirect and Induced Building FY 12 and After]]</f>
        <v>4478.3564999999999</v>
      </c>
      <c r="BK371" s="7">
        <v>529.69719999999995</v>
      </c>
      <c r="BL371" s="7">
        <v>2161.1088</v>
      </c>
      <c r="BM371" s="7">
        <v>5954.4132</v>
      </c>
      <c r="BN371" s="7">
        <f>Table2[[#This Row],[TOTAL Real Property Related Taxes Through FY 11]]+Table2[[#This Row],[TOTAL Real Property Related Taxes FY 12 and After]]</f>
        <v>8115.5219999999999</v>
      </c>
      <c r="BO371" s="7">
        <v>1072.2067</v>
      </c>
      <c r="BP371" s="7">
        <v>4155.2532000000001</v>
      </c>
      <c r="BQ371" s="7">
        <v>12028.3454</v>
      </c>
      <c r="BR371" s="7">
        <f>Table2[[#This Row],[Company Direct Through FY 11]]+Table2[[#This Row],[Company Direct FY 12 and After ]]</f>
        <v>16183.598600000001</v>
      </c>
      <c r="BS371" s="7">
        <v>0</v>
      </c>
      <c r="BT371" s="7">
        <v>32.478200000000001</v>
      </c>
      <c r="BU371" s="7">
        <v>0</v>
      </c>
      <c r="BV371" s="7">
        <f>Table2[[#This Row],[Sales Tax Exemption Through FY 11]]+Table2[[#This Row],[Sales Tax Exemption FY 12 and After ]]</f>
        <v>32.478200000000001</v>
      </c>
      <c r="BW371" s="7">
        <v>0</v>
      </c>
      <c r="BX371" s="7">
        <v>0</v>
      </c>
      <c r="BY371" s="7">
        <v>0</v>
      </c>
      <c r="BZ371" s="7">
        <f>Table2[[#This Row],[Energy Tax Savings Through FY 11]]+Table2[[#This Row],[Energy Tax Savings FY 12 and After ]]</f>
        <v>0</v>
      </c>
      <c r="CA371" s="7">
        <v>0</v>
      </c>
      <c r="CB371" s="7">
        <v>0</v>
      </c>
      <c r="CC371" s="7">
        <v>0</v>
      </c>
      <c r="CD371" s="7">
        <f>Table2[[#This Row],[Tax Exempt Bond Savings Through FY 11]]+Table2[[#This Row],[Tax Exempt Bond Savings FY12 and After ]]</f>
        <v>0</v>
      </c>
      <c r="CE371" s="7">
        <v>572.44910000000004</v>
      </c>
      <c r="CF371" s="7">
        <v>2264.4194000000002</v>
      </c>
      <c r="CG371" s="7">
        <v>6493.7515000000003</v>
      </c>
      <c r="CH371" s="7">
        <f>Table2[[#This Row],[Indirect and Induced Through FY 11]]+Table2[[#This Row],[Indirect and Induced FY 12 and After  ]]</f>
        <v>8758.170900000001</v>
      </c>
      <c r="CI371" s="7">
        <v>1644.6558</v>
      </c>
      <c r="CJ371" s="7">
        <v>6387.1944000000003</v>
      </c>
      <c r="CK371" s="7">
        <v>18522.0969</v>
      </c>
      <c r="CL371" s="7">
        <f>Table2[[#This Row],[TOTAL Income Consumption Use Taxes Through FY 11]]+Table2[[#This Row],[TOTAL Income Consumption Use Taxes FY 12 and After  ]]</f>
        <v>24909.291300000001</v>
      </c>
      <c r="CM371" s="7">
        <v>51.978999999999999</v>
      </c>
      <c r="CN371" s="7">
        <v>294.29419999999999</v>
      </c>
      <c r="CO371" s="7">
        <v>589.63869999999997</v>
      </c>
      <c r="CP371" s="7">
        <f>Table2[[#This Row],[Assistance Provided Through FY 11]]+Table2[[#This Row],[Assistance Provided FY 12 and After ]]</f>
        <v>883.93290000000002</v>
      </c>
      <c r="CQ371" s="7">
        <v>0</v>
      </c>
      <c r="CR371" s="7">
        <v>0</v>
      </c>
      <c r="CS371" s="7">
        <v>0</v>
      </c>
      <c r="CT371" s="7">
        <f>Table2[[#This Row],[Recapture Cancellation Reduction Amount Through FY 11]]+Table2[[#This Row],[Recapture Cancellation Reduction Amount FY 12 and After ]]</f>
        <v>0</v>
      </c>
      <c r="CU371" s="7">
        <v>0</v>
      </c>
      <c r="CV371" s="7">
        <v>0</v>
      </c>
      <c r="CW371" s="7">
        <v>0</v>
      </c>
      <c r="CX371" s="7">
        <f>Table2[[#This Row],[Penalty Paid Through FY 11]]+Table2[[#This Row],[Penalty Paid FY 12 and After]]</f>
        <v>0</v>
      </c>
      <c r="CY371" s="7">
        <v>51.978999999999999</v>
      </c>
      <c r="CZ371" s="7">
        <v>294.29419999999999</v>
      </c>
      <c r="DA371" s="7">
        <v>589.63869999999997</v>
      </c>
      <c r="DB371" s="7">
        <f>Table2[[#This Row],[TOTAL Assistance Net of recapture penalties Through FY 11]]+Table2[[#This Row],[TOTAL Assistance Net of recapture penalties FY 12 and After ]]</f>
        <v>883.93290000000002</v>
      </c>
      <c r="DC371" s="7">
        <v>1192.3916999999999</v>
      </c>
      <c r="DD371" s="7">
        <v>4869.0950999999995</v>
      </c>
      <c r="DE371" s="7">
        <v>13391.7003</v>
      </c>
      <c r="DF371" s="7">
        <f>Table2[[#This Row],[Company Direct Tax Revenue Before Assistance FY 12 and After]]+Table2[[#This Row],[Company Direct Tax Revenue Before Assistance Through FY 11]]</f>
        <v>18260.795399999999</v>
      </c>
      <c r="DG371" s="7">
        <v>1033.9403</v>
      </c>
      <c r="DH371" s="7">
        <v>3973.5023000000001</v>
      </c>
      <c r="DI371" s="7">
        <v>11674.4485</v>
      </c>
      <c r="DJ371" s="7">
        <f>Table2[[#This Row],[Indirect and Induced Tax Revenues FY 12 and After]]+Table2[[#This Row],[Indirect and Induced Tax Revenues Through FY 11]]</f>
        <v>15647.950800000001</v>
      </c>
      <c r="DK371" s="7">
        <v>2226.3319999999999</v>
      </c>
      <c r="DL371" s="7">
        <v>8842.5974000000006</v>
      </c>
      <c r="DM371" s="7">
        <v>25066.148799999999</v>
      </c>
      <c r="DN371" s="7">
        <f>Table2[[#This Row],[TOTAL Tax Revenues Before Assistance Through FY 11]]+Table2[[#This Row],[TOTAL Tax Revenues Before Assistance FY 12 and After]]</f>
        <v>33908.746200000001</v>
      </c>
      <c r="DO371" s="7">
        <v>2174.3530000000001</v>
      </c>
      <c r="DP371" s="7">
        <v>8548.3032000000003</v>
      </c>
      <c r="DQ371" s="7">
        <v>24476.5101</v>
      </c>
      <c r="DR371" s="7">
        <f>Table2[[#This Row],[TOTAL Tax Revenues Net of Assistance Recapture and Penalty FY 12 and After]]+Table2[[#This Row],[TOTAL Tax Revenues Net of Assistance Recapture and Penalty Through FY 11]]</f>
        <v>33024.813300000002</v>
      </c>
      <c r="DS371" s="7">
        <v>0</v>
      </c>
      <c r="DT371" s="7">
        <v>0</v>
      </c>
      <c r="DU371" s="7">
        <v>0</v>
      </c>
      <c r="DV371" s="7">
        <v>0</v>
      </c>
    </row>
    <row r="372" spans="1:126" x14ac:dyDescent="0.25">
      <c r="A372" s="5">
        <v>93095</v>
      </c>
      <c r="B372" s="5" t="s">
        <v>660</v>
      </c>
      <c r="C372" s="5" t="s">
        <v>661</v>
      </c>
      <c r="D372" s="5" t="s">
        <v>36</v>
      </c>
      <c r="E372" s="5">
        <v>17</v>
      </c>
      <c r="F372" s="5">
        <v>2333</v>
      </c>
      <c r="G372" s="5">
        <v>12</v>
      </c>
      <c r="H372" s="23"/>
      <c r="I372" s="23">
        <v>34375</v>
      </c>
      <c r="J372" s="5">
        <v>493110</v>
      </c>
      <c r="K372" s="6" t="s">
        <v>28</v>
      </c>
      <c r="L372" s="6">
        <v>38665</v>
      </c>
      <c r="M372" s="9">
        <v>48029</v>
      </c>
      <c r="N372" s="7">
        <v>2210</v>
      </c>
      <c r="O372" s="5" t="s">
        <v>51</v>
      </c>
      <c r="P372" s="23">
        <v>0</v>
      </c>
      <c r="Q372" s="23">
        <v>0</v>
      </c>
      <c r="R372" s="23">
        <v>8</v>
      </c>
      <c r="S372" s="23">
        <v>0</v>
      </c>
      <c r="T372" s="23">
        <v>0</v>
      </c>
      <c r="U372" s="23">
        <v>8</v>
      </c>
      <c r="V372" s="23">
        <v>8</v>
      </c>
      <c r="W372" s="23">
        <v>0</v>
      </c>
      <c r="X372" s="23">
        <v>0</v>
      </c>
      <c r="Y372" s="23">
        <v>0</v>
      </c>
      <c r="Z372" s="23">
        <v>8</v>
      </c>
      <c r="AA372" s="24">
        <v>0</v>
      </c>
      <c r="AB372" s="24">
        <v>0</v>
      </c>
      <c r="AC372" s="24">
        <v>0</v>
      </c>
      <c r="AD372" s="24">
        <v>0</v>
      </c>
      <c r="AE372" s="24">
        <v>0</v>
      </c>
      <c r="AF372" s="24">
        <v>50</v>
      </c>
      <c r="AG372" s="5" t="s">
        <v>33</v>
      </c>
      <c r="AH372" s="7" t="s">
        <v>33</v>
      </c>
      <c r="AI372" s="7">
        <v>4.0720000000000001</v>
      </c>
      <c r="AJ372" s="7">
        <v>17.8398</v>
      </c>
      <c r="AK372" s="7">
        <v>46.191699999999997</v>
      </c>
      <c r="AL372" s="7">
        <f>Table2[[#This Row],[Company Direct Land Through FY 11]]+Table2[[#This Row],[Company Direct Land FY 12 and After ]]</f>
        <v>64.031499999999994</v>
      </c>
      <c r="AM372" s="7">
        <v>53.728000000000002</v>
      </c>
      <c r="AN372" s="7">
        <v>170.5197</v>
      </c>
      <c r="AO372" s="7">
        <v>609.47950000000003</v>
      </c>
      <c r="AP372" s="7">
        <f>Table2[[#This Row],[Company Direct Building Through FY 11]]+Table2[[#This Row],[Company Direct Building FY 12 and After  ]]</f>
        <v>779.99919999999997</v>
      </c>
      <c r="AQ372" s="7">
        <v>0</v>
      </c>
      <c r="AR372" s="7">
        <v>24.124099999999999</v>
      </c>
      <c r="AS372" s="7">
        <v>0</v>
      </c>
      <c r="AT372" s="7">
        <f>Table2[[#This Row],[Mortgage Recording Tax Through FY 11]]+Table2[[#This Row],[Mortgage Recording Tax FY 12 and After ]]</f>
        <v>24.124099999999999</v>
      </c>
      <c r="AU372" s="7">
        <v>21.053000000000001</v>
      </c>
      <c r="AV372" s="7">
        <v>95.256100000000004</v>
      </c>
      <c r="AW372" s="7">
        <v>238.82159999999999</v>
      </c>
      <c r="AX372" s="7">
        <f>Table2[[#This Row],[Pilot Savings  Through FY 11]]+Table2[[#This Row],[Pilot Savings FY 12 and After ]]</f>
        <v>334.07769999999999</v>
      </c>
      <c r="AY372" s="7">
        <v>0</v>
      </c>
      <c r="AZ372" s="7">
        <v>24.124099999999999</v>
      </c>
      <c r="BA372" s="7">
        <v>0</v>
      </c>
      <c r="BB372" s="7">
        <f>Table2[[#This Row],[Mortgage Recording Tax Exemption Through FY 11]]+Table2[[#This Row],[Mortgage Recording Tax Exemption FY 12 and After ]]</f>
        <v>24.124099999999999</v>
      </c>
      <c r="BC372" s="7">
        <v>4.5191999999999997</v>
      </c>
      <c r="BD372" s="7">
        <v>23.921900000000001</v>
      </c>
      <c r="BE372" s="7">
        <v>51.264899999999997</v>
      </c>
      <c r="BF372" s="7">
        <f>Table2[[#This Row],[Indirect and Induced Land Through FY 11]]+Table2[[#This Row],[Indirect and Induced Land FY 12 and After ]]</f>
        <v>75.186800000000005</v>
      </c>
      <c r="BG372" s="7">
        <v>8.3927999999999994</v>
      </c>
      <c r="BH372" s="7">
        <v>44.425899999999999</v>
      </c>
      <c r="BI372" s="7">
        <v>95.206100000000006</v>
      </c>
      <c r="BJ372" s="7">
        <f>Table2[[#This Row],[Indirect and Induced Building Through FY 11]]+Table2[[#This Row],[Indirect and Induced Building FY 12 and After]]</f>
        <v>139.63200000000001</v>
      </c>
      <c r="BK372" s="7">
        <v>49.658999999999999</v>
      </c>
      <c r="BL372" s="7">
        <v>161.4512</v>
      </c>
      <c r="BM372" s="7">
        <v>563.32060000000001</v>
      </c>
      <c r="BN372" s="7">
        <f>Table2[[#This Row],[TOTAL Real Property Related Taxes Through FY 11]]+Table2[[#This Row],[TOTAL Real Property Related Taxes FY 12 and After]]</f>
        <v>724.77179999999998</v>
      </c>
      <c r="BO372" s="7">
        <v>24.3367</v>
      </c>
      <c r="BP372" s="7">
        <v>132.9247</v>
      </c>
      <c r="BQ372" s="7">
        <v>276.07130000000001</v>
      </c>
      <c r="BR372" s="7">
        <f>Table2[[#This Row],[Company Direct Through FY 11]]+Table2[[#This Row],[Company Direct FY 12 and After ]]</f>
        <v>408.99599999999998</v>
      </c>
      <c r="BS372" s="7">
        <v>0</v>
      </c>
      <c r="BT372" s="7">
        <v>0</v>
      </c>
      <c r="BU372" s="7">
        <v>0</v>
      </c>
      <c r="BV372" s="7">
        <f>Table2[[#This Row],[Sales Tax Exemption Through FY 11]]+Table2[[#This Row],[Sales Tax Exemption FY 12 and After ]]</f>
        <v>0</v>
      </c>
      <c r="BW372" s="7">
        <v>0</v>
      </c>
      <c r="BX372" s="7">
        <v>0</v>
      </c>
      <c r="BY372" s="7">
        <v>0</v>
      </c>
      <c r="BZ372" s="7">
        <f>Table2[[#This Row],[Energy Tax Savings Through FY 11]]+Table2[[#This Row],[Energy Tax Savings FY 12 and After ]]</f>
        <v>0</v>
      </c>
      <c r="CA372" s="7">
        <v>0</v>
      </c>
      <c r="CB372" s="7">
        <v>0</v>
      </c>
      <c r="CC372" s="7">
        <v>0</v>
      </c>
      <c r="CD372" s="7">
        <f>Table2[[#This Row],[Tax Exempt Bond Savings Through FY 11]]+Table2[[#This Row],[Tax Exempt Bond Savings FY12 and After ]]</f>
        <v>0</v>
      </c>
      <c r="CE372" s="7">
        <v>16.318300000000001</v>
      </c>
      <c r="CF372" s="7">
        <v>91.849299999999999</v>
      </c>
      <c r="CG372" s="7">
        <v>185.10980000000001</v>
      </c>
      <c r="CH372" s="7">
        <f>Table2[[#This Row],[Indirect and Induced Through FY 11]]+Table2[[#This Row],[Indirect and Induced FY 12 and After  ]]</f>
        <v>276.95910000000003</v>
      </c>
      <c r="CI372" s="7">
        <v>40.655000000000001</v>
      </c>
      <c r="CJ372" s="7">
        <v>224.774</v>
      </c>
      <c r="CK372" s="7">
        <v>461.18110000000001</v>
      </c>
      <c r="CL372" s="7">
        <f>Table2[[#This Row],[TOTAL Income Consumption Use Taxes Through FY 11]]+Table2[[#This Row],[TOTAL Income Consumption Use Taxes FY 12 and After  ]]</f>
        <v>685.95510000000002</v>
      </c>
      <c r="CM372" s="7">
        <v>21.053000000000001</v>
      </c>
      <c r="CN372" s="7">
        <v>119.3802</v>
      </c>
      <c r="CO372" s="7">
        <v>238.82159999999999</v>
      </c>
      <c r="CP372" s="7">
        <f>Table2[[#This Row],[Assistance Provided Through FY 11]]+Table2[[#This Row],[Assistance Provided FY 12 and After ]]</f>
        <v>358.20179999999999</v>
      </c>
      <c r="CQ372" s="7">
        <v>0</v>
      </c>
      <c r="CR372" s="7">
        <v>0</v>
      </c>
      <c r="CS372" s="7">
        <v>0</v>
      </c>
      <c r="CT372" s="7">
        <f>Table2[[#This Row],[Recapture Cancellation Reduction Amount Through FY 11]]+Table2[[#This Row],[Recapture Cancellation Reduction Amount FY 12 and After ]]</f>
        <v>0</v>
      </c>
      <c r="CU372" s="7">
        <v>0</v>
      </c>
      <c r="CV372" s="7">
        <v>0</v>
      </c>
      <c r="CW372" s="7">
        <v>0</v>
      </c>
      <c r="CX372" s="7">
        <f>Table2[[#This Row],[Penalty Paid Through FY 11]]+Table2[[#This Row],[Penalty Paid FY 12 and After]]</f>
        <v>0</v>
      </c>
      <c r="CY372" s="7">
        <v>21.053000000000001</v>
      </c>
      <c r="CZ372" s="7">
        <v>119.3802</v>
      </c>
      <c r="DA372" s="7">
        <v>238.82159999999999</v>
      </c>
      <c r="DB372" s="7">
        <f>Table2[[#This Row],[TOTAL Assistance Net of recapture penalties Through FY 11]]+Table2[[#This Row],[TOTAL Assistance Net of recapture penalties FY 12 and After ]]</f>
        <v>358.20179999999999</v>
      </c>
      <c r="DC372" s="7">
        <v>82.136700000000005</v>
      </c>
      <c r="DD372" s="7">
        <v>345.4083</v>
      </c>
      <c r="DE372" s="7">
        <v>931.74249999999995</v>
      </c>
      <c r="DF372" s="7">
        <f>Table2[[#This Row],[Company Direct Tax Revenue Before Assistance FY 12 and After]]+Table2[[#This Row],[Company Direct Tax Revenue Before Assistance Through FY 11]]</f>
        <v>1277.1507999999999</v>
      </c>
      <c r="DG372" s="7">
        <v>29.2303</v>
      </c>
      <c r="DH372" s="7">
        <v>160.19710000000001</v>
      </c>
      <c r="DI372" s="7">
        <v>331.58080000000001</v>
      </c>
      <c r="DJ372" s="7">
        <f>Table2[[#This Row],[Indirect and Induced Tax Revenues FY 12 and After]]+Table2[[#This Row],[Indirect and Induced Tax Revenues Through FY 11]]</f>
        <v>491.77790000000005</v>
      </c>
      <c r="DK372" s="7">
        <v>111.367</v>
      </c>
      <c r="DL372" s="7">
        <v>505.60539999999997</v>
      </c>
      <c r="DM372" s="7">
        <v>1263.3233</v>
      </c>
      <c r="DN372" s="7">
        <f>Table2[[#This Row],[TOTAL Tax Revenues Before Assistance Through FY 11]]+Table2[[#This Row],[TOTAL Tax Revenues Before Assistance FY 12 and After]]</f>
        <v>1768.9286999999999</v>
      </c>
      <c r="DO372" s="7">
        <v>90.313999999999993</v>
      </c>
      <c r="DP372" s="7">
        <v>386.22519999999997</v>
      </c>
      <c r="DQ372" s="7">
        <v>1024.5017</v>
      </c>
      <c r="DR372" s="7">
        <f>Table2[[#This Row],[TOTAL Tax Revenues Net of Assistance Recapture and Penalty FY 12 and After]]+Table2[[#This Row],[TOTAL Tax Revenues Net of Assistance Recapture and Penalty Through FY 11]]</f>
        <v>1410.7269000000001</v>
      </c>
      <c r="DS372" s="7">
        <v>0</v>
      </c>
      <c r="DT372" s="7">
        <v>0</v>
      </c>
      <c r="DU372" s="7">
        <v>0</v>
      </c>
      <c r="DV372" s="7">
        <v>0</v>
      </c>
    </row>
    <row r="373" spans="1:126" x14ac:dyDescent="0.25">
      <c r="A373" s="5">
        <v>93096</v>
      </c>
      <c r="B373" s="5" t="s">
        <v>662</v>
      </c>
      <c r="C373" s="5" t="s">
        <v>663</v>
      </c>
      <c r="D373" s="5" t="s">
        <v>59</v>
      </c>
      <c r="E373" s="5">
        <v>49</v>
      </c>
      <c r="F373" s="5">
        <v>1290</v>
      </c>
      <c r="G373" s="5">
        <v>92</v>
      </c>
      <c r="H373" s="23"/>
      <c r="I373" s="23"/>
      <c r="J373" s="5">
        <v>444190</v>
      </c>
      <c r="K373" s="6" t="s">
        <v>28</v>
      </c>
      <c r="L373" s="6">
        <v>38670</v>
      </c>
      <c r="M373" s="9">
        <v>48029</v>
      </c>
      <c r="N373" s="7">
        <v>1488.8</v>
      </c>
      <c r="O373" s="5" t="s">
        <v>51</v>
      </c>
      <c r="P373" s="23">
        <v>0</v>
      </c>
      <c r="Q373" s="23">
        <v>0</v>
      </c>
      <c r="R373" s="23">
        <v>13</v>
      </c>
      <c r="S373" s="23">
        <v>0</v>
      </c>
      <c r="T373" s="23">
        <v>0</v>
      </c>
      <c r="U373" s="23">
        <v>13</v>
      </c>
      <c r="V373" s="23">
        <v>13</v>
      </c>
      <c r="W373" s="23">
        <v>0</v>
      </c>
      <c r="X373" s="23">
        <v>0</v>
      </c>
      <c r="Y373" s="23">
        <v>0</v>
      </c>
      <c r="Z373" s="23">
        <v>7</v>
      </c>
      <c r="AA373" s="24">
        <v>0</v>
      </c>
      <c r="AB373" s="24">
        <v>0</v>
      </c>
      <c r="AC373" s="24">
        <v>0</v>
      </c>
      <c r="AD373" s="24">
        <v>0</v>
      </c>
      <c r="AE373" s="24">
        <v>0</v>
      </c>
      <c r="AF373" s="24">
        <v>92.307692307692307</v>
      </c>
      <c r="AG373" s="5" t="s">
        <v>33</v>
      </c>
      <c r="AH373" s="7" t="s">
        <v>33</v>
      </c>
      <c r="AI373" s="7">
        <v>9.641</v>
      </c>
      <c r="AJ373" s="7">
        <v>30.400700000000001</v>
      </c>
      <c r="AK373" s="7">
        <v>109.36499999999999</v>
      </c>
      <c r="AL373" s="7">
        <f>Table2[[#This Row],[Company Direct Land Through FY 11]]+Table2[[#This Row],[Company Direct Land FY 12 and After ]]</f>
        <v>139.76569999999998</v>
      </c>
      <c r="AM373" s="7">
        <v>24.247</v>
      </c>
      <c r="AN373" s="7">
        <v>59.394599999999997</v>
      </c>
      <c r="AO373" s="7">
        <v>275.05220000000003</v>
      </c>
      <c r="AP373" s="7">
        <f>Table2[[#This Row],[Company Direct Building Through FY 11]]+Table2[[#This Row],[Company Direct Building FY 12 and After  ]]</f>
        <v>334.44680000000005</v>
      </c>
      <c r="AQ373" s="7">
        <v>0</v>
      </c>
      <c r="AR373" s="7">
        <v>17.417400000000001</v>
      </c>
      <c r="AS373" s="7">
        <v>0</v>
      </c>
      <c r="AT373" s="7">
        <f>Table2[[#This Row],[Mortgage Recording Tax Through FY 11]]+Table2[[#This Row],[Mortgage Recording Tax FY 12 and After ]]</f>
        <v>17.417400000000001</v>
      </c>
      <c r="AU373" s="7">
        <v>25.736999999999998</v>
      </c>
      <c r="AV373" s="7">
        <v>56.134</v>
      </c>
      <c r="AW373" s="7">
        <v>291.95609999999999</v>
      </c>
      <c r="AX373" s="7">
        <f>Table2[[#This Row],[Pilot Savings  Through FY 11]]+Table2[[#This Row],[Pilot Savings FY 12 and After ]]</f>
        <v>348.09010000000001</v>
      </c>
      <c r="AY373" s="7">
        <v>0</v>
      </c>
      <c r="AZ373" s="7">
        <v>17.417400000000001</v>
      </c>
      <c r="BA373" s="7">
        <v>0</v>
      </c>
      <c r="BB373" s="7">
        <f>Table2[[#This Row],[Mortgage Recording Tax Exemption Through FY 11]]+Table2[[#This Row],[Mortgage Recording Tax Exemption FY 12 and After ]]</f>
        <v>17.417400000000001</v>
      </c>
      <c r="BC373" s="7">
        <v>6.8653000000000004</v>
      </c>
      <c r="BD373" s="7">
        <v>25.696300000000001</v>
      </c>
      <c r="BE373" s="7">
        <v>77.878500000000003</v>
      </c>
      <c r="BF373" s="7">
        <f>Table2[[#This Row],[Indirect and Induced Land Through FY 11]]+Table2[[#This Row],[Indirect and Induced Land FY 12 and After ]]</f>
        <v>103.57480000000001</v>
      </c>
      <c r="BG373" s="7">
        <v>12.7499</v>
      </c>
      <c r="BH373" s="7">
        <v>47.722000000000001</v>
      </c>
      <c r="BI373" s="7">
        <v>144.63300000000001</v>
      </c>
      <c r="BJ373" s="7">
        <f>Table2[[#This Row],[Indirect and Induced Building Through FY 11]]+Table2[[#This Row],[Indirect and Induced Building FY 12 and After]]</f>
        <v>192.35500000000002</v>
      </c>
      <c r="BK373" s="7">
        <v>27.766200000000001</v>
      </c>
      <c r="BL373" s="7">
        <v>107.0796</v>
      </c>
      <c r="BM373" s="7">
        <v>314.9726</v>
      </c>
      <c r="BN373" s="7">
        <f>Table2[[#This Row],[TOTAL Real Property Related Taxes Through FY 11]]+Table2[[#This Row],[TOTAL Real Property Related Taxes FY 12 and After]]</f>
        <v>422.05219999999997</v>
      </c>
      <c r="BO373" s="7">
        <v>46.088900000000002</v>
      </c>
      <c r="BP373" s="7">
        <v>176.761</v>
      </c>
      <c r="BQ373" s="7">
        <v>522.82370000000003</v>
      </c>
      <c r="BR373" s="7">
        <f>Table2[[#This Row],[Company Direct Through FY 11]]+Table2[[#This Row],[Company Direct FY 12 and After ]]</f>
        <v>699.5847</v>
      </c>
      <c r="BS373" s="7">
        <v>0</v>
      </c>
      <c r="BT373" s="7">
        <v>0</v>
      </c>
      <c r="BU373" s="7">
        <v>0</v>
      </c>
      <c r="BV373" s="7">
        <f>Table2[[#This Row],[Sales Tax Exemption Through FY 11]]+Table2[[#This Row],[Sales Tax Exemption FY 12 and After ]]</f>
        <v>0</v>
      </c>
      <c r="BW373" s="7">
        <v>0</v>
      </c>
      <c r="BX373" s="7">
        <v>0</v>
      </c>
      <c r="BY373" s="7">
        <v>0</v>
      </c>
      <c r="BZ373" s="7">
        <f>Table2[[#This Row],[Energy Tax Savings Through FY 11]]+Table2[[#This Row],[Energy Tax Savings FY 12 and After ]]</f>
        <v>0</v>
      </c>
      <c r="CA373" s="7">
        <v>0</v>
      </c>
      <c r="CB373" s="7">
        <v>0</v>
      </c>
      <c r="CC373" s="7">
        <v>0</v>
      </c>
      <c r="CD373" s="7">
        <f>Table2[[#This Row],[Tax Exempt Bond Savings Through FY 11]]+Table2[[#This Row],[Tax Exempt Bond Savings FY12 and After ]]</f>
        <v>0</v>
      </c>
      <c r="CE373" s="7">
        <v>27.815999999999999</v>
      </c>
      <c r="CF373" s="7">
        <v>109.71510000000001</v>
      </c>
      <c r="CG373" s="7">
        <v>315.53969999999998</v>
      </c>
      <c r="CH373" s="7">
        <f>Table2[[#This Row],[Indirect and Induced Through FY 11]]+Table2[[#This Row],[Indirect and Induced FY 12 and After  ]]</f>
        <v>425.25479999999999</v>
      </c>
      <c r="CI373" s="7">
        <v>73.904899999999998</v>
      </c>
      <c r="CJ373" s="7">
        <v>286.47609999999997</v>
      </c>
      <c r="CK373" s="7">
        <v>838.36339999999996</v>
      </c>
      <c r="CL373" s="7">
        <f>Table2[[#This Row],[TOTAL Income Consumption Use Taxes Through FY 11]]+Table2[[#This Row],[TOTAL Income Consumption Use Taxes FY 12 and After  ]]</f>
        <v>1124.8395</v>
      </c>
      <c r="CM373" s="7">
        <v>25.736999999999998</v>
      </c>
      <c r="CN373" s="7">
        <v>73.551400000000001</v>
      </c>
      <c r="CO373" s="7">
        <v>291.95609999999999</v>
      </c>
      <c r="CP373" s="7">
        <f>Table2[[#This Row],[Assistance Provided Through FY 11]]+Table2[[#This Row],[Assistance Provided FY 12 and After ]]</f>
        <v>365.50749999999999</v>
      </c>
      <c r="CQ373" s="7">
        <v>0</v>
      </c>
      <c r="CR373" s="7">
        <v>0</v>
      </c>
      <c r="CS373" s="7">
        <v>0</v>
      </c>
      <c r="CT373" s="7">
        <f>Table2[[#This Row],[Recapture Cancellation Reduction Amount Through FY 11]]+Table2[[#This Row],[Recapture Cancellation Reduction Amount FY 12 and After ]]</f>
        <v>0</v>
      </c>
      <c r="CU373" s="7">
        <v>0</v>
      </c>
      <c r="CV373" s="7">
        <v>0</v>
      </c>
      <c r="CW373" s="7">
        <v>0</v>
      </c>
      <c r="CX373" s="7">
        <f>Table2[[#This Row],[Penalty Paid Through FY 11]]+Table2[[#This Row],[Penalty Paid FY 12 and After]]</f>
        <v>0</v>
      </c>
      <c r="CY373" s="7">
        <v>25.736999999999998</v>
      </c>
      <c r="CZ373" s="7">
        <v>73.551400000000001</v>
      </c>
      <c r="DA373" s="7">
        <v>291.95609999999999</v>
      </c>
      <c r="DB373" s="7">
        <f>Table2[[#This Row],[TOTAL Assistance Net of recapture penalties Through FY 11]]+Table2[[#This Row],[TOTAL Assistance Net of recapture penalties FY 12 and After ]]</f>
        <v>365.50749999999999</v>
      </c>
      <c r="DC373" s="7">
        <v>79.976900000000001</v>
      </c>
      <c r="DD373" s="7">
        <v>283.97370000000001</v>
      </c>
      <c r="DE373" s="7">
        <v>907.24090000000001</v>
      </c>
      <c r="DF373" s="7">
        <f>Table2[[#This Row],[Company Direct Tax Revenue Before Assistance FY 12 and After]]+Table2[[#This Row],[Company Direct Tax Revenue Before Assistance Through FY 11]]</f>
        <v>1191.2146</v>
      </c>
      <c r="DG373" s="7">
        <v>47.431199999999997</v>
      </c>
      <c r="DH373" s="7">
        <v>183.13339999999999</v>
      </c>
      <c r="DI373" s="7">
        <v>538.05119999999999</v>
      </c>
      <c r="DJ373" s="7">
        <f>Table2[[#This Row],[Indirect and Induced Tax Revenues FY 12 and After]]+Table2[[#This Row],[Indirect and Induced Tax Revenues Through FY 11]]</f>
        <v>721.18460000000005</v>
      </c>
      <c r="DK373" s="7">
        <v>127.4081</v>
      </c>
      <c r="DL373" s="7">
        <v>467.1071</v>
      </c>
      <c r="DM373" s="7">
        <v>1445.2920999999999</v>
      </c>
      <c r="DN373" s="7">
        <f>Table2[[#This Row],[TOTAL Tax Revenues Before Assistance Through FY 11]]+Table2[[#This Row],[TOTAL Tax Revenues Before Assistance FY 12 and After]]</f>
        <v>1912.3991999999998</v>
      </c>
      <c r="DO373" s="7">
        <v>101.6711</v>
      </c>
      <c r="DP373" s="7">
        <v>393.5557</v>
      </c>
      <c r="DQ373" s="7">
        <v>1153.336</v>
      </c>
      <c r="DR373" s="7">
        <f>Table2[[#This Row],[TOTAL Tax Revenues Net of Assistance Recapture and Penalty FY 12 and After]]+Table2[[#This Row],[TOTAL Tax Revenues Net of Assistance Recapture and Penalty Through FY 11]]</f>
        <v>1546.8917000000001</v>
      </c>
      <c r="DS373" s="7">
        <v>0</v>
      </c>
      <c r="DT373" s="7">
        <v>0</v>
      </c>
      <c r="DU373" s="7">
        <v>0</v>
      </c>
      <c r="DV373" s="7">
        <v>0</v>
      </c>
    </row>
    <row r="374" spans="1:126" x14ac:dyDescent="0.25">
      <c r="A374" s="5">
        <v>93097</v>
      </c>
      <c r="B374" s="5" t="s">
        <v>665</v>
      </c>
      <c r="C374" s="5" t="s">
        <v>929</v>
      </c>
      <c r="D374" s="5" t="s">
        <v>27</v>
      </c>
      <c r="E374" s="5">
        <v>1</v>
      </c>
      <c r="F374" s="5">
        <v>176</v>
      </c>
      <c r="G374" s="5">
        <v>18</v>
      </c>
      <c r="H374" s="23"/>
      <c r="I374" s="23"/>
      <c r="J374" s="5">
        <v>611310</v>
      </c>
      <c r="K374" s="6" t="s">
        <v>47</v>
      </c>
      <c r="L374" s="6">
        <v>38898</v>
      </c>
      <c r="M374" s="9">
        <v>49857</v>
      </c>
      <c r="N374" s="7">
        <v>135000</v>
      </c>
      <c r="O374" s="5" t="s">
        <v>79</v>
      </c>
      <c r="P374" s="23">
        <v>15</v>
      </c>
      <c r="Q374" s="23">
        <v>3</v>
      </c>
      <c r="R374" s="23">
        <v>241</v>
      </c>
      <c r="S374" s="23">
        <v>3</v>
      </c>
      <c r="T374" s="23">
        <v>73</v>
      </c>
      <c r="U374" s="23">
        <v>335</v>
      </c>
      <c r="V374" s="23">
        <v>326</v>
      </c>
      <c r="W374" s="23">
        <v>0</v>
      </c>
      <c r="X374" s="23">
        <v>0</v>
      </c>
      <c r="Y374" s="23">
        <v>0</v>
      </c>
      <c r="Z374" s="23">
        <v>21</v>
      </c>
      <c r="AA374" s="24">
        <v>83.587786259542</v>
      </c>
      <c r="AB374" s="24">
        <v>2.6717557251908399</v>
      </c>
      <c r="AC374" s="24">
        <v>4.5801526717557204</v>
      </c>
      <c r="AD374" s="24">
        <v>8.0152671755725198</v>
      </c>
      <c r="AE374" s="24">
        <v>1.1450381679389301</v>
      </c>
      <c r="AF374" s="24">
        <v>67.175572519084</v>
      </c>
      <c r="AG374" s="5" t="s">
        <v>39</v>
      </c>
      <c r="AH374" s="7" t="s">
        <v>33</v>
      </c>
      <c r="AI374" s="7">
        <v>0</v>
      </c>
      <c r="AJ374" s="7">
        <v>0</v>
      </c>
      <c r="AK374" s="7">
        <v>0</v>
      </c>
      <c r="AL374" s="7">
        <f>Table2[[#This Row],[Company Direct Land Through FY 11]]+Table2[[#This Row],[Company Direct Land FY 12 and After ]]</f>
        <v>0</v>
      </c>
      <c r="AM374" s="7">
        <v>0</v>
      </c>
      <c r="AN374" s="7">
        <v>0</v>
      </c>
      <c r="AO374" s="7">
        <v>0</v>
      </c>
      <c r="AP374" s="7">
        <f>Table2[[#This Row],[Company Direct Building Through FY 11]]+Table2[[#This Row],[Company Direct Building FY 12 and After  ]]</f>
        <v>0</v>
      </c>
      <c r="AQ374" s="7">
        <v>0</v>
      </c>
      <c r="AR374" s="7">
        <v>2411.64</v>
      </c>
      <c r="AS374" s="7">
        <v>0</v>
      </c>
      <c r="AT374" s="7">
        <f>Table2[[#This Row],[Mortgage Recording Tax Through FY 11]]+Table2[[#This Row],[Mortgage Recording Tax FY 12 and After ]]</f>
        <v>2411.64</v>
      </c>
      <c r="AU374" s="7">
        <v>0</v>
      </c>
      <c r="AV374" s="7">
        <v>0</v>
      </c>
      <c r="AW374" s="7">
        <v>0</v>
      </c>
      <c r="AX374" s="7">
        <f>Table2[[#This Row],[Pilot Savings  Through FY 11]]+Table2[[#This Row],[Pilot Savings FY 12 and After ]]</f>
        <v>0</v>
      </c>
      <c r="AY374" s="7">
        <v>0</v>
      </c>
      <c r="AZ374" s="7">
        <v>2411.64</v>
      </c>
      <c r="BA374" s="7">
        <v>0</v>
      </c>
      <c r="BB374" s="7">
        <f>Table2[[#This Row],[Mortgage Recording Tax Exemption Through FY 11]]+Table2[[#This Row],[Mortgage Recording Tax Exemption FY 12 and After ]]</f>
        <v>2411.64</v>
      </c>
      <c r="BC374" s="7">
        <v>224.91919999999999</v>
      </c>
      <c r="BD374" s="7">
        <v>893.18349999999998</v>
      </c>
      <c r="BE374" s="7">
        <v>3090.127</v>
      </c>
      <c r="BF374" s="7">
        <f>Table2[[#This Row],[Indirect and Induced Land Through FY 11]]+Table2[[#This Row],[Indirect and Induced Land FY 12 and After ]]</f>
        <v>3983.3105</v>
      </c>
      <c r="BG374" s="7">
        <v>417.7072</v>
      </c>
      <c r="BH374" s="7">
        <v>1658.7693999999999</v>
      </c>
      <c r="BI374" s="7">
        <v>5738.8073000000004</v>
      </c>
      <c r="BJ374" s="7">
        <f>Table2[[#This Row],[Indirect and Induced Building Through FY 11]]+Table2[[#This Row],[Indirect and Induced Building FY 12 and After]]</f>
        <v>7397.5767000000005</v>
      </c>
      <c r="BK374" s="7">
        <v>642.62639999999999</v>
      </c>
      <c r="BL374" s="7">
        <v>2551.9529000000002</v>
      </c>
      <c r="BM374" s="7">
        <v>8828.9343000000008</v>
      </c>
      <c r="BN374" s="7">
        <f>Table2[[#This Row],[TOTAL Real Property Related Taxes Through FY 11]]+Table2[[#This Row],[TOTAL Real Property Related Taxes FY 12 and After]]</f>
        <v>11380.887200000001</v>
      </c>
      <c r="BO374" s="7">
        <v>666.46709999999996</v>
      </c>
      <c r="BP374" s="7">
        <v>2734.9684000000002</v>
      </c>
      <c r="BQ374" s="7">
        <v>9156.4771999999994</v>
      </c>
      <c r="BR374" s="7">
        <f>Table2[[#This Row],[Company Direct Through FY 11]]+Table2[[#This Row],[Company Direct FY 12 and After ]]</f>
        <v>11891.445599999999</v>
      </c>
      <c r="BS374" s="7">
        <v>0</v>
      </c>
      <c r="BT374" s="7">
        <v>0</v>
      </c>
      <c r="BU374" s="7">
        <v>0</v>
      </c>
      <c r="BV374" s="7">
        <f>Table2[[#This Row],[Sales Tax Exemption Through FY 11]]+Table2[[#This Row],[Sales Tax Exemption FY 12 and After ]]</f>
        <v>0</v>
      </c>
      <c r="BW374" s="7">
        <v>0</v>
      </c>
      <c r="BX374" s="7">
        <v>0</v>
      </c>
      <c r="BY374" s="7">
        <v>0</v>
      </c>
      <c r="BZ374" s="7">
        <f>Table2[[#This Row],[Energy Tax Savings Through FY 11]]+Table2[[#This Row],[Energy Tax Savings FY 12 and After ]]</f>
        <v>0</v>
      </c>
      <c r="CA374" s="7">
        <v>14.3377</v>
      </c>
      <c r="CB374" s="7">
        <v>27.461200000000002</v>
      </c>
      <c r="CC374" s="7">
        <v>71.242500000000007</v>
      </c>
      <c r="CD374" s="7">
        <f>Table2[[#This Row],[Tax Exempt Bond Savings Through FY 11]]+Table2[[#This Row],[Tax Exempt Bond Savings FY12 and After ]]</f>
        <v>98.703700000000012</v>
      </c>
      <c r="CE374" s="7">
        <v>737.04960000000005</v>
      </c>
      <c r="CF374" s="7">
        <v>3091.8103999999998</v>
      </c>
      <c r="CG374" s="7">
        <v>10126.197200000001</v>
      </c>
      <c r="CH374" s="7">
        <f>Table2[[#This Row],[Indirect and Induced Through FY 11]]+Table2[[#This Row],[Indirect and Induced FY 12 and After  ]]</f>
        <v>13218.007600000001</v>
      </c>
      <c r="CI374" s="7">
        <v>1389.1790000000001</v>
      </c>
      <c r="CJ374" s="7">
        <v>5799.3176000000003</v>
      </c>
      <c r="CK374" s="7">
        <v>19211.4319</v>
      </c>
      <c r="CL374" s="7">
        <f>Table2[[#This Row],[TOTAL Income Consumption Use Taxes Through FY 11]]+Table2[[#This Row],[TOTAL Income Consumption Use Taxes FY 12 and After  ]]</f>
        <v>25010.749499999998</v>
      </c>
      <c r="CM374" s="7">
        <v>14.3377</v>
      </c>
      <c r="CN374" s="7">
        <v>2439.1012000000001</v>
      </c>
      <c r="CO374" s="7">
        <v>71.242500000000007</v>
      </c>
      <c r="CP374" s="7">
        <f>Table2[[#This Row],[Assistance Provided Through FY 11]]+Table2[[#This Row],[Assistance Provided FY 12 and After ]]</f>
        <v>2510.3436999999999</v>
      </c>
      <c r="CQ374" s="7">
        <v>0</v>
      </c>
      <c r="CR374" s="7">
        <v>0</v>
      </c>
      <c r="CS374" s="7">
        <v>0</v>
      </c>
      <c r="CT374" s="7">
        <f>Table2[[#This Row],[Recapture Cancellation Reduction Amount Through FY 11]]+Table2[[#This Row],[Recapture Cancellation Reduction Amount FY 12 and After ]]</f>
        <v>0</v>
      </c>
      <c r="CU374" s="7">
        <v>0</v>
      </c>
      <c r="CV374" s="7">
        <v>0</v>
      </c>
      <c r="CW374" s="7">
        <v>0</v>
      </c>
      <c r="CX374" s="7">
        <f>Table2[[#This Row],[Penalty Paid Through FY 11]]+Table2[[#This Row],[Penalty Paid FY 12 and After]]</f>
        <v>0</v>
      </c>
      <c r="CY374" s="7">
        <v>14.3377</v>
      </c>
      <c r="CZ374" s="7">
        <v>2439.1012000000001</v>
      </c>
      <c r="DA374" s="7">
        <v>71.242500000000007</v>
      </c>
      <c r="DB374" s="7">
        <f>Table2[[#This Row],[TOTAL Assistance Net of recapture penalties Through FY 11]]+Table2[[#This Row],[TOTAL Assistance Net of recapture penalties FY 12 and After ]]</f>
        <v>2510.3436999999999</v>
      </c>
      <c r="DC374" s="7">
        <v>666.46709999999996</v>
      </c>
      <c r="DD374" s="7">
        <v>5146.6084000000001</v>
      </c>
      <c r="DE374" s="7">
        <v>9156.4771999999994</v>
      </c>
      <c r="DF374" s="7">
        <f>Table2[[#This Row],[Company Direct Tax Revenue Before Assistance FY 12 and After]]+Table2[[#This Row],[Company Direct Tax Revenue Before Assistance Through FY 11]]</f>
        <v>14303.085599999999</v>
      </c>
      <c r="DG374" s="7">
        <v>1379.6759999999999</v>
      </c>
      <c r="DH374" s="7">
        <v>5643.7632999999996</v>
      </c>
      <c r="DI374" s="7">
        <v>18955.1315</v>
      </c>
      <c r="DJ374" s="7">
        <f>Table2[[#This Row],[Indirect and Induced Tax Revenues FY 12 and After]]+Table2[[#This Row],[Indirect and Induced Tax Revenues Through FY 11]]</f>
        <v>24598.894799999998</v>
      </c>
      <c r="DK374" s="7">
        <v>2046.1431</v>
      </c>
      <c r="DL374" s="7">
        <v>10790.3717</v>
      </c>
      <c r="DM374" s="7">
        <v>28111.608700000001</v>
      </c>
      <c r="DN374" s="7">
        <f>Table2[[#This Row],[TOTAL Tax Revenues Before Assistance Through FY 11]]+Table2[[#This Row],[TOTAL Tax Revenues Before Assistance FY 12 and After]]</f>
        <v>38901.9804</v>
      </c>
      <c r="DO374" s="7">
        <v>2031.8054</v>
      </c>
      <c r="DP374" s="7">
        <v>8351.2705000000005</v>
      </c>
      <c r="DQ374" s="7">
        <v>28040.3662</v>
      </c>
      <c r="DR374" s="7">
        <f>Table2[[#This Row],[TOTAL Tax Revenues Net of Assistance Recapture and Penalty FY 12 and After]]+Table2[[#This Row],[TOTAL Tax Revenues Net of Assistance Recapture and Penalty Through FY 11]]</f>
        <v>36391.636700000003</v>
      </c>
      <c r="DS374" s="7">
        <v>0</v>
      </c>
      <c r="DT374" s="7">
        <v>0</v>
      </c>
      <c r="DU374" s="7">
        <v>0</v>
      </c>
      <c r="DV374" s="7">
        <v>0</v>
      </c>
    </row>
    <row r="375" spans="1:126" x14ac:dyDescent="0.25">
      <c r="A375" s="5">
        <v>93098</v>
      </c>
      <c r="B375" s="5" t="s">
        <v>666</v>
      </c>
      <c r="C375" s="5" t="s">
        <v>667</v>
      </c>
      <c r="D375" s="5" t="s">
        <v>59</v>
      </c>
      <c r="E375" s="5">
        <v>50</v>
      </c>
      <c r="F375" s="5">
        <v>955</v>
      </c>
      <c r="G375" s="5">
        <v>1</v>
      </c>
      <c r="H375" s="23"/>
      <c r="I375" s="23"/>
      <c r="J375" s="5">
        <v>624110</v>
      </c>
      <c r="K375" s="6" t="s">
        <v>47</v>
      </c>
      <c r="L375" s="6">
        <v>38687</v>
      </c>
      <c r="M375" s="9">
        <v>49644</v>
      </c>
      <c r="N375" s="7">
        <v>15000</v>
      </c>
      <c r="O375" s="5" t="s">
        <v>79</v>
      </c>
      <c r="P375" s="23">
        <v>42</v>
      </c>
      <c r="Q375" s="23">
        <v>413</v>
      </c>
      <c r="R375" s="23">
        <v>165</v>
      </c>
      <c r="S375" s="23">
        <v>0</v>
      </c>
      <c r="T375" s="23">
        <v>0</v>
      </c>
      <c r="U375" s="23">
        <v>620</v>
      </c>
      <c r="V375" s="23">
        <v>392</v>
      </c>
      <c r="W375" s="23">
        <v>0</v>
      </c>
      <c r="X375" s="23">
        <v>0</v>
      </c>
      <c r="Y375" s="23">
        <v>0</v>
      </c>
      <c r="Z375" s="23">
        <v>10</v>
      </c>
      <c r="AA375" s="24">
        <v>4.8387096774193603</v>
      </c>
      <c r="AB375" s="24">
        <v>81.129032258064498</v>
      </c>
      <c r="AC375" s="24">
        <v>11.290322580645199</v>
      </c>
      <c r="AD375" s="24">
        <v>2.7419354838709702</v>
      </c>
      <c r="AE375" s="24">
        <v>0</v>
      </c>
      <c r="AF375" s="24">
        <v>93.870967741935502</v>
      </c>
      <c r="AG375" s="5" t="s">
        <v>39</v>
      </c>
      <c r="AH375" s="7" t="s">
        <v>33</v>
      </c>
      <c r="AI375" s="7">
        <v>0</v>
      </c>
      <c r="AJ375" s="7">
        <v>0</v>
      </c>
      <c r="AK375" s="7">
        <v>0</v>
      </c>
      <c r="AL375" s="7">
        <f>Table2[[#This Row],[Company Direct Land Through FY 11]]+Table2[[#This Row],[Company Direct Land FY 12 and After ]]</f>
        <v>0</v>
      </c>
      <c r="AM375" s="7">
        <v>0</v>
      </c>
      <c r="AN375" s="7">
        <v>0</v>
      </c>
      <c r="AO375" s="7">
        <v>0</v>
      </c>
      <c r="AP375" s="7">
        <f>Table2[[#This Row],[Company Direct Building Through FY 11]]+Table2[[#This Row],[Company Direct Building FY 12 and After  ]]</f>
        <v>0</v>
      </c>
      <c r="AQ375" s="7">
        <v>0</v>
      </c>
      <c r="AR375" s="7">
        <v>267.95999999999998</v>
      </c>
      <c r="AS375" s="7">
        <v>0</v>
      </c>
      <c r="AT375" s="7">
        <f>Table2[[#This Row],[Mortgage Recording Tax Through FY 11]]+Table2[[#This Row],[Mortgage Recording Tax FY 12 and After ]]</f>
        <v>267.95999999999998</v>
      </c>
      <c r="AU375" s="7">
        <v>0</v>
      </c>
      <c r="AV375" s="7">
        <v>0</v>
      </c>
      <c r="AW375" s="7">
        <v>0</v>
      </c>
      <c r="AX375" s="7">
        <f>Table2[[#This Row],[Pilot Savings  Through FY 11]]+Table2[[#This Row],[Pilot Savings FY 12 and After ]]</f>
        <v>0</v>
      </c>
      <c r="AY375" s="7">
        <v>0</v>
      </c>
      <c r="AZ375" s="7">
        <v>267.95999999999998</v>
      </c>
      <c r="BA375" s="7">
        <v>0</v>
      </c>
      <c r="BB375" s="7">
        <f>Table2[[#This Row],[Mortgage Recording Tax Exemption Through FY 11]]+Table2[[#This Row],[Mortgage Recording Tax Exemption FY 12 and After ]]</f>
        <v>267.95999999999998</v>
      </c>
      <c r="BC375" s="7">
        <v>164.3141</v>
      </c>
      <c r="BD375" s="7">
        <v>623.10440000000006</v>
      </c>
      <c r="BE375" s="7">
        <v>2196.1174000000001</v>
      </c>
      <c r="BF375" s="7">
        <f>Table2[[#This Row],[Indirect and Induced Land Through FY 11]]+Table2[[#This Row],[Indirect and Induced Land FY 12 and After ]]</f>
        <v>2819.2218000000003</v>
      </c>
      <c r="BG375" s="7">
        <v>305.15469999999999</v>
      </c>
      <c r="BH375" s="7">
        <v>1157.194</v>
      </c>
      <c r="BI375" s="7">
        <v>4078.5034999999998</v>
      </c>
      <c r="BJ375" s="7">
        <f>Table2[[#This Row],[Indirect and Induced Building Through FY 11]]+Table2[[#This Row],[Indirect and Induced Building FY 12 and After]]</f>
        <v>5235.6975000000002</v>
      </c>
      <c r="BK375" s="7">
        <v>469.46879999999999</v>
      </c>
      <c r="BL375" s="7">
        <v>1780.2983999999999</v>
      </c>
      <c r="BM375" s="7">
        <v>6274.6208999999999</v>
      </c>
      <c r="BN375" s="7">
        <f>Table2[[#This Row],[TOTAL Real Property Related Taxes Through FY 11]]+Table2[[#This Row],[TOTAL Real Property Related Taxes FY 12 and After]]</f>
        <v>8054.9192999999996</v>
      </c>
      <c r="BO375" s="7">
        <v>551.11339999999996</v>
      </c>
      <c r="BP375" s="7">
        <v>2146.8815</v>
      </c>
      <c r="BQ375" s="7">
        <v>7365.8311000000003</v>
      </c>
      <c r="BR375" s="7">
        <f>Table2[[#This Row],[Company Direct Through FY 11]]+Table2[[#This Row],[Company Direct FY 12 and After ]]</f>
        <v>9512.7126000000007</v>
      </c>
      <c r="BS375" s="7">
        <v>0</v>
      </c>
      <c r="BT375" s="7">
        <v>0</v>
      </c>
      <c r="BU375" s="7">
        <v>0</v>
      </c>
      <c r="BV375" s="7">
        <f>Table2[[#This Row],[Sales Tax Exemption Through FY 11]]+Table2[[#This Row],[Sales Tax Exemption FY 12 and After ]]</f>
        <v>0</v>
      </c>
      <c r="BW375" s="7">
        <v>0</v>
      </c>
      <c r="BX375" s="7">
        <v>0</v>
      </c>
      <c r="BY375" s="7">
        <v>0</v>
      </c>
      <c r="BZ375" s="7">
        <f>Table2[[#This Row],[Energy Tax Savings Through FY 11]]+Table2[[#This Row],[Energy Tax Savings FY 12 and After ]]</f>
        <v>0</v>
      </c>
      <c r="CA375" s="7">
        <v>10.760300000000001</v>
      </c>
      <c r="CB375" s="7">
        <v>50.079500000000003</v>
      </c>
      <c r="CC375" s="7">
        <v>53.466900000000003</v>
      </c>
      <c r="CD375" s="7">
        <f>Table2[[#This Row],[Tax Exempt Bond Savings Through FY 11]]+Table2[[#This Row],[Tax Exempt Bond Savings FY12 and After ]]</f>
        <v>103.54640000000001</v>
      </c>
      <c r="CE375" s="7">
        <v>665.74590000000001</v>
      </c>
      <c r="CF375" s="7">
        <v>2647.7651000000001</v>
      </c>
      <c r="CG375" s="7">
        <v>8897.9356000000007</v>
      </c>
      <c r="CH375" s="7">
        <f>Table2[[#This Row],[Indirect and Induced Through FY 11]]+Table2[[#This Row],[Indirect and Induced FY 12 and After  ]]</f>
        <v>11545.700700000001</v>
      </c>
      <c r="CI375" s="7">
        <v>1206.0989999999999</v>
      </c>
      <c r="CJ375" s="7">
        <v>4744.5671000000002</v>
      </c>
      <c r="CK375" s="7">
        <v>16210.299800000001</v>
      </c>
      <c r="CL375" s="7">
        <f>Table2[[#This Row],[TOTAL Income Consumption Use Taxes Through FY 11]]+Table2[[#This Row],[TOTAL Income Consumption Use Taxes FY 12 and After  ]]</f>
        <v>20954.866900000001</v>
      </c>
      <c r="CM375" s="7">
        <v>10.760300000000001</v>
      </c>
      <c r="CN375" s="7">
        <v>318.03949999999998</v>
      </c>
      <c r="CO375" s="7">
        <v>53.466900000000003</v>
      </c>
      <c r="CP375" s="7">
        <f>Table2[[#This Row],[Assistance Provided Through FY 11]]+Table2[[#This Row],[Assistance Provided FY 12 and After ]]</f>
        <v>371.50639999999999</v>
      </c>
      <c r="CQ375" s="7">
        <v>0</v>
      </c>
      <c r="CR375" s="7">
        <v>0</v>
      </c>
      <c r="CS375" s="7">
        <v>0</v>
      </c>
      <c r="CT375" s="7">
        <f>Table2[[#This Row],[Recapture Cancellation Reduction Amount Through FY 11]]+Table2[[#This Row],[Recapture Cancellation Reduction Amount FY 12 and After ]]</f>
        <v>0</v>
      </c>
      <c r="CU375" s="7">
        <v>0</v>
      </c>
      <c r="CV375" s="7">
        <v>0</v>
      </c>
      <c r="CW375" s="7">
        <v>0</v>
      </c>
      <c r="CX375" s="7">
        <f>Table2[[#This Row],[Penalty Paid Through FY 11]]+Table2[[#This Row],[Penalty Paid FY 12 and After]]</f>
        <v>0</v>
      </c>
      <c r="CY375" s="7">
        <v>10.760300000000001</v>
      </c>
      <c r="CZ375" s="7">
        <v>318.03949999999998</v>
      </c>
      <c r="DA375" s="7">
        <v>53.466900000000003</v>
      </c>
      <c r="DB375" s="7">
        <f>Table2[[#This Row],[TOTAL Assistance Net of recapture penalties Through FY 11]]+Table2[[#This Row],[TOTAL Assistance Net of recapture penalties FY 12 and After ]]</f>
        <v>371.50639999999999</v>
      </c>
      <c r="DC375" s="7">
        <v>551.11339999999996</v>
      </c>
      <c r="DD375" s="7">
        <v>2414.8415</v>
      </c>
      <c r="DE375" s="7">
        <v>7365.8311000000003</v>
      </c>
      <c r="DF375" s="7">
        <f>Table2[[#This Row],[Company Direct Tax Revenue Before Assistance FY 12 and After]]+Table2[[#This Row],[Company Direct Tax Revenue Before Assistance Through FY 11]]</f>
        <v>9780.6725999999999</v>
      </c>
      <c r="DG375" s="7">
        <v>1135.2147</v>
      </c>
      <c r="DH375" s="7">
        <v>4428.0635000000002</v>
      </c>
      <c r="DI375" s="7">
        <v>15172.556500000001</v>
      </c>
      <c r="DJ375" s="7">
        <f>Table2[[#This Row],[Indirect and Induced Tax Revenues FY 12 and After]]+Table2[[#This Row],[Indirect and Induced Tax Revenues Through FY 11]]</f>
        <v>19600.620000000003</v>
      </c>
      <c r="DK375" s="7">
        <v>1686.3280999999999</v>
      </c>
      <c r="DL375" s="7">
        <v>6842.9049999999997</v>
      </c>
      <c r="DM375" s="7">
        <v>22538.387599999998</v>
      </c>
      <c r="DN375" s="7">
        <f>Table2[[#This Row],[TOTAL Tax Revenues Before Assistance Through FY 11]]+Table2[[#This Row],[TOTAL Tax Revenues Before Assistance FY 12 and After]]</f>
        <v>29381.292599999997</v>
      </c>
      <c r="DO375" s="7">
        <v>1675.5678</v>
      </c>
      <c r="DP375" s="7">
        <v>6524.8654999999999</v>
      </c>
      <c r="DQ375" s="7">
        <v>22484.920699999999</v>
      </c>
      <c r="DR375" s="7">
        <f>Table2[[#This Row],[TOTAL Tax Revenues Net of Assistance Recapture and Penalty FY 12 and After]]+Table2[[#This Row],[TOTAL Tax Revenues Net of Assistance Recapture and Penalty Through FY 11]]</f>
        <v>29009.786199999999</v>
      </c>
      <c r="DS375" s="7">
        <v>0</v>
      </c>
      <c r="DT375" s="7">
        <v>0</v>
      </c>
      <c r="DU375" s="7">
        <v>0</v>
      </c>
      <c r="DV375" s="7">
        <v>0</v>
      </c>
    </row>
    <row r="376" spans="1:126" x14ac:dyDescent="0.25">
      <c r="A376" s="5">
        <v>93101</v>
      </c>
      <c r="B376" s="5" t="s">
        <v>668</v>
      </c>
      <c r="C376" s="5" t="s">
        <v>669</v>
      </c>
      <c r="D376" s="5" t="s">
        <v>42</v>
      </c>
      <c r="E376" s="5">
        <v>44</v>
      </c>
      <c r="F376" s="5">
        <v>5524</v>
      </c>
      <c r="G376" s="5">
        <v>1</v>
      </c>
      <c r="H376" s="23"/>
      <c r="I376" s="23"/>
      <c r="J376" s="5">
        <v>611110</v>
      </c>
      <c r="K376" s="6" t="s">
        <v>47</v>
      </c>
      <c r="L376" s="6">
        <v>38863</v>
      </c>
      <c r="M376" s="9">
        <v>49796</v>
      </c>
      <c r="N376" s="7">
        <v>9000</v>
      </c>
      <c r="O376" s="5" t="s">
        <v>79</v>
      </c>
      <c r="P376" s="23">
        <v>74</v>
      </c>
      <c r="Q376" s="23">
        <v>19</v>
      </c>
      <c r="R376" s="23">
        <v>42</v>
      </c>
      <c r="S376" s="23">
        <v>0</v>
      </c>
      <c r="T376" s="23">
        <v>18</v>
      </c>
      <c r="U376" s="23">
        <v>153</v>
      </c>
      <c r="V376" s="23">
        <v>106</v>
      </c>
      <c r="W376" s="23">
        <v>0</v>
      </c>
      <c r="X376" s="23">
        <v>0</v>
      </c>
      <c r="Y376" s="23">
        <v>65</v>
      </c>
      <c r="Z376" s="23">
        <v>45</v>
      </c>
      <c r="AA376" s="24">
        <v>0</v>
      </c>
      <c r="AB376" s="24">
        <v>0</v>
      </c>
      <c r="AC376" s="24">
        <v>0</v>
      </c>
      <c r="AD376" s="24">
        <v>0</v>
      </c>
      <c r="AE376" s="24">
        <v>0</v>
      </c>
      <c r="AF376" s="24">
        <v>100</v>
      </c>
      <c r="AG376" s="5" t="s">
        <v>33</v>
      </c>
      <c r="AH376" s="7" t="s">
        <v>33</v>
      </c>
      <c r="AI376" s="7">
        <v>0</v>
      </c>
      <c r="AJ376" s="7">
        <v>0</v>
      </c>
      <c r="AK376" s="7">
        <v>0</v>
      </c>
      <c r="AL376" s="7">
        <f>Table2[[#This Row],[Company Direct Land Through FY 11]]+Table2[[#This Row],[Company Direct Land FY 12 and After ]]</f>
        <v>0</v>
      </c>
      <c r="AM376" s="7">
        <v>0</v>
      </c>
      <c r="AN376" s="7">
        <v>0</v>
      </c>
      <c r="AO376" s="7">
        <v>0</v>
      </c>
      <c r="AP376" s="7">
        <f>Table2[[#This Row],[Company Direct Building Through FY 11]]+Table2[[#This Row],[Company Direct Building FY 12 and After  ]]</f>
        <v>0</v>
      </c>
      <c r="AQ376" s="7">
        <v>0</v>
      </c>
      <c r="AR376" s="7">
        <v>17.225999999999999</v>
      </c>
      <c r="AS376" s="7">
        <v>0</v>
      </c>
      <c r="AT376" s="7">
        <f>Table2[[#This Row],[Mortgage Recording Tax Through FY 11]]+Table2[[#This Row],[Mortgage Recording Tax FY 12 and After ]]</f>
        <v>17.225999999999999</v>
      </c>
      <c r="AU376" s="7">
        <v>0</v>
      </c>
      <c r="AV376" s="7">
        <v>0</v>
      </c>
      <c r="AW376" s="7">
        <v>0</v>
      </c>
      <c r="AX376" s="7">
        <f>Table2[[#This Row],[Pilot Savings  Through FY 11]]+Table2[[#This Row],[Pilot Savings FY 12 and After ]]</f>
        <v>0</v>
      </c>
      <c r="AY376" s="7">
        <v>0</v>
      </c>
      <c r="AZ376" s="7">
        <v>17.225999999999999</v>
      </c>
      <c r="BA376" s="7">
        <v>0</v>
      </c>
      <c r="BB376" s="7">
        <f>Table2[[#This Row],[Mortgage Recording Tax Exemption Through FY 11]]+Table2[[#This Row],[Mortgage Recording Tax Exemption FY 12 and After ]]</f>
        <v>17.225999999999999</v>
      </c>
      <c r="BC376" s="7">
        <v>73.132900000000006</v>
      </c>
      <c r="BD376" s="7">
        <v>309.3818</v>
      </c>
      <c r="BE376" s="7">
        <v>977.44849999999997</v>
      </c>
      <c r="BF376" s="7">
        <f>Table2[[#This Row],[Indirect and Induced Land Through FY 11]]+Table2[[#This Row],[Indirect and Induced Land FY 12 and After ]]</f>
        <v>1286.8303000000001</v>
      </c>
      <c r="BG376" s="7">
        <v>135.81829999999999</v>
      </c>
      <c r="BH376" s="7">
        <v>574.56640000000004</v>
      </c>
      <c r="BI376" s="7">
        <v>1815.2593999999999</v>
      </c>
      <c r="BJ376" s="7">
        <f>Table2[[#This Row],[Indirect and Induced Building Through FY 11]]+Table2[[#This Row],[Indirect and Induced Building FY 12 and After]]</f>
        <v>2389.8258000000001</v>
      </c>
      <c r="BK376" s="7">
        <v>208.9512</v>
      </c>
      <c r="BL376" s="7">
        <v>883.94820000000004</v>
      </c>
      <c r="BM376" s="7">
        <v>2792.7078999999999</v>
      </c>
      <c r="BN376" s="7">
        <f>Table2[[#This Row],[TOTAL Real Property Related Taxes Through FY 11]]+Table2[[#This Row],[TOTAL Real Property Related Taxes FY 12 and After]]</f>
        <v>3676.6561000000002</v>
      </c>
      <c r="BO376" s="7">
        <v>260.28039999999999</v>
      </c>
      <c r="BP376" s="7">
        <v>1158.7193</v>
      </c>
      <c r="BQ376" s="7">
        <v>3478.7429000000002</v>
      </c>
      <c r="BR376" s="7">
        <f>Table2[[#This Row],[Company Direct Through FY 11]]+Table2[[#This Row],[Company Direct FY 12 and After ]]</f>
        <v>4637.4621999999999</v>
      </c>
      <c r="BS376" s="7">
        <v>0</v>
      </c>
      <c r="BT376" s="7">
        <v>0</v>
      </c>
      <c r="BU376" s="7">
        <v>0</v>
      </c>
      <c r="BV376" s="7">
        <f>Table2[[#This Row],[Sales Tax Exemption Through FY 11]]+Table2[[#This Row],[Sales Tax Exemption FY 12 and After ]]</f>
        <v>0</v>
      </c>
      <c r="BW376" s="7">
        <v>0</v>
      </c>
      <c r="BX376" s="7">
        <v>0</v>
      </c>
      <c r="BY376" s="7">
        <v>0</v>
      </c>
      <c r="BZ376" s="7">
        <f>Table2[[#This Row],[Energy Tax Savings Through FY 11]]+Table2[[#This Row],[Energy Tax Savings FY 12 and After ]]</f>
        <v>0</v>
      </c>
      <c r="CA376" s="7">
        <v>0.71230000000000004</v>
      </c>
      <c r="CB376" s="7">
        <v>3.2029000000000001</v>
      </c>
      <c r="CC376" s="7">
        <v>3.5394000000000001</v>
      </c>
      <c r="CD376" s="7">
        <f>Table2[[#This Row],[Tax Exempt Bond Savings Through FY 11]]+Table2[[#This Row],[Tax Exempt Bond Savings FY12 and After ]]</f>
        <v>6.7423000000000002</v>
      </c>
      <c r="CE376" s="7">
        <v>287.8442</v>
      </c>
      <c r="CF376" s="7">
        <v>1308.2998</v>
      </c>
      <c r="CG376" s="7">
        <v>3847.1415999999999</v>
      </c>
      <c r="CH376" s="7">
        <f>Table2[[#This Row],[Indirect and Induced Through FY 11]]+Table2[[#This Row],[Indirect and Induced FY 12 and After  ]]</f>
        <v>5155.4413999999997</v>
      </c>
      <c r="CI376" s="7">
        <v>547.41229999999996</v>
      </c>
      <c r="CJ376" s="7">
        <v>2463.8162000000002</v>
      </c>
      <c r="CK376" s="7">
        <v>7322.3450999999995</v>
      </c>
      <c r="CL376" s="7">
        <f>Table2[[#This Row],[TOTAL Income Consumption Use Taxes Through FY 11]]+Table2[[#This Row],[TOTAL Income Consumption Use Taxes FY 12 and After  ]]</f>
        <v>9786.1612999999998</v>
      </c>
      <c r="CM376" s="7">
        <v>0.71230000000000004</v>
      </c>
      <c r="CN376" s="7">
        <v>20.428899999999999</v>
      </c>
      <c r="CO376" s="7">
        <v>3.5394000000000001</v>
      </c>
      <c r="CP376" s="7">
        <f>Table2[[#This Row],[Assistance Provided Through FY 11]]+Table2[[#This Row],[Assistance Provided FY 12 and After ]]</f>
        <v>23.968299999999999</v>
      </c>
      <c r="CQ376" s="7">
        <v>0</v>
      </c>
      <c r="CR376" s="7">
        <v>0</v>
      </c>
      <c r="CS376" s="7">
        <v>0</v>
      </c>
      <c r="CT376" s="7">
        <f>Table2[[#This Row],[Recapture Cancellation Reduction Amount Through FY 11]]+Table2[[#This Row],[Recapture Cancellation Reduction Amount FY 12 and After ]]</f>
        <v>0</v>
      </c>
      <c r="CU376" s="7">
        <v>0</v>
      </c>
      <c r="CV376" s="7">
        <v>0</v>
      </c>
      <c r="CW376" s="7">
        <v>0</v>
      </c>
      <c r="CX376" s="7">
        <f>Table2[[#This Row],[Penalty Paid Through FY 11]]+Table2[[#This Row],[Penalty Paid FY 12 and After]]</f>
        <v>0</v>
      </c>
      <c r="CY376" s="7">
        <v>0.71230000000000004</v>
      </c>
      <c r="CZ376" s="7">
        <v>20.428899999999999</v>
      </c>
      <c r="DA376" s="7">
        <v>3.5394000000000001</v>
      </c>
      <c r="DB376" s="7">
        <f>Table2[[#This Row],[TOTAL Assistance Net of recapture penalties Through FY 11]]+Table2[[#This Row],[TOTAL Assistance Net of recapture penalties FY 12 and After ]]</f>
        <v>23.968299999999999</v>
      </c>
      <c r="DC376" s="7">
        <v>260.28039999999999</v>
      </c>
      <c r="DD376" s="7">
        <v>1175.9453000000001</v>
      </c>
      <c r="DE376" s="7">
        <v>3478.7429000000002</v>
      </c>
      <c r="DF376" s="7">
        <f>Table2[[#This Row],[Company Direct Tax Revenue Before Assistance FY 12 and After]]+Table2[[#This Row],[Company Direct Tax Revenue Before Assistance Through FY 11]]</f>
        <v>4654.6882000000005</v>
      </c>
      <c r="DG376" s="7">
        <v>496.79539999999997</v>
      </c>
      <c r="DH376" s="7">
        <v>2192.248</v>
      </c>
      <c r="DI376" s="7">
        <v>6639.8495000000003</v>
      </c>
      <c r="DJ376" s="7">
        <f>Table2[[#This Row],[Indirect and Induced Tax Revenues FY 12 and After]]+Table2[[#This Row],[Indirect and Induced Tax Revenues Through FY 11]]</f>
        <v>8832.0974999999999</v>
      </c>
      <c r="DK376" s="7">
        <v>757.07579999999996</v>
      </c>
      <c r="DL376" s="7">
        <v>3368.1932999999999</v>
      </c>
      <c r="DM376" s="7">
        <v>10118.5924</v>
      </c>
      <c r="DN376" s="7">
        <f>Table2[[#This Row],[TOTAL Tax Revenues Before Assistance Through FY 11]]+Table2[[#This Row],[TOTAL Tax Revenues Before Assistance FY 12 and After]]</f>
        <v>13486.7857</v>
      </c>
      <c r="DO376" s="7">
        <v>756.36350000000004</v>
      </c>
      <c r="DP376" s="7">
        <v>3347.7644</v>
      </c>
      <c r="DQ376" s="7">
        <v>10115.053</v>
      </c>
      <c r="DR376" s="7">
        <f>Table2[[#This Row],[TOTAL Tax Revenues Net of Assistance Recapture and Penalty FY 12 and After]]+Table2[[#This Row],[TOTAL Tax Revenues Net of Assistance Recapture and Penalty Through FY 11]]</f>
        <v>13462.8174</v>
      </c>
      <c r="DS376" s="7">
        <v>0</v>
      </c>
      <c r="DT376" s="7">
        <v>0</v>
      </c>
      <c r="DU376" s="7">
        <v>0</v>
      </c>
      <c r="DV376" s="7">
        <v>0</v>
      </c>
    </row>
    <row r="377" spans="1:126" x14ac:dyDescent="0.25">
      <c r="A377" s="5">
        <v>93102</v>
      </c>
      <c r="B377" s="5" t="s">
        <v>670</v>
      </c>
      <c r="C377" s="5" t="s">
        <v>671</v>
      </c>
      <c r="D377" s="5" t="s">
        <v>36</v>
      </c>
      <c r="E377" s="5">
        <v>13</v>
      </c>
      <c r="F377" s="5">
        <v>4083</v>
      </c>
      <c r="G377" s="5">
        <v>11</v>
      </c>
      <c r="H377" s="23"/>
      <c r="I377" s="23"/>
      <c r="J377" s="5">
        <v>622110</v>
      </c>
      <c r="K377" s="6" t="s">
        <v>47</v>
      </c>
      <c r="L377" s="6">
        <v>38708</v>
      </c>
      <c r="M377" s="9">
        <v>49614</v>
      </c>
      <c r="N377" s="7">
        <v>37180</v>
      </c>
      <c r="O377" s="5" t="s">
        <v>79</v>
      </c>
      <c r="P377" s="23">
        <v>0</v>
      </c>
      <c r="Q377" s="23">
        <v>3</v>
      </c>
      <c r="R377" s="23">
        <v>92</v>
      </c>
      <c r="S377" s="23">
        <v>0</v>
      </c>
      <c r="T377" s="23">
        <v>0</v>
      </c>
      <c r="U377" s="23">
        <v>95</v>
      </c>
      <c r="V377" s="23">
        <v>93</v>
      </c>
      <c r="W377" s="23">
        <v>0</v>
      </c>
      <c r="X377" s="23">
        <v>0</v>
      </c>
      <c r="Y377" s="23">
        <v>84</v>
      </c>
      <c r="Z377" s="23">
        <v>0</v>
      </c>
      <c r="AA377" s="24">
        <v>0</v>
      </c>
      <c r="AB377" s="24">
        <v>0</v>
      </c>
      <c r="AC377" s="24">
        <v>0</v>
      </c>
      <c r="AD377" s="24">
        <v>0</v>
      </c>
      <c r="AE377" s="24">
        <v>0</v>
      </c>
      <c r="AF377" s="24">
        <v>80</v>
      </c>
      <c r="AG377" s="5" t="s">
        <v>39</v>
      </c>
      <c r="AH377" s="7" t="s">
        <v>33</v>
      </c>
      <c r="AI377" s="7">
        <v>0</v>
      </c>
      <c r="AJ377" s="7">
        <v>0</v>
      </c>
      <c r="AK377" s="7">
        <v>0</v>
      </c>
      <c r="AL377" s="7">
        <f>Table2[[#This Row],[Company Direct Land Through FY 11]]+Table2[[#This Row],[Company Direct Land FY 12 and After ]]</f>
        <v>0</v>
      </c>
      <c r="AM377" s="7">
        <v>0</v>
      </c>
      <c r="AN377" s="7">
        <v>0</v>
      </c>
      <c r="AO377" s="7">
        <v>0</v>
      </c>
      <c r="AP377" s="7">
        <f>Table2[[#This Row],[Company Direct Building Through FY 11]]+Table2[[#This Row],[Company Direct Building FY 12 and After  ]]</f>
        <v>0</v>
      </c>
      <c r="AQ377" s="7">
        <v>0</v>
      </c>
      <c r="AR377" s="7">
        <v>272.57909999999998</v>
      </c>
      <c r="AS377" s="7">
        <v>0</v>
      </c>
      <c r="AT377" s="7">
        <f>Table2[[#This Row],[Mortgage Recording Tax Through FY 11]]+Table2[[#This Row],[Mortgage Recording Tax FY 12 and After ]]</f>
        <v>272.57909999999998</v>
      </c>
      <c r="AU377" s="7">
        <v>0</v>
      </c>
      <c r="AV377" s="7">
        <v>0</v>
      </c>
      <c r="AW377" s="7">
        <v>0</v>
      </c>
      <c r="AX377" s="7">
        <f>Table2[[#This Row],[Pilot Savings  Through FY 11]]+Table2[[#This Row],[Pilot Savings FY 12 and After ]]</f>
        <v>0</v>
      </c>
      <c r="AY377" s="7">
        <v>0</v>
      </c>
      <c r="AZ377" s="7">
        <v>272.57909999999998</v>
      </c>
      <c r="BA377" s="7">
        <v>0</v>
      </c>
      <c r="BB377" s="7">
        <f>Table2[[#This Row],[Mortgage Recording Tax Exemption Through FY 11]]+Table2[[#This Row],[Mortgage Recording Tax Exemption FY 12 and After ]]</f>
        <v>272.57909999999998</v>
      </c>
      <c r="BC377" s="7">
        <v>98.8613</v>
      </c>
      <c r="BD377" s="7">
        <v>8165.5011000000004</v>
      </c>
      <c r="BE377" s="7">
        <v>1321.3157000000001</v>
      </c>
      <c r="BF377" s="7">
        <f>Table2[[#This Row],[Indirect and Induced Land Through FY 11]]+Table2[[#This Row],[Indirect and Induced Land FY 12 and After ]]</f>
        <v>9486.8168000000005</v>
      </c>
      <c r="BG377" s="7">
        <v>183.59950000000001</v>
      </c>
      <c r="BH377" s="7">
        <v>15164.5018</v>
      </c>
      <c r="BI377" s="7">
        <v>2453.8764999999999</v>
      </c>
      <c r="BJ377" s="7">
        <f>Table2[[#This Row],[Indirect and Induced Building Through FY 11]]+Table2[[#This Row],[Indirect and Induced Building FY 12 and After]]</f>
        <v>17618.3783</v>
      </c>
      <c r="BK377" s="7">
        <v>282.46080000000001</v>
      </c>
      <c r="BL377" s="7">
        <v>23330.002899999999</v>
      </c>
      <c r="BM377" s="7">
        <v>3775.1922</v>
      </c>
      <c r="BN377" s="7">
        <f>Table2[[#This Row],[TOTAL Real Property Related Taxes Through FY 11]]+Table2[[#This Row],[TOTAL Real Property Related Taxes FY 12 and After]]</f>
        <v>27105.195100000001</v>
      </c>
      <c r="BO377" s="7">
        <v>335.02870000000001</v>
      </c>
      <c r="BP377" s="7">
        <v>28007.750499999998</v>
      </c>
      <c r="BQ377" s="7">
        <v>4477.7807000000003</v>
      </c>
      <c r="BR377" s="7">
        <f>Table2[[#This Row],[Company Direct Through FY 11]]+Table2[[#This Row],[Company Direct FY 12 and After ]]</f>
        <v>32485.531199999998</v>
      </c>
      <c r="BS377" s="7">
        <v>0</v>
      </c>
      <c r="BT377" s="7">
        <v>0</v>
      </c>
      <c r="BU377" s="7">
        <v>0</v>
      </c>
      <c r="BV377" s="7">
        <f>Table2[[#This Row],[Sales Tax Exemption Through FY 11]]+Table2[[#This Row],[Sales Tax Exemption FY 12 and After ]]</f>
        <v>0</v>
      </c>
      <c r="BW377" s="7">
        <v>0</v>
      </c>
      <c r="BX377" s="7">
        <v>0</v>
      </c>
      <c r="BY377" s="7">
        <v>0</v>
      </c>
      <c r="BZ377" s="7">
        <f>Table2[[#This Row],[Energy Tax Savings Through FY 11]]+Table2[[#This Row],[Energy Tax Savings FY 12 and After ]]</f>
        <v>0</v>
      </c>
      <c r="CA377" s="7">
        <v>3.0571999999999999</v>
      </c>
      <c r="CB377" s="7">
        <v>92.840299999999999</v>
      </c>
      <c r="CC377" s="7">
        <v>15.191000000000001</v>
      </c>
      <c r="CD377" s="7">
        <f>Table2[[#This Row],[Tax Exempt Bond Savings Through FY 11]]+Table2[[#This Row],[Tax Exempt Bond Savings FY12 and After ]]</f>
        <v>108.0313</v>
      </c>
      <c r="CE377" s="7">
        <v>356.97629999999998</v>
      </c>
      <c r="CF377" s="7">
        <v>29534.0249</v>
      </c>
      <c r="CG377" s="7">
        <v>4771.1196</v>
      </c>
      <c r="CH377" s="7">
        <f>Table2[[#This Row],[Indirect and Induced Through FY 11]]+Table2[[#This Row],[Indirect and Induced FY 12 and After  ]]</f>
        <v>34305.144500000002</v>
      </c>
      <c r="CI377" s="7">
        <v>688.94780000000003</v>
      </c>
      <c r="CJ377" s="7">
        <v>57448.935100000002</v>
      </c>
      <c r="CK377" s="7">
        <v>9233.7093000000004</v>
      </c>
      <c r="CL377" s="7">
        <f>Table2[[#This Row],[TOTAL Income Consumption Use Taxes Through FY 11]]+Table2[[#This Row],[TOTAL Income Consumption Use Taxes FY 12 and After  ]]</f>
        <v>66682.644400000005</v>
      </c>
      <c r="CM377" s="7">
        <v>3.0571999999999999</v>
      </c>
      <c r="CN377" s="7">
        <v>365.4194</v>
      </c>
      <c r="CO377" s="7">
        <v>15.191000000000001</v>
      </c>
      <c r="CP377" s="7">
        <f>Table2[[#This Row],[Assistance Provided Through FY 11]]+Table2[[#This Row],[Assistance Provided FY 12 and After ]]</f>
        <v>380.61039999999997</v>
      </c>
      <c r="CQ377" s="7">
        <v>0</v>
      </c>
      <c r="CR377" s="7">
        <v>0</v>
      </c>
      <c r="CS377" s="7">
        <v>0</v>
      </c>
      <c r="CT377" s="7">
        <f>Table2[[#This Row],[Recapture Cancellation Reduction Amount Through FY 11]]+Table2[[#This Row],[Recapture Cancellation Reduction Amount FY 12 and After ]]</f>
        <v>0</v>
      </c>
      <c r="CU377" s="7">
        <v>0</v>
      </c>
      <c r="CV377" s="7">
        <v>0</v>
      </c>
      <c r="CW377" s="7">
        <v>0</v>
      </c>
      <c r="CX377" s="7">
        <f>Table2[[#This Row],[Penalty Paid Through FY 11]]+Table2[[#This Row],[Penalty Paid FY 12 and After]]</f>
        <v>0</v>
      </c>
      <c r="CY377" s="7">
        <v>3.0571999999999999</v>
      </c>
      <c r="CZ377" s="7">
        <v>365.4194</v>
      </c>
      <c r="DA377" s="7">
        <v>15.191000000000001</v>
      </c>
      <c r="DB377" s="7">
        <f>Table2[[#This Row],[TOTAL Assistance Net of recapture penalties Through FY 11]]+Table2[[#This Row],[TOTAL Assistance Net of recapture penalties FY 12 and After ]]</f>
        <v>380.61039999999997</v>
      </c>
      <c r="DC377" s="7">
        <v>335.02870000000001</v>
      </c>
      <c r="DD377" s="7">
        <v>28280.329600000001</v>
      </c>
      <c r="DE377" s="7">
        <v>4477.7807000000003</v>
      </c>
      <c r="DF377" s="7">
        <f>Table2[[#This Row],[Company Direct Tax Revenue Before Assistance FY 12 and After]]+Table2[[#This Row],[Company Direct Tax Revenue Before Assistance Through FY 11]]</f>
        <v>32758.1103</v>
      </c>
      <c r="DG377" s="7">
        <v>639.43709999999999</v>
      </c>
      <c r="DH377" s="7">
        <v>52864.027800000003</v>
      </c>
      <c r="DI377" s="7">
        <v>8546.3117999999995</v>
      </c>
      <c r="DJ377" s="7">
        <f>Table2[[#This Row],[Indirect and Induced Tax Revenues FY 12 and After]]+Table2[[#This Row],[Indirect and Induced Tax Revenues Through FY 11]]</f>
        <v>61410.339600000007</v>
      </c>
      <c r="DK377" s="7">
        <v>974.46579999999994</v>
      </c>
      <c r="DL377" s="7">
        <v>81144.357399999994</v>
      </c>
      <c r="DM377" s="7">
        <v>13024.092500000001</v>
      </c>
      <c r="DN377" s="7">
        <f>Table2[[#This Row],[TOTAL Tax Revenues Before Assistance Through FY 11]]+Table2[[#This Row],[TOTAL Tax Revenues Before Assistance FY 12 and After]]</f>
        <v>94168.449899999992</v>
      </c>
      <c r="DO377" s="7">
        <v>971.40859999999998</v>
      </c>
      <c r="DP377" s="7">
        <v>80778.937999999995</v>
      </c>
      <c r="DQ377" s="7">
        <v>13008.9015</v>
      </c>
      <c r="DR377" s="7">
        <f>Table2[[#This Row],[TOTAL Tax Revenues Net of Assistance Recapture and Penalty FY 12 and After]]+Table2[[#This Row],[TOTAL Tax Revenues Net of Assistance Recapture and Penalty Through FY 11]]</f>
        <v>93787.839500000002</v>
      </c>
      <c r="DS377" s="7">
        <v>0</v>
      </c>
      <c r="DT377" s="7">
        <v>0</v>
      </c>
      <c r="DU377" s="7">
        <v>0</v>
      </c>
      <c r="DV377" s="7">
        <v>0</v>
      </c>
    </row>
    <row r="378" spans="1:126" x14ac:dyDescent="0.25">
      <c r="A378" s="5">
        <v>93103</v>
      </c>
      <c r="B378" s="5" t="s">
        <v>440</v>
      </c>
      <c r="C378" s="5" t="s">
        <v>441</v>
      </c>
      <c r="D378" s="5" t="s">
        <v>36</v>
      </c>
      <c r="E378" s="5">
        <v>16</v>
      </c>
      <c r="F378" s="5">
        <v>2386</v>
      </c>
      <c r="G378" s="5">
        <v>30</v>
      </c>
      <c r="H378" s="23"/>
      <c r="I378" s="23"/>
      <c r="J378" s="5">
        <v>331221</v>
      </c>
      <c r="K378" s="6" t="s">
        <v>37</v>
      </c>
      <c r="L378" s="6">
        <v>38715</v>
      </c>
      <c r="M378" s="9">
        <v>47299</v>
      </c>
      <c r="N378" s="7">
        <v>1850</v>
      </c>
      <c r="O378" s="5" t="s">
        <v>198</v>
      </c>
      <c r="P378" s="23">
        <v>0</v>
      </c>
      <c r="Q378" s="23">
        <v>0</v>
      </c>
      <c r="R378" s="23">
        <v>29</v>
      </c>
      <c r="S378" s="23">
        <v>0</v>
      </c>
      <c r="T378" s="23">
        <v>0</v>
      </c>
      <c r="U378" s="23">
        <v>29</v>
      </c>
      <c r="V378" s="23">
        <v>29</v>
      </c>
      <c r="W378" s="23">
        <v>0</v>
      </c>
      <c r="X378" s="23">
        <v>0</v>
      </c>
      <c r="Y378" s="23">
        <v>36</v>
      </c>
      <c r="Z378" s="23">
        <v>17</v>
      </c>
      <c r="AA378" s="24">
        <v>0</v>
      </c>
      <c r="AB378" s="24">
        <v>0</v>
      </c>
      <c r="AC378" s="24">
        <v>0</v>
      </c>
      <c r="AD378" s="24">
        <v>0</v>
      </c>
      <c r="AE378" s="24">
        <v>0</v>
      </c>
      <c r="AF378" s="24">
        <v>89.655172413793096</v>
      </c>
      <c r="AG378" s="5" t="s">
        <v>39</v>
      </c>
      <c r="AH378" s="7" t="s">
        <v>33</v>
      </c>
      <c r="AI378" s="7">
        <v>27.206</v>
      </c>
      <c r="AJ378" s="7">
        <v>169.68620000000001</v>
      </c>
      <c r="AK378" s="7">
        <v>284.51929999999999</v>
      </c>
      <c r="AL378" s="7">
        <f>Table2[[#This Row],[Company Direct Land Through FY 11]]+Table2[[#This Row],[Company Direct Land FY 12 and After ]]</f>
        <v>454.20550000000003</v>
      </c>
      <c r="AM378" s="7">
        <v>100.434</v>
      </c>
      <c r="AN378" s="7">
        <v>582.83489999999995</v>
      </c>
      <c r="AO378" s="7">
        <v>1050.3377</v>
      </c>
      <c r="AP378" s="7">
        <f>Table2[[#This Row],[Company Direct Building Through FY 11]]+Table2[[#This Row],[Company Direct Building FY 12 and After  ]]</f>
        <v>1633.1725999999999</v>
      </c>
      <c r="AQ378" s="7">
        <v>0</v>
      </c>
      <c r="AR378" s="7">
        <v>33.048400000000001</v>
      </c>
      <c r="AS378" s="7">
        <v>0</v>
      </c>
      <c r="AT378" s="7">
        <f>Table2[[#This Row],[Mortgage Recording Tax Through FY 11]]+Table2[[#This Row],[Mortgage Recording Tax FY 12 and After ]]</f>
        <v>33.048400000000001</v>
      </c>
      <c r="AU378" s="7">
        <v>105.017</v>
      </c>
      <c r="AV378" s="7">
        <v>509.84339999999997</v>
      </c>
      <c r="AW378" s="7">
        <v>1098.2665999999999</v>
      </c>
      <c r="AX378" s="7">
        <f>Table2[[#This Row],[Pilot Savings  Through FY 11]]+Table2[[#This Row],[Pilot Savings FY 12 and After ]]</f>
        <v>1608.11</v>
      </c>
      <c r="AY378" s="7">
        <v>0</v>
      </c>
      <c r="AZ378" s="7">
        <v>33.048400000000001</v>
      </c>
      <c r="BA378" s="7">
        <v>0</v>
      </c>
      <c r="BB378" s="7">
        <f>Table2[[#This Row],[Mortgage Recording Tax Exemption Through FY 11]]+Table2[[#This Row],[Mortgage Recording Tax Exemption FY 12 and After ]]</f>
        <v>33.048400000000001</v>
      </c>
      <c r="BC378" s="7">
        <v>45.586799999999997</v>
      </c>
      <c r="BD378" s="7">
        <v>331.32990000000001</v>
      </c>
      <c r="BE378" s="7">
        <v>476.74610000000001</v>
      </c>
      <c r="BF378" s="7">
        <f>Table2[[#This Row],[Indirect and Induced Land Through FY 11]]+Table2[[#This Row],[Indirect and Induced Land FY 12 and After ]]</f>
        <v>808.07600000000002</v>
      </c>
      <c r="BG378" s="7">
        <v>84.661199999999994</v>
      </c>
      <c r="BH378" s="7">
        <v>615.32709999999997</v>
      </c>
      <c r="BI378" s="7">
        <v>885.38570000000004</v>
      </c>
      <c r="BJ378" s="7">
        <f>Table2[[#This Row],[Indirect and Induced Building Through FY 11]]+Table2[[#This Row],[Indirect and Induced Building FY 12 and After]]</f>
        <v>1500.7128</v>
      </c>
      <c r="BK378" s="7">
        <v>152.87100000000001</v>
      </c>
      <c r="BL378" s="7">
        <v>1189.3347000000001</v>
      </c>
      <c r="BM378" s="7">
        <v>1598.7221999999999</v>
      </c>
      <c r="BN378" s="7">
        <f>Table2[[#This Row],[TOTAL Real Property Related Taxes Through FY 11]]+Table2[[#This Row],[TOTAL Real Property Related Taxes FY 12 and After]]</f>
        <v>2788.0569</v>
      </c>
      <c r="BO378" s="7">
        <v>361.45190000000002</v>
      </c>
      <c r="BP378" s="7">
        <v>2768.0655000000002</v>
      </c>
      <c r="BQ378" s="7">
        <v>3780.0590000000002</v>
      </c>
      <c r="BR378" s="7">
        <f>Table2[[#This Row],[Company Direct Through FY 11]]+Table2[[#This Row],[Company Direct FY 12 and After ]]</f>
        <v>6548.1244999999999</v>
      </c>
      <c r="BS378" s="7">
        <v>0</v>
      </c>
      <c r="BT378" s="7">
        <v>0</v>
      </c>
      <c r="BU378" s="7">
        <v>0</v>
      </c>
      <c r="BV378" s="7">
        <f>Table2[[#This Row],[Sales Tax Exemption Through FY 11]]+Table2[[#This Row],[Sales Tax Exemption FY 12 and After ]]</f>
        <v>0</v>
      </c>
      <c r="BW378" s="7">
        <v>0.57210000000000005</v>
      </c>
      <c r="BX378" s="7">
        <v>1.9052</v>
      </c>
      <c r="BY378" s="7">
        <v>0.41149999999999998</v>
      </c>
      <c r="BZ378" s="7">
        <f>Table2[[#This Row],[Energy Tax Savings Through FY 11]]+Table2[[#This Row],[Energy Tax Savings FY 12 and After ]]</f>
        <v>2.3167</v>
      </c>
      <c r="CA378" s="7">
        <v>1.7087000000000001</v>
      </c>
      <c r="CB378" s="7">
        <v>8.3779000000000003</v>
      </c>
      <c r="CC378" s="7">
        <v>8.4902999999999995</v>
      </c>
      <c r="CD378" s="7">
        <f>Table2[[#This Row],[Tax Exempt Bond Savings Through FY 11]]+Table2[[#This Row],[Tax Exempt Bond Savings FY12 and After ]]</f>
        <v>16.868200000000002</v>
      </c>
      <c r="CE378" s="7">
        <v>164.60849999999999</v>
      </c>
      <c r="CF378" s="7">
        <v>1271.5644</v>
      </c>
      <c r="CG378" s="7">
        <v>1721.473</v>
      </c>
      <c r="CH378" s="7">
        <f>Table2[[#This Row],[Indirect and Induced Through FY 11]]+Table2[[#This Row],[Indirect and Induced FY 12 and After  ]]</f>
        <v>2993.0374000000002</v>
      </c>
      <c r="CI378" s="7">
        <v>523.77959999999996</v>
      </c>
      <c r="CJ378" s="7">
        <v>4029.3467999999998</v>
      </c>
      <c r="CK378" s="7">
        <v>5492.6301999999996</v>
      </c>
      <c r="CL378" s="7">
        <f>Table2[[#This Row],[TOTAL Income Consumption Use Taxes Through FY 11]]+Table2[[#This Row],[TOTAL Income Consumption Use Taxes FY 12 and After  ]]</f>
        <v>9521.976999999999</v>
      </c>
      <c r="CM378" s="7">
        <v>107.2978</v>
      </c>
      <c r="CN378" s="7">
        <v>553.17489999999998</v>
      </c>
      <c r="CO378" s="7">
        <v>1107.1684</v>
      </c>
      <c r="CP378" s="7">
        <f>Table2[[#This Row],[Assistance Provided Through FY 11]]+Table2[[#This Row],[Assistance Provided FY 12 and After ]]</f>
        <v>1660.3433</v>
      </c>
      <c r="CQ378" s="7">
        <v>0</v>
      </c>
      <c r="CR378" s="7">
        <v>0</v>
      </c>
      <c r="CS378" s="7">
        <v>0</v>
      </c>
      <c r="CT378" s="7">
        <f>Table2[[#This Row],[Recapture Cancellation Reduction Amount Through FY 11]]+Table2[[#This Row],[Recapture Cancellation Reduction Amount FY 12 and After ]]</f>
        <v>0</v>
      </c>
      <c r="CU378" s="7">
        <v>0</v>
      </c>
      <c r="CV378" s="7">
        <v>0</v>
      </c>
      <c r="CW378" s="7">
        <v>0</v>
      </c>
      <c r="CX378" s="7">
        <f>Table2[[#This Row],[Penalty Paid Through FY 11]]+Table2[[#This Row],[Penalty Paid FY 12 and After]]</f>
        <v>0</v>
      </c>
      <c r="CY378" s="7">
        <v>107.2978</v>
      </c>
      <c r="CZ378" s="7">
        <v>553.17489999999998</v>
      </c>
      <c r="DA378" s="7">
        <v>1107.1684</v>
      </c>
      <c r="DB378" s="7">
        <f>Table2[[#This Row],[TOTAL Assistance Net of recapture penalties Through FY 11]]+Table2[[#This Row],[TOTAL Assistance Net of recapture penalties FY 12 and After ]]</f>
        <v>1660.3433</v>
      </c>
      <c r="DC378" s="7">
        <v>489.09190000000001</v>
      </c>
      <c r="DD378" s="7">
        <v>3553.6350000000002</v>
      </c>
      <c r="DE378" s="7">
        <v>5114.9160000000002</v>
      </c>
      <c r="DF378" s="7">
        <f>Table2[[#This Row],[Company Direct Tax Revenue Before Assistance FY 12 and After]]+Table2[[#This Row],[Company Direct Tax Revenue Before Assistance Through FY 11]]</f>
        <v>8668.5509999999995</v>
      </c>
      <c r="DG378" s="7">
        <v>294.85649999999998</v>
      </c>
      <c r="DH378" s="7">
        <v>2218.2213999999999</v>
      </c>
      <c r="DI378" s="7">
        <v>3083.6048000000001</v>
      </c>
      <c r="DJ378" s="7">
        <f>Table2[[#This Row],[Indirect and Induced Tax Revenues FY 12 and After]]+Table2[[#This Row],[Indirect and Induced Tax Revenues Through FY 11]]</f>
        <v>5301.8261999999995</v>
      </c>
      <c r="DK378" s="7">
        <v>783.94839999999999</v>
      </c>
      <c r="DL378" s="7">
        <v>5771.8563999999997</v>
      </c>
      <c r="DM378" s="7">
        <v>8198.5208000000002</v>
      </c>
      <c r="DN378" s="7">
        <f>Table2[[#This Row],[TOTAL Tax Revenues Before Assistance Through FY 11]]+Table2[[#This Row],[TOTAL Tax Revenues Before Assistance FY 12 and After]]</f>
        <v>13970.377199999999</v>
      </c>
      <c r="DO378" s="7">
        <v>676.65060000000005</v>
      </c>
      <c r="DP378" s="7">
        <v>5218.6814999999997</v>
      </c>
      <c r="DQ378" s="7">
        <v>7091.3523999999998</v>
      </c>
      <c r="DR378" s="7">
        <f>Table2[[#This Row],[TOTAL Tax Revenues Net of Assistance Recapture and Penalty FY 12 and After]]+Table2[[#This Row],[TOTAL Tax Revenues Net of Assistance Recapture and Penalty Through FY 11]]</f>
        <v>12310.033899999999</v>
      </c>
      <c r="DS378" s="7">
        <v>0</v>
      </c>
      <c r="DT378" s="7">
        <v>7.2887000000000004</v>
      </c>
      <c r="DU378" s="7">
        <v>0</v>
      </c>
      <c r="DV378" s="7">
        <v>0</v>
      </c>
    </row>
    <row r="379" spans="1:126" x14ac:dyDescent="0.25">
      <c r="A379" s="5">
        <v>93104</v>
      </c>
      <c r="B379" s="5" t="s">
        <v>930</v>
      </c>
      <c r="C379" s="5" t="s">
        <v>531</v>
      </c>
      <c r="D379" s="5" t="s">
        <v>42</v>
      </c>
      <c r="E379" s="5">
        <v>47</v>
      </c>
      <c r="F379" s="5">
        <v>7160</v>
      </c>
      <c r="G379" s="5">
        <v>1</v>
      </c>
      <c r="H379" s="23"/>
      <c r="I379" s="23"/>
      <c r="J379" s="5">
        <v>624120</v>
      </c>
      <c r="K379" s="6" t="s">
        <v>47</v>
      </c>
      <c r="L379" s="6">
        <v>38707</v>
      </c>
      <c r="M379" s="9">
        <v>46143</v>
      </c>
      <c r="N379" s="7">
        <v>16170</v>
      </c>
      <c r="O379" s="5" t="s">
        <v>79</v>
      </c>
      <c r="P379" s="23">
        <v>7</v>
      </c>
      <c r="Q379" s="23">
        <v>0</v>
      </c>
      <c r="R379" s="23">
        <v>170</v>
      </c>
      <c r="S379" s="23">
        <v>1</v>
      </c>
      <c r="T379" s="23">
        <v>450</v>
      </c>
      <c r="U379" s="23">
        <v>628</v>
      </c>
      <c r="V379" s="23">
        <v>624</v>
      </c>
      <c r="W379" s="23">
        <v>0</v>
      </c>
      <c r="X379" s="23">
        <v>0</v>
      </c>
      <c r="Y379" s="23">
        <v>78</v>
      </c>
      <c r="Z379" s="23">
        <v>207</v>
      </c>
      <c r="AA379" s="24">
        <v>0</v>
      </c>
      <c r="AB379" s="24">
        <v>0</v>
      </c>
      <c r="AC379" s="24">
        <v>0</v>
      </c>
      <c r="AD379" s="24">
        <v>0</v>
      </c>
      <c r="AE379" s="24">
        <v>0</v>
      </c>
      <c r="AF379" s="24">
        <v>83.7078651685393</v>
      </c>
      <c r="AG379" s="5" t="s">
        <v>39</v>
      </c>
      <c r="AH379" s="7" t="s">
        <v>33</v>
      </c>
      <c r="AI379" s="7">
        <v>0</v>
      </c>
      <c r="AJ379" s="7">
        <v>0</v>
      </c>
      <c r="AK379" s="7">
        <v>0</v>
      </c>
      <c r="AL379" s="7">
        <f>Table2[[#This Row],[Company Direct Land Through FY 11]]+Table2[[#This Row],[Company Direct Land FY 12 and After ]]</f>
        <v>0</v>
      </c>
      <c r="AM379" s="7">
        <v>0</v>
      </c>
      <c r="AN379" s="7">
        <v>0</v>
      </c>
      <c r="AO379" s="7">
        <v>0</v>
      </c>
      <c r="AP379" s="7">
        <f>Table2[[#This Row],[Company Direct Building Through FY 11]]+Table2[[#This Row],[Company Direct Building FY 12 and After  ]]</f>
        <v>0</v>
      </c>
      <c r="AQ379" s="7">
        <v>0</v>
      </c>
      <c r="AR379" s="7">
        <v>74.850200000000001</v>
      </c>
      <c r="AS379" s="7">
        <v>0</v>
      </c>
      <c r="AT379" s="7">
        <f>Table2[[#This Row],[Mortgage Recording Tax Through FY 11]]+Table2[[#This Row],[Mortgage Recording Tax FY 12 and After ]]</f>
        <v>74.850200000000001</v>
      </c>
      <c r="AU379" s="7">
        <v>0</v>
      </c>
      <c r="AV379" s="7">
        <v>0</v>
      </c>
      <c r="AW379" s="7">
        <v>0</v>
      </c>
      <c r="AX379" s="7">
        <f>Table2[[#This Row],[Pilot Savings  Through FY 11]]+Table2[[#This Row],[Pilot Savings FY 12 and After ]]</f>
        <v>0</v>
      </c>
      <c r="AY379" s="7">
        <v>0</v>
      </c>
      <c r="AZ379" s="7">
        <v>74.850200000000001</v>
      </c>
      <c r="BA379" s="7">
        <v>0</v>
      </c>
      <c r="BB379" s="7">
        <f>Table2[[#This Row],[Mortgage Recording Tax Exemption Through FY 11]]+Table2[[#This Row],[Mortgage Recording Tax Exemption FY 12 and After ]]</f>
        <v>74.850200000000001</v>
      </c>
      <c r="BC379" s="7">
        <v>261.56169999999997</v>
      </c>
      <c r="BD379" s="7">
        <v>736.18560000000002</v>
      </c>
      <c r="BE379" s="7">
        <v>2364.2633000000001</v>
      </c>
      <c r="BF379" s="7">
        <f>Table2[[#This Row],[Indirect and Induced Land Through FY 11]]+Table2[[#This Row],[Indirect and Induced Land FY 12 and After ]]</f>
        <v>3100.4489000000003</v>
      </c>
      <c r="BG379" s="7">
        <v>485.75749999999999</v>
      </c>
      <c r="BH379" s="7">
        <v>1367.202</v>
      </c>
      <c r="BI379" s="7">
        <v>4390.7744000000002</v>
      </c>
      <c r="BJ379" s="7">
        <f>Table2[[#This Row],[Indirect and Induced Building Through FY 11]]+Table2[[#This Row],[Indirect and Induced Building FY 12 and After]]</f>
        <v>5757.9764000000005</v>
      </c>
      <c r="BK379" s="7">
        <v>747.31920000000002</v>
      </c>
      <c r="BL379" s="7">
        <v>2103.3876</v>
      </c>
      <c r="BM379" s="7">
        <v>6755.0376999999999</v>
      </c>
      <c r="BN379" s="7">
        <f>Table2[[#This Row],[TOTAL Real Property Related Taxes Through FY 11]]+Table2[[#This Row],[TOTAL Real Property Related Taxes FY 12 and After]]</f>
        <v>8858.425299999999</v>
      </c>
      <c r="BO379" s="7">
        <v>852.2174</v>
      </c>
      <c r="BP379" s="7">
        <v>2565.5073000000002</v>
      </c>
      <c r="BQ379" s="7">
        <v>7703.2148999999999</v>
      </c>
      <c r="BR379" s="7">
        <f>Table2[[#This Row],[Company Direct Through FY 11]]+Table2[[#This Row],[Company Direct FY 12 and After ]]</f>
        <v>10268.7222</v>
      </c>
      <c r="BS379" s="7">
        <v>0</v>
      </c>
      <c r="BT379" s="7">
        <v>0</v>
      </c>
      <c r="BU379" s="7">
        <v>0</v>
      </c>
      <c r="BV379" s="7">
        <f>Table2[[#This Row],[Sales Tax Exemption Through FY 11]]+Table2[[#This Row],[Sales Tax Exemption FY 12 and After ]]</f>
        <v>0</v>
      </c>
      <c r="BW379" s="7">
        <v>0</v>
      </c>
      <c r="BX379" s="7">
        <v>0</v>
      </c>
      <c r="BY379" s="7">
        <v>0</v>
      </c>
      <c r="BZ379" s="7">
        <f>Table2[[#This Row],[Energy Tax Savings Through FY 11]]+Table2[[#This Row],[Energy Tax Savings FY 12 and After ]]</f>
        <v>0</v>
      </c>
      <c r="CA379" s="7">
        <v>12.8172</v>
      </c>
      <c r="CB379" s="7">
        <v>65.343000000000004</v>
      </c>
      <c r="CC379" s="7">
        <v>63.6873</v>
      </c>
      <c r="CD379" s="7">
        <f>Table2[[#This Row],[Tax Exempt Bond Savings Through FY 11]]+Table2[[#This Row],[Tax Exempt Bond Savings FY12 and After ]]</f>
        <v>129.03030000000001</v>
      </c>
      <c r="CE379" s="7">
        <v>1029.482</v>
      </c>
      <c r="CF379" s="7">
        <v>3150.5261999999998</v>
      </c>
      <c r="CG379" s="7">
        <v>9305.5141000000003</v>
      </c>
      <c r="CH379" s="7">
        <f>Table2[[#This Row],[Indirect and Induced Through FY 11]]+Table2[[#This Row],[Indirect and Induced FY 12 and After  ]]</f>
        <v>12456.040300000001</v>
      </c>
      <c r="CI379" s="7">
        <v>1868.8822</v>
      </c>
      <c r="CJ379" s="7">
        <v>5650.6904999999997</v>
      </c>
      <c r="CK379" s="7">
        <v>16945.041700000002</v>
      </c>
      <c r="CL379" s="7">
        <f>Table2[[#This Row],[TOTAL Income Consumption Use Taxes Through FY 11]]+Table2[[#This Row],[TOTAL Income Consumption Use Taxes FY 12 and After  ]]</f>
        <v>22595.732200000002</v>
      </c>
      <c r="CM379" s="7">
        <v>12.8172</v>
      </c>
      <c r="CN379" s="7">
        <v>140.19319999999999</v>
      </c>
      <c r="CO379" s="7">
        <v>63.6873</v>
      </c>
      <c r="CP379" s="7">
        <f>Table2[[#This Row],[Assistance Provided Through FY 11]]+Table2[[#This Row],[Assistance Provided FY 12 and After ]]</f>
        <v>203.88049999999998</v>
      </c>
      <c r="CQ379" s="7">
        <v>0</v>
      </c>
      <c r="CR379" s="7">
        <v>0</v>
      </c>
      <c r="CS379" s="7">
        <v>0</v>
      </c>
      <c r="CT379" s="7">
        <f>Table2[[#This Row],[Recapture Cancellation Reduction Amount Through FY 11]]+Table2[[#This Row],[Recapture Cancellation Reduction Amount FY 12 and After ]]</f>
        <v>0</v>
      </c>
      <c r="CU379" s="7">
        <v>0</v>
      </c>
      <c r="CV379" s="7">
        <v>0</v>
      </c>
      <c r="CW379" s="7">
        <v>0</v>
      </c>
      <c r="CX379" s="7">
        <f>Table2[[#This Row],[Penalty Paid Through FY 11]]+Table2[[#This Row],[Penalty Paid FY 12 and After]]</f>
        <v>0</v>
      </c>
      <c r="CY379" s="7">
        <v>12.8172</v>
      </c>
      <c r="CZ379" s="7">
        <v>140.19319999999999</v>
      </c>
      <c r="DA379" s="7">
        <v>63.6873</v>
      </c>
      <c r="DB379" s="7">
        <f>Table2[[#This Row],[TOTAL Assistance Net of recapture penalties Through FY 11]]+Table2[[#This Row],[TOTAL Assistance Net of recapture penalties FY 12 and After ]]</f>
        <v>203.88049999999998</v>
      </c>
      <c r="DC379" s="7">
        <v>852.2174</v>
      </c>
      <c r="DD379" s="7">
        <v>2640.3575000000001</v>
      </c>
      <c r="DE379" s="7">
        <v>7703.2148999999999</v>
      </c>
      <c r="DF379" s="7">
        <f>Table2[[#This Row],[Company Direct Tax Revenue Before Assistance FY 12 and After]]+Table2[[#This Row],[Company Direct Tax Revenue Before Assistance Through FY 11]]</f>
        <v>10343.572400000001</v>
      </c>
      <c r="DG379" s="7">
        <v>1776.8012000000001</v>
      </c>
      <c r="DH379" s="7">
        <v>5253.9138000000003</v>
      </c>
      <c r="DI379" s="7">
        <v>16060.551799999999</v>
      </c>
      <c r="DJ379" s="7">
        <f>Table2[[#This Row],[Indirect and Induced Tax Revenues FY 12 and After]]+Table2[[#This Row],[Indirect and Induced Tax Revenues Through FY 11]]</f>
        <v>21314.4656</v>
      </c>
      <c r="DK379" s="7">
        <v>2629.0185999999999</v>
      </c>
      <c r="DL379" s="7">
        <v>7894.2713000000003</v>
      </c>
      <c r="DM379" s="7">
        <v>23763.7667</v>
      </c>
      <c r="DN379" s="7">
        <f>Table2[[#This Row],[TOTAL Tax Revenues Before Assistance Through FY 11]]+Table2[[#This Row],[TOTAL Tax Revenues Before Assistance FY 12 and After]]</f>
        <v>31658.038</v>
      </c>
      <c r="DO379" s="7">
        <v>2616.2013999999999</v>
      </c>
      <c r="DP379" s="7">
        <v>7754.0780999999997</v>
      </c>
      <c r="DQ379" s="7">
        <v>23700.079399999999</v>
      </c>
      <c r="DR379" s="7">
        <f>Table2[[#This Row],[TOTAL Tax Revenues Net of Assistance Recapture and Penalty FY 12 and After]]+Table2[[#This Row],[TOTAL Tax Revenues Net of Assistance Recapture and Penalty Through FY 11]]</f>
        <v>31454.157499999998</v>
      </c>
      <c r="DS379" s="7">
        <v>0</v>
      </c>
      <c r="DT379" s="7">
        <v>0</v>
      </c>
      <c r="DU379" s="7">
        <v>0</v>
      </c>
      <c r="DV379" s="7">
        <v>0</v>
      </c>
    </row>
    <row r="380" spans="1:126" x14ac:dyDescent="0.25">
      <c r="A380" s="5">
        <v>93105</v>
      </c>
      <c r="B380" s="5" t="s">
        <v>630</v>
      </c>
      <c r="C380" s="5" t="s">
        <v>631</v>
      </c>
      <c r="D380" s="5" t="s">
        <v>27</v>
      </c>
      <c r="E380" s="5">
        <v>7</v>
      </c>
      <c r="F380" s="5">
        <v>2051</v>
      </c>
      <c r="G380" s="5">
        <v>87</v>
      </c>
      <c r="H380" s="23"/>
      <c r="I380" s="23"/>
      <c r="J380" s="5">
        <v>813319</v>
      </c>
      <c r="K380" s="6" t="s">
        <v>47</v>
      </c>
      <c r="L380" s="6">
        <v>38833</v>
      </c>
      <c r="M380" s="9">
        <v>49980</v>
      </c>
      <c r="N380" s="7">
        <v>6510</v>
      </c>
      <c r="O380" s="5" t="s">
        <v>79</v>
      </c>
      <c r="P380" s="23">
        <v>0</v>
      </c>
      <c r="Q380" s="23">
        <v>3</v>
      </c>
      <c r="R380" s="23">
        <v>31</v>
      </c>
      <c r="S380" s="23">
        <v>0</v>
      </c>
      <c r="T380" s="23">
        <v>0</v>
      </c>
      <c r="U380" s="23">
        <v>34</v>
      </c>
      <c r="V380" s="23">
        <v>32</v>
      </c>
      <c r="W380" s="23">
        <v>0</v>
      </c>
      <c r="X380" s="23">
        <v>0</v>
      </c>
      <c r="Y380" s="23">
        <v>26</v>
      </c>
      <c r="Z380" s="23">
        <v>0</v>
      </c>
      <c r="AA380" s="24">
        <v>0</v>
      </c>
      <c r="AB380" s="24">
        <v>0</v>
      </c>
      <c r="AC380" s="24">
        <v>0</v>
      </c>
      <c r="AD380" s="24">
        <v>0</v>
      </c>
      <c r="AE380" s="24">
        <v>0</v>
      </c>
      <c r="AF380" s="24">
        <v>100</v>
      </c>
      <c r="AG380" s="5" t="s">
        <v>39</v>
      </c>
      <c r="AH380" s="7" t="s">
        <v>33</v>
      </c>
      <c r="AI380" s="7">
        <v>0</v>
      </c>
      <c r="AJ380" s="7">
        <v>0</v>
      </c>
      <c r="AK380" s="7">
        <v>0</v>
      </c>
      <c r="AL380" s="7">
        <f>Table2[[#This Row],[Company Direct Land Through FY 11]]+Table2[[#This Row],[Company Direct Land FY 12 and After ]]</f>
        <v>0</v>
      </c>
      <c r="AM380" s="7">
        <v>0</v>
      </c>
      <c r="AN380" s="7">
        <v>0</v>
      </c>
      <c r="AO380" s="7">
        <v>0</v>
      </c>
      <c r="AP380" s="7">
        <f>Table2[[#This Row],[Company Direct Building Through FY 11]]+Table2[[#This Row],[Company Direct Building FY 12 and After  ]]</f>
        <v>0</v>
      </c>
      <c r="AQ380" s="7">
        <v>0</v>
      </c>
      <c r="AR380" s="7">
        <v>116.2946</v>
      </c>
      <c r="AS380" s="7">
        <v>0</v>
      </c>
      <c r="AT380" s="7">
        <f>Table2[[#This Row],[Mortgage Recording Tax Through FY 11]]+Table2[[#This Row],[Mortgage Recording Tax FY 12 and After ]]</f>
        <v>116.2946</v>
      </c>
      <c r="AU380" s="7">
        <v>0</v>
      </c>
      <c r="AV380" s="7">
        <v>0</v>
      </c>
      <c r="AW380" s="7">
        <v>0</v>
      </c>
      <c r="AX380" s="7">
        <f>Table2[[#This Row],[Pilot Savings  Through FY 11]]+Table2[[#This Row],[Pilot Savings FY 12 and After ]]</f>
        <v>0</v>
      </c>
      <c r="AY380" s="7">
        <v>0</v>
      </c>
      <c r="AZ380" s="7">
        <v>116.2946</v>
      </c>
      <c r="BA380" s="7">
        <v>0</v>
      </c>
      <c r="BB380" s="7">
        <f>Table2[[#This Row],[Mortgage Recording Tax Exemption Through FY 11]]+Table2[[#This Row],[Mortgage Recording Tax Exemption FY 12 and After ]]</f>
        <v>116.2946</v>
      </c>
      <c r="BC380" s="7">
        <v>39.898299999999999</v>
      </c>
      <c r="BD380" s="7">
        <v>170.89959999999999</v>
      </c>
      <c r="BE380" s="7">
        <v>548.15549999999996</v>
      </c>
      <c r="BF380" s="7">
        <f>Table2[[#This Row],[Indirect and Induced Land Through FY 11]]+Table2[[#This Row],[Indirect and Induced Land FY 12 and After ]]</f>
        <v>719.05509999999992</v>
      </c>
      <c r="BG380" s="7">
        <v>74.096900000000005</v>
      </c>
      <c r="BH380" s="7">
        <v>317.38510000000002</v>
      </c>
      <c r="BI380" s="7">
        <v>1018.0041</v>
      </c>
      <c r="BJ380" s="7">
        <f>Table2[[#This Row],[Indirect and Induced Building Through FY 11]]+Table2[[#This Row],[Indirect and Induced Building FY 12 and After]]</f>
        <v>1335.3892000000001</v>
      </c>
      <c r="BK380" s="7">
        <v>113.9952</v>
      </c>
      <c r="BL380" s="7">
        <v>488.28469999999999</v>
      </c>
      <c r="BM380" s="7">
        <v>1566.1596</v>
      </c>
      <c r="BN380" s="7">
        <f>Table2[[#This Row],[TOTAL Real Property Related Taxes Through FY 11]]+Table2[[#This Row],[TOTAL Real Property Related Taxes FY 12 and After]]</f>
        <v>2054.4443000000001</v>
      </c>
      <c r="BO380" s="7">
        <v>111.9161</v>
      </c>
      <c r="BP380" s="7">
        <v>514.42259999999999</v>
      </c>
      <c r="BQ380" s="7">
        <v>1537.5972999999999</v>
      </c>
      <c r="BR380" s="7">
        <f>Table2[[#This Row],[Company Direct Through FY 11]]+Table2[[#This Row],[Company Direct FY 12 and After ]]</f>
        <v>2052.0198999999998</v>
      </c>
      <c r="BS380" s="7">
        <v>0</v>
      </c>
      <c r="BT380" s="7">
        <v>0</v>
      </c>
      <c r="BU380" s="7">
        <v>0</v>
      </c>
      <c r="BV380" s="7">
        <f>Table2[[#This Row],[Sales Tax Exemption Through FY 11]]+Table2[[#This Row],[Sales Tax Exemption FY 12 and After ]]</f>
        <v>0</v>
      </c>
      <c r="BW380" s="7">
        <v>0</v>
      </c>
      <c r="BX380" s="7">
        <v>0</v>
      </c>
      <c r="BY380" s="7">
        <v>0</v>
      </c>
      <c r="BZ380" s="7">
        <f>Table2[[#This Row],[Energy Tax Savings Through FY 11]]+Table2[[#This Row],[Energy Tax Savings FY 12 and After ]]</f>
        <v>0</v>
      </c>
      <c r="CA380" s="7">
        <v>5.2820999999999998</v>
      </c>
      <c r="CB380" s="7">
        <v>26.610900000000001</v>
      </c>
      <c r="CC380" s="7">
        <v>26.246300000000002</v>
      </c>
      <c r="CD380" s="7">
        <f>Table2[[#This Row],[Tax Exempt Bond Savings Through FY 11]]+Table2[[#This Row],[Tax Exempt Bond Savings FY12 and After ]]</f>
        <v>52.857200000000006</v>
      </c>
      <c r="CE380" s="7">
        <v>130.7449</v>
      </c>
      <c r="CF380" s="7">
        <v>596.93880000000001</v>
      </c>
      <c r="CG380" s="7">
        <v>1796.2815000000001</v>
      </c>
      <c r="CH380" s="7">
        <f>Table2[[#This Row],[Indirect and Induced Through FY 11]]+Table2[[#This Row],[Indirect and Induced FY 12 and After  ]]</f>
        <v>2393.2203</v>
      </c>
      <c r="CI380" s="7">
        <v>237.37889999999999</v>
      </c>
      <c r="CJ380" s="7">
        <v>1084.7505000000001</v>
      </c>
      <c r="CK380" s="7">
        <v>3307.6325000000002</v>
      </c>
      <c r="CL380" s="7">
        <f>Table2[[#This Row],[TOTAL Income Consumption Use Taxes Through FY 11]]+Table2[[#This Row],[TOTAL Income Consumption Use Taxes FY 12 and After  ]]</f>
        <v>4392.3829999999998</v>
      </c>
      <c r="CM380" s="7">
        <v>5.2820999999999998</v>
      </c>
      <c r="CN380" s="7">
        <v>142.90549999999999</v>
      </c>
      <c r="CO380" s="7">
        <v>26.246300000000002</v>
      </c>
      <c r="CP380" s="7">
        <f>Table2[[#This Row],[Assistance Provided Through FY 11]]+Table2[[#This Row],[Assistance Provided FY 12 and After ]]</f>
        <v>169.15179999999998</v>
      </c>
      <c r="CQ380" s="7">
        <v>0</v>
      </c>
      <c r="CR380" s="7">
        <v>0</v>
      </c>
      <c r="CS380" s="7">
        <v>0</v>
      </c>
      <c r="CT380" s="7">
        <f>Table2[[#This Row],[Recapture Cancellation Reduction Amount Through FY 11]]+Table2[[#This Row],[Recapture Cancellation Reduction Amount FY 12 and After ]]</f>
        <v>0</v>
      </c>
      <c r="CU380" s="7">
        <v>0</v>
      </c>
      <c r="CV380" s="7">
        <v>0</v>
      </c>
      <c r="CW380" s="7">
        <v>0</v>
      </c>
      <c r="CX380" s="7">
        <f>Table2[[#This Row],[Penalty Paid Through FY 11]]+Table2[[#This Row],[Penalty Paid FY 12 and After]]</f>
        <v>0</v>
      </c>
      <c r="CY380" s="7">
        <v>5.2820999999999998</v>
      </c>
      <c r="CZ380" s="7">
        <v>142.90549999999999</v>
      </c>
      <c r="DA380" s="7">
        <v>26.246300000000002</v>
      </c>
      <c r="DB380" s="7">
        <f>Table2[[#This Row],[TOTAL Assistance Net of recapture penalties Through FY 11]]+Table2[[#This Row],[TOTAL Assistance Net of recapture penalties FY 12 and After ]]</f>
        <v>169.15179999999998</v>
      </c>
      <c r="DC380" s="7">
        <v>111.9161</v>
      </c>
      <c r="DD380" s="7">
        <v>630.71720000000005</v>
      </c>
      <c r="DE380" s="7">
        <v>1537.5972999999999</v>
      </c>
      <c r="DF380" s="7">
        <f>Table2[[#This Row],[Company Direct Tax Revenue Before Assistance FY 12 and After]]+Table2[[#This Row],[Company Direct Tax Revenue Before Assistance Through FY 11]]</f>
        <v>2168.3145</v>
      </c>
      <c r="DG380" s="7">
        <v>244.74010000000001</v>
      </c>
      <c r="DH380" s="7">
        <v>1085.2235000000001</v>
      </c>
      <c r="DI380" s="7">
        <v>3362.4411</v>
      </c>
      <c r="DJ380" s="7">
        <f>Table2[[#This Row],[Indirect and Induced Tax Revenues FY 12 and After]]+Table2[[#This Row],[Indirect and Induced Tax Revenues Through FY 11]]</f>
        <v>4447.6646000000001</v>
      </c>
      <c r="DK380" s="7">
        <v>356.65620000000001</v>
      </c>
      <c r="DL380" s="7">
        <v>1715.9407000000001</v>
      </c>
      <c r="DM380" s="7">
        <v>4900.0384000000004</v>
      </c>
      <c r="DN380" s="7">
        <f>Table2[[#This Row],[TOTAL Tax Revenues Before Assistance Through FY 11]]+Table2[[#This Row],[TOTAL Tax Revenues Before Assistance FY 12 and After]]</f>
        <v>6615.9791000000005</v>
      </c>
      <c r="DO380" s="7">
        <v>351.3741</v>
      </c>
      <c r="DP380" s="7">
        <v>1573.0352</v>
      </c>
      <c r="DQ380" s="7">
        <v>4873.7920999999997</v>
      </c>
      <c r="DR380" s="7">
        <f>Table2[[#This Row],[TOTAL Tax Revenues Net of Assistance Recapture and Penalty FY 12 and After]]+Table2[[#This Row],[TOTAL Tax Revenues Net of Assistance Recapture and Penalty Through FY 11]]</f>
        <v>6446.8272999999999</v>
      </c>
      <c r="DS380" s="7">
        <v>0</v>
      </c>
      <c r="DT380" s="7">
        <v>0</v>
      </c>
      <c r="DU380" s="7">
        <v>0</v>
      </c>
      <c r="DV380" s="7">
        <v>0</v>
      </c>
    </row>
    <row r="381" spans="1:126" x14ac:dyDescent="0.25">
      <c r="A381" s="5">
        <v>93106</v>
      </c>
      <c r="B381" s="5" t="s">
        <v>632</v>
      </c>
      <c r="C381" s="5" t="s">
        <v>633</v>
      </c>
      <c r="D381" s="5" t="s">
        <v>36</v>
      </c>
      <c r="E381" s="5">
        <v>12</v>
      </c>
      <c r="F381" s="5">
        <v>4972</v>
      </c>
      <c r="G381" s="5">
        <v>18</v>
      </c>
      <c r="H381" s="23"/>
      <c r="I381" s="23"/>
      <c r="J381" s="5">
        <v>339950</v>
      </c>
      <c r="K381" s="6" t="s">
        <v>37</v>
      </c>
      <c r="L381" s="6">
        <v>38541</v>
      </c>
      <c r="M381" s="9">
        <v>48029</v>
      </c>
      <c r="N381" s="7">
        <v>3750</v>
      </c>
      <c r="O381" s="5" t="s">
        <v>198</v>
      </c>
      <c r="P381" s="23">
        <v>0</v>
      </c>
      <c r="Q381" s="23">
        <v>0</v>
      </c>
      <c r="R381" s="23">
        <v>41</v>
      </c>
      <c r="S381" s="23">
        <v>0</v>
      </c>
      <c r="T381" s="23">
        <v>0</v>
      </c>
      <c r="U381" s="23">
        <v>41</v>
      </c>
      <c r="V381" s="23">
        <v>41</v>
      </c>
      <c r="W381" s="23">
        <v>0</v>
      </c>
      <c r="X381" s="23">
        <v>0</v>
      </c>
      <c r="Y381" s="23">
        <v>101</v>
      </c>
      <c r="Z381" s="23">
        <v>30</v>
      </c>
      <c r="AA381" s="24">
        <v>0</v>
      </c>
      <c r="AB381" s="24">
        <v>0</v>
      </c>
      <c r="AC381" s="24">
        <v>0</v>
      </c>
      <c r="AD381" s="24">
        <v>0</v>
      </c>
      <c r="AE381" s="24">
        <v>0</v>
      </c>
      <c r="AF381" s="24">
        <v>78.048780487804905</v>
      </c>
      <c r="AG381" s="5" t="s">
        <v>39</v>
      </c>
      <c r="AH381" s="7" t="s">
        <v>33</v>
      </c>
      <c r="AI381" s="7">
        <v>8.1669999999999998</v>
      </c>
      <c r="AJ381" s="7">
        <v>103.8302</v>
      </c>
      <c r="AK381" s="7">
        <v>92.643900000000002</v>
      </c>
      <c r="AL381" s="7">
        <f>Table2[[#This Row],[Company Direct Land Through FY 11]]+Table2[[#This Row],[Company Direct Land FY 12 and After ]]</f>
        <v>196.47410000000002</v>
      </c>
      <c r="AM381" s="7">
        <v>48.575000000000003</v>
      </c>
      <c r="AN381" s="7">
        <v>320.73259999999999</v>
      </c>
      <c r="AO381" s="7">
        <v>551.02430000000004</v>
      </c>
      <c r="AP381" s="7">
        <f>Table2[[#This Row],[Company Direct Building Through FY 11]]+Table2[[#This Row],[Company Direct Building FY 12 and After  ]]</f>
        <v>871.75690000000009</v>
      </c>
      <c r="AQ381" s="7">
        <v>0</v>
      </c>
      <c r="AR381" s="7">
        <v>65.793800000000005</v>
      </c>
      <c r="AS381" s="7">
        <v>0</v>
      </c>
      <c r="AT381" s="7">
        <f>Table2[[#This Row],[Mortgage Recording Tax Through FY 11]]+Table2[[#This Row],[Mortgage Recording Tax FY 12 and After ]]</f>
        <v>65.793800000000005</v>
      </c>
      <c r="AU381" s="7">
        <v>13.295</v>
      </c>
      <c r="AV381" s="7">
        <v>37.968899999999998</v>
      </c>
      <c r="AW381" s="7">
        <v>150.8159</v>
      </c>
      <c r="AX381" s="7">
        <f>Table2[[#This Row],[Pilot Savings  Through FY 11]]+Table2[[#This Row],[Pilot Savings FY 12 and After ]]</f>
        <v>188.78479999999999</v>
      </c>
      <c r="AY381" s="7">
        <v>0</v>
      </c>
      <c r="AZ381" s="7">
        <v>65.793800000000005</v>
      </c>
      <c r="BA381" s="7">
        <v>0</v>
      </c>
      <c r="BB381" s="7">
        <f>Table2[[#This Row],[Mortgage Recording Tax Exemption Through FY 11]]+Table2[[#This Row],[Mortgage Recording Tax Exemption FY 12 and After ]]</f>
        <v>65.793800000000005</v>
      </c>
      <c r="BC381" s="7">
        <v>42.588799999999999</v>
      </c>
      <c r="BD381" s="7">
        <v>396.6046</v>
      </c>
      <c r="BE381" s="7">
        <v>483.1189</v>
      </c>
      <c r="BF381" s="7">
        <f>Table2[[#This Row],[Indirect and Induced Land Through FY 11]]+Table2[[#This Row],[Indirect and Induced Land FY 12 and After ]]</f>
        <v>879.72350000000006</v>
      </c>
      <c r="BG381" s="7">
        <v>79.093599999999995</v>
      </c>
      <c r="BH381" s="7">
        <v>736.55169999999998</v>
      </c>
      <c r="BI381" s="7">
        <v>897.22249999999997</v>
      </c>
      <c r="BJ381" s="7">
        <f>Table2[[#This Row],[Indirect and Induced Building Through FY 11]]+Table2[[#This Row],[Indirect and Induced Building FY 12 and After]]</f>
        <v>1633.7741999999998</v>
      </c>
      <c r="BK381" s="7">
        <v>165.1294</v>
      </c>
      <c r="BL381" s="7">
        <v>1519.7501999999999</v>
      </c>
      <c r="BM381" s="7">
        <v>1873.1937</v>
      </c>
      <c r="BN381" s="7">
        <f>Table2[[#This Row],[TOTAL Real Property Related Taxes Through FY 11]]+Table2[[#This Row],[TOTAL Real Property Related Taxes FY 12 and After]]</f>
        <v>3392.9439000000002</v>
      </c>
      <c r="BO381" s="7">
        <v>274.59890000000001</v>
      </c>
      <c r="BP381" s="7">
        <v>2617.4780000000001</v>
      </c>
      <c r="BQ381" s="7">
        <v>3114.9953999999998</v>
      </c>
      <c r="BR381" s="7">
        <f>Table2[[#This Row],[Company Direct Through FY 11]]+Table2[[#This Row],[Company Direct FY 12 and After ]]</f>
        <v>5732.4733999999999</v>
      </c>
      <c r="BS381" s="7">
        <v>0</v>
      </c>
      <c r="BT381" s="7">
        <v>0</v>
      </c>
      <c r="BU381" s="7">
        <v>0</v>
      </c>
      <c r="BV381" s="7">
        <f>Table2[[#This Row],[Sales Tax Exemption Through FY 11]]+Table2[[#This Row],[Sales Tax Exemption FY 12 and After ]]</f>
        <v>0</v>
      </c>
      <c r="BW381" s="7">
        <v>7.2300000000000003E-2</v>
      </c>
      <c r="BX381" s="7">
        <v>1.6084000000000001</v>
      </c>
      <c r="BY381" s="7">
        <v>0.81920000000000004</v>
      </c>
      <c r="BZ381" s="7">
        <f>Table2[[#This Row],[Energy Tax Savings Through FY 11]]+Table2[[#This Row],[Energy Tax Savings FY 12 and After ]]</f>
        <v>2.4276</v>
      </c>
      <c r="CA381" s="7">
        <v>1.9056999999999999</v>
      </c>
      <c r="CB381" s="7">
        <v>11.238099999999999</v>
      </c>
      <c r="CC381" s="7">
        <v>9.4692000000000007</v>
      </c>
      <c r="CD381" s="7">
        <f>Table2[[#This Row],[Tax Exempt Bond Savings Through FY 11]]+Table2[[#This Row],[Tax Exempt Bond Savings FY12 and After ]]</f>
        <v>20.7073</v>
      </c>
      <c r="CE381" s="7">
        <v>153.78319999999999</v>
      </c>
      <c r="CF381" s="7">
        <v>1501.4476</v>
      </c>
      <c r="CG381" s="7">
        <v>1744.4866</v>
      </c>
      <c r="CH381" s="7">
        <f>Table2[[#This Row],[Indirect and Induced Through FY 11]]+Table2[[#This Row],[Indirect and Induced FY 12 and After  ]]</f>
        <v>3245.9341999999997</v>
      </c>
      <c r="CI381" s="7">
        <v>426.40410000000003</v>
      </c>
      <c r="CJ381" s="7">
        <v>4106.0790999999999</v>
      </c>
      <c r="CK381" s="7">
        <v>4849.1935999999996</v>
      </c>
      <c r="CL381" s="7">
        <f>Table2[[#This Row],[TOTAL Income Consumption Use Taxes Through FY 11]]+Table2[[#This Row],[TOTAL Income Consumption Use Taxes FY 12 and After  ]]</f>
        <v>8955.2726999999995</v>
      </c>
      <c r="CM381" s="7">
        <v>15.273</v>
      </c>
      <c r="CN381" s="7">
        <v>116.6092</v>
      </c>
      <c r="CO381" s="7">
        <v>161.10429999999999</v>
      </c>
      <c r="CP381" s="7">
        <f>Table2[[#This Row],[Assistance Provided Through FY 11]]+Table2[[#This Row],[Assistance Provided FY 12 and After ]]</f>
        <v>277.71350000000001</v>
      </c>
      <c r="CQ381" s="7">
        <v>0</v>
      </c>
      <c r="CR381" s="7">
        <v>0</v>
      </c>
      <c r="CS381" s="7">
        <v>0</v>
      </c>
      <c r="CT381" s="7">
        <f>Table2[[#This Row],[Recapture Cancellation Reduction Amount Through FY 11]]+Table2[[#This Row],[Recapture Cancellation Reduction Amount FY 12 and After ]]</f>
        <v>0</v>
      </c>
      <c r="CU381" s="7">
        <v>0</v>
      </c>
      <c r="CV381" s="7">
        <v>0</v>
      </c>
      <c r="CW381" s="7">
        <v>0</v>
      </c>
      <c r="CX381" s="7">
        <f>Table2[[#This Row],[Penalty Paid Through FY 11]]+Table2[[#This Row],[Penalty Paid FY 12 and After]]</f>
        <v>0</v>
      </c>
      <c r="CY381" s="7">
        <v>15.273</v>
      </c>
      <c r="CZ381" s="7">
        <v>116.6092</v>
      </c>
      <c r="DA381" s="7">
        <v>161.10429999999999</v>
      </c>
      <c r="DB381" s="7">
        <f>Table2[[#This Row],[TOTAL Assistance Net of recapture penalties Through FY 11]]+Table2[[#This Row],[TOTAL Assistance Net of recapture penalties FY 12 and After ]]</f>
        <v>277.71350000000001</v>
      </c>
      <c r="DC381" s="7">
        <v>331.34089999999998</v>
      </c>
      <c r="DD381" s="7">
        <v>3107.8346000000001</v>
      </c>
      <c r="DE381" s="7">
        <v>3758.6635999999999</v>
      </c>
      <c r="DF381" s="7">
        <f>Table2[[#This Row],[Company Direct Tax Revenue Before Assistance FY 12 and After]]+Table2[[#This Row],[Company Direct Tax Revenue Before Assistance Through FY 11]]</f>
        <v>6866.4982</v>
      </c>
      <c r="DG381" s="7">
        <v>275.46559999999999</v>
      </c>
      <c r="DH381" s="7">
        <v>2634.6039000000001</v>
      </c>
      <c r="DI381" s="7">
        <v>3124.828</v>
      </c>
      <c r="DJ381" s="7">
        <f>Table2[[#This Row],[Indirect and Induced Tax Revenues FY 12 and After]]+Table2[[#This Row],[Indirect and Induced Tax Revenues Through FY 11]]</f>
        <v>5759.4318999999996</v>
      </c>
      <c r="DK381" s="7">
        <v>606.80650000000003</v>
      </c>
      <c r="DL381" s="7">
        <v>5742.4385000000002</v>
      </c>
      <c r="DM381" s="7">
        <v>6883.4916000000003</v>
      </c>
      <c r="DN381" s="7">
        <f>Table2[[#This Row],[TOTAL Tax Revenues Before Assistance Through FY 11]]+Table2[[#This Row],[TOTAL Tax Revenues Before Assistance FY 12 and After]]</f>
        <v>12625.930100000001</v>
      </c>
      <c r="DO381" s="7">
        <v>591.5335</v>
      </c>
      <c r="DP381" s="7">
        <v>5625.8293000000003</v>
      </c>
      <c r="DQ381" s="7">
        <v>6722.3873000000003</v>
      </c>
      <c r="DR381" s="7">
        <f>Table2[[#This Row],[TOTAL Tax Revenues Net of Assistance Recapture and Penalty FY 12 and After]]+Table2[[#This Row],[TOTAL Tax Revenues Net of Assistance Recapture and Penalty Through FY 11]]</f>
        <v>12348.2166</v>
      </c>
      <c r="DS381" s="7">
        <v>0</v>
      </c>
      <c r="DT381" s="7">
        <v>0.92159999999999997</v>
      </c>
      <c r="DU381" s="7">
        <v>0</v>
      </c>
      <c r="DV381" s="7">
        <v>0</v>
      </c>
    </row>
    <row r="382" spans="1:126" x14ac:dyDescent="0.25">
      <c r="A382" s="5">
        <v>93107</v>
      </c>
      <c r="B382" s="5" t="s">
        <v>634</v>
      </c>
      <c r="C382" s="5" t="s">
        <v>635</v>
      </c>
      <c r="D382" s="5" t="s">
        <v>42</v>
      </c>
      <c r="E382" s="5">
        <v>39</v>
      </c>
      <c r="F382" s="5">
        <v>459</v>
      </c>
      <c r="G382" s="5">
        <v>18</v>
      </c>
      <c r="H382" s="23"/>
      <c r="I382" s="23"/>
      <c r="J382" s="5">
        <v>611110</v>
      </c>
      <c r="K382" s="6" t="s">
        <v>47</v>
      </c>
      <c r="L382" s="6">
        <v>38698</v>
      </c>
      <c r="M382" s="9">
        <v>50375</v>
      </c>
      <c r="N382" s="7">
        <v>9650</v>
      </c>
      <c r="O382" s="5" t="s">
        <v>48</v>
      </c>
      <c r="P382" s="23">
        <v>0</v>
      </c>
      <c r="Q382" s="23">
        <v>0</v>
      </c>
      <c r="R382" s="23">
        <v>35</v>
      </c>
      <c r="S382" s="23">
        <v>0</v>
      </c>
      <c r="T382" s="23">
        <v>0</v>
      </c>
      <c r="U382" s="23">
        <v>35</v>
      </c>
      <c r="V382" s="23">
        <v>35</v>
      </c>
      <c r="W382" s="23">
        <v>0</v>
      </c>
      <c r="X382" s="23">
        <v>0</v>
      </c>
      <c r="Y382" s="23">
        <v>0</v>
      </c>
      <c r="Z382" s="23">
        <v>12</v>
      </c>
      <c r="AA382" s="24">
        <v>0</v>
      </c>
      <c r="AB382" s="24">
        <v>0</v>
      </c>
      <c r="AC382" s="24">
        <v>0</v>
      </c>
      <c r="AD382" s="24">
        <v>0</v>
      </c>
      <c r="AE382" s="24">
        <v>0</v>
      </c>
      <c r="AF382" s="24">
        <v>100</v>
      </c>
      <c r="AG382" s="5" t="s">
        <v>39</v>
      </c>
      <c r="AH382" s="7" t="s">
        <v>33</v>
      </c>
      <c r="AI382" s="7">
        <v>0</v>
      </c>
      <c r="AJ382" s="7">
        <v>0</v>
      </c>
      <c r="AK382" s="7">
        <v>0</v>
      </c>
      <c r="AL382" s="7">
        <f>Table2[[#This Row],[Company Direct Land Through FY 11]]+Table2[[#This Row],[Company Direct Land FY 12 and After ]]</f>
        <v>0</v>
      </c>
      <c r="AM382" s="7">
        <v>0</v>
      </c>
      <c r="AN382" s="7">
        <v>0</v>
      </c>
      <c r="AO382" s="7">
        <v>0</v>
      </c>
      <c r="AP382" s="7">
        <f>Table2[[#This Row],[Company Direct Building Through FY 11]]+Table2[[#This Row],[Company Direct Building FY 12 and After  ]]</f>
        <v>0</v>
      </c>
      <c r="AQ382" s="7">
        <v>0</v>
      </c>
      <c r="AR382" s="7">
        <v>164.9375</v>
      </c>
      <c r="AS382" s="7">
        <v>0</v>
      </c>
      <c r="AT382" s="7">
        <f>Table2[[#This Row],[Mortgage Recording Tax Through FY 11]]+Table2[[#This Row],[Mortgage Recording Tax FY 12 and After ]]</f>
        <v>164.9375</v>
      </c>
      <c r="AU382" s="7">
        <v>0</v>
      </c>
      <c r="AV382" s="7">
        <v>0</v>
      </c>
      <c r="AW382" s="7">
        <v>0</v>
      </c>
      <c r="AX382" s="7">
        <f>Table2[[#This Row],[Pilot Savings  Through FY 11]]+Table2[[#This Row],[Pilot Savings FY 12 and After ]]</f>
        <v>0</v>
      </c>
      <c r="AY382" s="7">
        <v>0</v>
      </c>
      <c r="AZ382" s="7">
        <v>0</v>
      </c>
      <c r="BA382" s="7">
        <v>0</v>
      </c>
      <c r="BB382" s="7">
        <f>Table2[[#This Row],[Mortgage Recording Tax Exemption Through FY 11]]+Table2[[#This Row],[Mortgage Recording Tax Exemption FY 12 and After ]]</f>
        <v>0</v>
      </c>
      <c r="BC382" s="7">
        <v>24.147500000000001</v>
      </c>
      <c r="BD382" s="7">
        <v>109.96429999999999</v>
      </c>
      <c r="BE382" s="7">
        <v>340.54300000000001</v>
      </c>
      <c r="BF382" s="7">
        <f>Table2[[#This Row],[Indirect and Induced Land Through FY 11]]+Table2[[#This Row],[Indirect and Induced Land FY 12 and After ]]</f>
        <v>450.50729999999999</v>
      </c>
      <c r="BG382" s="7">
        <v>44.845300000000002</v>
      </c>
      <c r="BH382" s="7">
        <v>204.21950000000001</v>
      </c>
      <c r="BI382" s="7">
        <v>632.43650000000002</v>
      </c>
      <c r="BJ382" s="7">
        <f>Table2[[#This Row],[Indirect and Induced Building Through FY 11]]+Table2[[#This Row],[Indirect and Induced Building FY 12 and After]]</f>
        <v>836.65600000000006</v>
      </c>
      <c r="BK382" s="7">
        <v>68.992800000000003</v>
      </c>
      <c r="BL382" s="7">
        <v>479.12130000000002</v>
      </c>
      <c r="BM382" s="7">
        <v>972.97950000000003</v>
      </c>
      <c r="BN382" s="7">
        <f>Table2[[#This Row],[TOTAL Real Property Related Taxes Through FY 11]]+Table2[[#This Row],[TOTAL Real Property Related Taxes FY 12 and After]]</f>
        <v>1452.1008000000002</v>
      </c>
      <c r="BO382" s="7">
        <v>85.941599999999994</v>
      </c>
      <c r="BP382" s="7">
        <v>409.33859999999999</v>
      </c>
      <c r="BQ382" s="7">
        <v>1212.0025000000001</v>
      </c>
      <c r="BR382" s="7">
        <f>Table2[[#This Row],[Company Direct Through FY 11]]+Table2[[#This Row],[Company Direct FY 12 and After ]]</f>
        <v>1621.3411000000001</v>
      </c>
      <c r="BS382" s="7">
        <v>0</v>
      </c>
      <c r="BT382" s="7">
        <v>0</v>
      </c>
      <c r="BU382" s="7">
        <v>0</v>
      </c>
      <c r="BV382" s="7">
        <f>Table2[[#This Row],[Sales Tax Exemption Through FY 11]]+Table2[[#This Row],[Sales Tax Exemption FY 12 and After ]]</f>
        <v>0</v>
      </c>
      <c r="BW382" s="7">
        <v>0</v>
      </c>
      <c r="BX382" s="7">
        <v>0</v>
      </c>
      <c r="BY382" s="7">
        <v>0</v>
      </c>
      <c r="BZ382" s="7">
        <f>Table2[[#This Row],[Energy Tax Savings Through FY 11]]+Table2[[#This Row],[Energy Tax Savings FY 12 and After ]]</f>
        <v>0</v>
      </c>
      <c r="CA382" s="7">
        <v>9.7487999999999992</v>
      </c>
      <c r="CB382" s="7">
        <v>51.130499999999998</v>
      </c>
      <c r="CC382" s="7">
        <v>48.440800000000003</v>
      </c>
      <c r="CD382" s="7">
        <f>Table2[[#This Row],[Tax Exempt Bond Savings Through FY 11]]+Table2[[#This Row],[Tax Exempt Bond Savings FY12 and After ]]</f>
        <v>99.571300000000008</v>
      </c>
      <c r="CE382" s="7">
        <v>95.042199999999994</v>
      </c>
      <c r="CF382" s="7">
        <v>464.08710000000002</v>
      </c>
      <c r="CG382" s="7">
        <v>1340.3443</v>
      </c>
      <c r="CH382" s="7">
        <f>Table2[[#This Row],[Indirect and Induced Through FY 11]]+Table2[[#This Row],[Indirect and Induced FY 12 and After  ]]</f>
        <v>1804.4313999999999</v>
      </c>
      <c r="CI382" s="7">
        <v>171.23500000000001</v>
      </c>
      <c r="CJ382" s="7">
        <v>822.29520000000002</v>
      </c>
      <c r="CK382" s="7">
        <v>2503.9059999999999</v>
      </c>
      <c r="CL382" s="7">
        <f>Table2[[#This Row],[TOTAL Income Consumption Use Taxes Through FY 11]]+Table2[[#This Row],[TOTAL Income Consumption Use Taxes FY 12 and After  ]]</f>
        <v>3326.2012</v>
      </c>
      <c r="CM382" s="7">
        <v>9.7487999999999992</v>
      </c>
      <c r="CN382" s="7">
        <v>51.130499999999998</v>
      </c>
      <c r="CO382" s="7">
        <v>48.440800000000003</v>
      </c>
      <c r="CP382" s="7">
        <f>Table2[[#This Row],[Assistance Provided Through FY 11]]+Table2[[#This Row],[Assistance Provided FY 12 and After ]]</f>
        <v>99.571300000000008</v>
      </c>
      <c r="CQ382" s="7">
        <v>0</v>
      </c>
      <c r="CR382" s="7">
        <v>0</v>
      </c>
      <c r="CS382" s="7">
        <v>0</v>
      </c>
      <c r="CT382" s="7">
        <f>Table2[[#This Row],[Recapture Cancellation Reduction Amount Through FY 11]]+Table2[[#This Row],[Recapture Cancellation Reduction Amount FY 12 and After ]]</f>
        <v>0</v>
      </c>
      <c r="CU382" s="7">
        <v>0</v>
      </c>
      <c r="CV382" s="7">
        <v>0</v>
      </c>
      <c r="CW382" s="7">
        <v>0</v>
      </c>
      <c r="CX382" s="7">
        <f>Table2[[#This Row],[Penalty Paid Through FY 11]]+Table2[[#This Row],[Penalty Paid FY 12 and After]]</f>
        <v>0</v>
      </c>
      <c r="CY382" s="7">
        <v>9.7487999999999992</v>
      </c>
      <c r="CZ382" s="7">
        <v>51.130499999999998</v>
      </c>
      <c r="DA382" s="7">
        <v>48.440800000000003</v>
      </c>
      <c r="DB382" s="7">
        <f>Table2[[#This Row],[TOTAL Assistance Net of recapture penalties Through FY 11]]+Table2[[#This Row],[TOTAL Assistance Net of recapture penalties FY 12 and After ]]</f>
        <v>99.571300000000008</v>
      </c>
      <c r="DC382" s="7">
        <v>85.941599999999994</v>
      </c>
      <c r="DD382" s="7">
        <v>574.27610000000004</v>
      </c>
      <c r="DE382" s="7">
        <v>1212.0025000000001</v>
      </c>
      <c r="DF382" s="7">
        <f>Table2[[#This Row],[Company Direct Tax Revenue Before Assistance FY 12 and After]]+Table2[[#This Row],[Company Direct Tax Revenue Before Assistance Through FY 11]]</f>
        <v>1786.2786000000001</v>
      </c>
      <c r="DG382" s="7">
        <v>164.035</v>
      </c>
      <c r="DH382" s="7">
        <v>778.27089999999998</v>
      </c>
      <c r="DI382" s="7">
        <v>2313.3238000000001</v>
      </c>
      <c r="DJ382" s="7">
        <f>Table2[[#This Row],[Indirect and Induced Tax Revenues FY 12 and After]]+Table2[[#This Row],[Indirect and Induced Tax Revenues Through FY 11]]</f>
        <v>3091.5947000000001</v>
      </c>
      <c r="DK382" s="7">
        <v>249.97659999999999</v>
      </c>
      <c r="DL382" s="7">
        <v>1352.547</v>
      </c>
      <c r="DM382" s="7">
        <v>3525.3263000000002</v>
      </c>
      <c r="DN382" s="7">
        <f>Table2[[#This Row],[TOTAL Tax Revenues Before Assistance Through FY 11]]+Table2[[#This Row],[TOTAL Tax Revenues Before Assistance FY 12 and After]]</f>
        <v>4877.8733000000002</v>
      </c>
      <c r="DO382" s="7">
        <v>240.2278</v>
      </c>
      <c r="DP382" s="7">
        <v>1301.4165</v>
      </c>
      <c r="DQ382" s="7">
        <v>3476.8854999999999</v>
      </c>
      <c r="DR382" s="7">
        <f>Table2[[#This Row],[TOTAL Tax Revenues Net of Assistance Recapture and Penalty FY 12 and After]]+Table2[[#This Row],[TOTAL Tax Revenues Net of Assistance Recapture and Penalty Through FY 11]]</f>
        <v>4778.3019999999997</v>
      </c>
      <c r="DS382" s="7">
        <v>0</v>
      </c>
      <c r="DT382" s="7">
        <v>0</v>
      </c>
      <c r="DU382" s="7">
        <v>0</v>
      </c>
      <c r="DV382" s="7">
        <v>0</v>
      </c>
    </row>
    <row r="383" spans="1:126" x14ac:dyDescent="0.25">
      <c r="A383" s="5">
        <v>93108</v>
      </c>
      <c r="B383" s="5" t="s">
        <v>636</v>
      </c>
      <c r="C383" s="5" t="s">
        <v>637</v>
      </c>
      <c r="D383" s="5" t="s">
        <v>32</v>
      </c>
      <c r="E383" s="5">
        <v>26</v>
      </c>
      <c r="F383" s="5">
        <v>48</v>
      </c>
      <c r="G383" s="5">
        <v>21</v>
      </c>
      <c r="H383" s="23"/>
      <c r="I383" s="23">
        <v>14000</v>
      </c>
      <c r="J383" s="5">
        <v>238220</v>
      </c>
      <c r="K383" s="6" t="s">
        <v>28</v>
      </c>
      <c r="L383" s="6">
        <v>38720</v>
      </c>
      <c r="M383" s="9">
        <v>48029</v>
      </c>
      <c r="N383" s="7">
        <v>1800</v>
      </c>
      <c r="O383" s="5" t="s">
        <v>51</v>
      </c>
      <c r="P383" s="23">
        <v>0</v>
      </c>
      <c r="Q383" s="23">
        <v>0</v>
      </c>
      <c r="R383" s="23">
        <v>41</v>
      </c>
      <c r="S383" s="23">
        <v>0</v>
      </c>
      <c r="T383" s="23">
        <v>0</v>
      </c>
      <c r="U383" s="23">
        <v>41</v>
      </c>
      <c r="V383" s="23">
        <v>41</v>
      </c>
      <c r="W383" s="23">
        <v>0</v>
      </c>
      <c r="X383" s="23">
        <v>0</v>
      </c>
      <c r="Y383" s="23">
        <v>17</v>
      </c>
      <c r="Z383" s="23">
        <v>4</v>
      </c>
      <c r="AA383" s="24">
        <v>0</v>
      </c>
      <c r="AB383" s="24">
        <v>0</v>
      </c>
      <c r="AC383" s="24">
        <v>0</v>
      </c>
      <c r="AD383" s="24">
        <v>0</v>
      </c>
      <c r="AE383" s="24">
        <v>0</v>
      </c>
      <c r="AF383" s="24">
        <v>90.243902439024396</v>
      </c>
      <c r="AG383" s="5" t="s">
        <v>33</v>
      </c>
      <c r="AH383" s="7" t="s">
        <v>33</v>
      </c>
      <c r="AI383" s="7">
        <v>18.468</v>
      </c>
      <c r="AJ383" s="7">
        <v>79.926900000000003</v>
      </c>
      <c r="AK383" s="7">
        <v>209.49799999999999</v>
      </c>
      <c r="AL383" s="7">
        <f>Table2[[#This Row],[Company Direct Land Through FY 11]]+Table2[[#This Row],[Company Direct Land FY 12 and After ]]</f>
        <v>289.42489999999998</v>
      </c>
      <c r="AM383" s="7">
        <v>16.175999999999998</v>
      </c>
      <c r="AN383" s="7">
        <v>91.219899999999996</v>
      </c>
      <c r="AO383" s="7">
        <v>183.49809999999999</v>
      </c>
      <c r="AP383" s="7">
        <f>Table2[[#This Row],[Company Direct Building Through FY 11]]+Table2[[#This Row],[Company Direct Building FY 12 and After  ]]</f>
        <v>274.71799999999996</v>
      </c>
      <c r="AQ383" s="7">
        <v>0</v>
      </c>
      <c r="AR383" s="7">
        <v>24.116399999999999</v>
      </c>
      <c r="AS383" s="7">
        <v>0</v>
      </c>
      <c r="AT383" s="7">
        <f>Table2[[#This Row],[Mortgage Recording Tax Through FY 11]]+Table2[[#This Row],[Mortgage Recording Tax FY 12 and After ]]</f>
        <v>24.116399999999999</v>
      </c>
      <c r="AU383" s="7">
        <v>20.024000000000001</v>
      </c>
      <c r="AV383" s="7">
        <v>76.902500000000003</v>
      </c>
      <c r="AW383" s="7">
        <v>227.14830000000001</v>
      </c>
      <c r="AX383" s="7">
        <f>Table2[[#This Row],[Pilot Savings  Through FY 11]]+Table2[[#This Row],[Pilot Savings FY 12 and After ]]</f>
        <v>304.05079999999998</v>
      </c>
      <c r="AY383" s="7">
        <v>0</v>
      </c>
      <c r="AZ383" s="7">
        <v>24.116399999999999</v>
      </c>
      <c r="BA383" s="7">
        <v>0</v>
      </c>
      <c r="BB383" s="7">
        <f>Table2[[#This Row],[Mortgage Recording Tax Exemption Through FY 11]]+Table2[[#This Row],[Mortgage Recording Tax Exemption FY 12 and After ]]</f>
        <v>24.116399999999999</v>
      </c>
      <c r="BC383" s="7">
        <v>34.377800000000001</v>
      </c>
      <c r="BD383" s="7">
        <v>154.60059999999999</v>
      </c>
      <c r="BE383" s="7">
        <v>389.97399999999999</v>
      </c>
      <c r="BF383" s="7">
        <f>Table2[[#This Row],[Indirect and Induced Land Through FY 11]]+Table2[[#This Row],[Indirect and Induced Land FY 12 and After ]]</f>
        <v>544.57459999999992</v>
      </c>
      <c r="BG383" s="7">
        <v>63.8446</v>
      </c>
      <c r="BH383" s="7">
        <v>287.1155</v>
      </c>
      <c r="BI383" s="7">
        <v>724.24170000000004</v>
      </c>
      <c r="BJ383" s="7">
        <f>Table2[[#This Row],[Indirect and Induced Building Through FY 11]]+Table2[[#This Row],[Indirect and Induced Building FY 12 and After]]</f>
        <v>1011.3572</v>
      </c>
      <c r="BK383" s="7">
        <v>112.8424</v>
      </c>
      <c r="BL383" s="7">
        <v>535.96040000000005</v>
      </c>
      <c r="BM383" s="7">
        <v>1280.0635</v>
      </c>
      <c r="BN383" s="7">
        <f>Table2[[#This Row],[TOTAL Real Property Related Taxes Through FY 11]]+Table2[[#This Row],[TOTAL Real Property Related Taxes FY 12 and After]]</f>
        <v>1816.0239000000001</v>
      </c>
      <c r="BO383" s="7">
        <v>243.16720000000001</v>
      </c>
      <c r="BP383" s="7">
        <v>1130.4205999999999</v>
      </c>
      <c r="BQ383" s="7">
        <v>2758.4407999999999</v>
      </c>
      <c r="BR383" s="7">
        <f>Table2[[#This Row],[Company Direct Through FY 11]]+Table2[[#This Row],[Company Direct FY 12 and After ]]</f>
        <v>3888.8613999999998</v>
      </c>
      <c r="BS383" s="7">
        <v>0</v>
      </c>
      <c r="BT383" s="7">
        <v>0.28320000000000001</v>
      </c>
      <c r="BU383" s="7">
        <v>0</v>
      </c>
      <c r="BV383" s="7">
        <f>Table2[[#This Row],[Sales Tax Exemption Through FY 11]]+Table2[[#This Row],[Sales Tax Exemption FY 12 and After ]]</f>
        <v>0.28320000000000001</v>
      </c>
      <c r="BW383" s="7">
        <v>0</v>
      </c>
      <c r="BX383" s="7">
        <v>0</v>
      </c>
      <c r="BY383" s="7">
        <v>0</v>
      </c>
      <c r="BZ383" s="7">
        <f>Table2[[#This Row],[Energy Tax Savings Through FY 11]]+Table2[[#This Row],[Energy Tax Savings FY 12 and After ]]</f>
        <v>0</v>
      </c>
      <c r="CA383" s="7">
        <v>0</v>
      </c>
      <c r="CB383" s="7">
        <v>0</v>
      </c>
      <c r="CC383" s="7">
        <v>0</v>
      </c>
      <c r="CD383" s="7">
        <f>Table2[[#This Row],[Tax Exempt Bond Savings Through FY 11]]+Table2[[#This Row],[Tax Exempt Bond Savings FY12 and After ]]</f>
        <v>0</v>
      </c>
      <c r="CE383" s="7">
        <v>121.8383</v>
      </c>
      <c r="CF383" s="7">
        <v>587.82780000000002</v>
      </c>
      <c r="CG383" s="7">
        <v>1382.1102000000001</v>
      </c>
      <c r="CH383" s="7">
        <f>Table2[[#This Row],[Indirect and Induced Through FY 11]]+Table2[[#This Row],[Indirect and Induced FY 12 and After  ]]</f>
        <v>1969.9380000000001</v>
      </c>
      <c r="CI383" s="7">
        <v>365.00549999999998</v>
      </c>
      <c r="CJ383" s="7">
        <v>1717.9652000000001</v>
      </c>
      <c r="CK383" s="7">
        <v>4140.5510000000004</v>
      </c>
      <c r="CL383" s="7">
        <f>Table2[[#This Row],[TOTAL Income Consumption Use Taxes Through FY 11]]+Table2[[#This Row],[TOTAL Income Consumption Use Taxes FY 12 and After  ]]</f>
        <v>5858.5162</v>
      </c>
      <c r="CM383" s="7">
        <v>20.024000000000001</v>
      </c>
      <c r="CN383" s="7">
        <v>101.3021</v>
      </c>
      <c r="CO383" s="7">
        <v>227.14830000000001</v>
      </c>
      <c r="CP383" s="7">
        <f>Table2[[#This Row],[Assistance Provided Through FY 11]]+Table2[[#This Row],[Assistance Provided FY 12 and After ]]</f>
        <v>328.4504</v>
      </c>
      <c r="CQ383" s="7">
        <v>0</v>
      </c>
      <c r="CR383" s="7">
        <v>0</v>
      </c>
      <c r="CS383" s="7">
        <v>0</v>
      </c>
      <c r="CT383" s="7">
        <f>Table2[[#This Row],[Recapture Cancellation Reduction Amount Through FY 11]]+Table2[[#This Row],[Recapture Cancellation Reduction Amount FY 12 and After ]]</f>
        <v>0</v>
      </c>
      <c r="CU383" s="7">
        <v>0</v>
      </c>
      <c r="CV383" s="7">
        <v>0</v>
      </c>
      <c r="CW383" s="7">
        <v>0</v>
      </c>
      <c r="CX383" s="7">
        <f>Table2[[#This Row],[Penalty Paid Through FY 11]]+Table2[[#This Row],[Penalty Paid FY 12 and After]]</f>
        <v>0</v>
      </c>
      <c r="CY383" s="7">
        <v>20.024000000000001</v>
      </c>
      <c r="CZ383" s="7">
        <v>101.3021</v>
      </c>
      <c r="DA383" s="7">
        <v>227.14830000000001</v>
      </c>
      <c r="DB383" s="7">
        <f>Table2[[#This Row],[TOTAL Assistance Net of recapture penalties Through FY 11]]+Table2[[#This Row],[TOTAL Assistance Net of recapture penalties FY 12 and After ]]</f>
        <v>328.4504</v>
      </c>
      <c r="DC383" s="7">
        <v>277.81119999999999</v>
      </c>
      <c r="DD383" s="7">
        <v>1325.6838</v>
      </c>
      <c r="DE383" s="7">
        <v>3151.4369000000002</v>
      </c>
      <c r="DF383" s="7">
        <f>Table2[[#This Row],[Company Direct Tax Revenue Before Assistance FY 12 and After]]+Table2[[#This Row],[Company Direct Tax Revenue Before Assistance Through FY 11]]</f>
        <v>4477.1207000000004</v>
      </c>
      <c r="DG383" s="7">
        <v>220.0607</v>
      </c>
      <c r="DH383" s="7">
        <v>1029.5438999999999</v>
      </c>
      <c r="DI383" s="7">
        <v>2496.3258999999998</v>
      </c>
      <c r="DJ383" s="7">
        <f>Table2[[#This Row],[Indirect and Induced Tax Revenues FY 12 and After]]+Table2[[#This Row],[Indirect and Induced Tax Revenues Through FY 11]]</f>
        <v>3525.8697999999995</v>
      </c>
      <c r="DK383" s="7">
        <v>497.87189999999998</v>
      </c>
      <c r="DL383" s="7">
        <v>2355.2276999999999</v>
      </c>
      <c r="DM383" s="7">
        <v>5647.7628000000004</v>
      </c>
      <c r="DN383" s="7">
        <f>Table2[[#This Row],[TOTAL Tax Revenues Before Assistance Through FY 11]]+Table2[[#This Row],[TOTAL Tax Revenues Before Assistance FY 12 and After]]</f>
        <v>8002.9904999999999</v>
      </c>
      <c r="DO383" s="7">
        <v>477.84789999999998</v>
      </c>
      <c r="DP383" s="7">
        <v>2253.9256</v>
      </c>
      <c r="DQ383" s="7">
        <v>5420.6144999999997</v>
      </c>
      <c r="DR383" s="7">
        <f>Table2[[#This Row],[TOTAL Tax Revenues Net of Assistance Recapture and Penalty FY 12 and After]]+Table2[[#This Row],[TOTAL Tax Revenues Net of Assistance Recapture and Penalty Through FY 11]]</f>
        <v>7674.5401000000002</v>
      </c>
      <c r="DS383" s="7">
        <v>0</v>
      </c>
      <c r="DT383" s="7">
        <v>0</v>
      </c>
      <c r="DU383" s="7">
        <v>0</v>
      </c>
      <c r="DV383" s="7">
        <v>0</v>
      </c>
    </row>
    <row r="384" spans="1:126" x14ac:dyDescent="0.25">
      <c r="A384" s="5">
        <v>93134</v>
      </c>
      <c r="B384" s="5" t="s">
        <v>1260</v>
      </c>
      <c r="C384" s="5" t="s">
        <v>830</v>
      </c>
      <c r="D384" s="5" t="s">
        <v>32</v>
      </c>
      <c r="E384" s="5">
        <v>27</v>
      </c>
      <c r="F384" s="5">
        <v>10343</v>
      </c>
      <c r="G384" s="5">
        <v>100</v>
      </c>
      <c r="H384" s="23"/>
      <c r="I384" s="23">
        <v>27000</v>
      </c>
      <c r="J384" s="5">
        <v>339999</v>
      </c>
      <c r="K384" s="6" t="s">
        <v>28</v>
      </c>
      <c r="L384" s="6">
        <v>38883</v>
      </c>
      <c r="M384" s="9">
        <v>48395</v>
      </c>
      <c r="N384" s="7">
        <v>2880</v>
      </c>
      <c r="O384" s="5" t="s">
        <v>51</v>
      </c>
      <c r="P384" s="23">
        <v>0</v>
      </c>
      <c r="Q384" s="23">
        <v>0</v>
      </c>
      <c r="R384" s="23">
        <v>8</v>
      </c>
      <c r="S384" s="23">
        <v>0</v>
      </c>
      <c r="T384" s="23">
        <v>8</v>
      </c>
      <c r="U384" s="23">
        <v>16</v>
      </c>
      <c r="V384" s="23">
        <v>16</v>
      </c>
      <c r="W384" s="23">
        <v>0</v>
      </c>
      <c r="X384" s="23">
        <v>0</v>
      </c>
      <c r="Y384" s="23">
        <v>0</v>
      </c>
      <c r="Z384" s="23">
        <v>4</v>
      </c>
      <c r="AA384" s="24">
        <v>0</v>
      </c>
      <c r="AB384" s="24">
        <v>0</v>
      </c>
      <c r="AC384" s="24">
        <v>0</v>
      </c>
      <c r="AD384" s="24">
        <v>0</v>
      </c>
      <c r="AE384" s="24">
        <v>0</v>
      </c>
      <c r="AF384" s="24">
        <v>100</v>
      </c>
      <c r="AG384" s="5" t="s">
        <v>33</v>
      </c>
      <c r="AH384" s="7" t="s">
        <v>33</v>
      </c>
      <c r="AI384" s="7">
        <v>11.867000000000001</v>
      </c>
      <c r="AJ384" s="7">
        <v>61.884900000000002</v>
      </c>
      <c r="AK384" s="7">
        <v>139.66909999999999</v>
      </c>
      <c r="AL384" s="7">
        <f>Table2[[#This Row],[Company Direct Land Through FY 11]]+Table2[[#This Row],[Company Direct Land FY 12 and After ]]</f>
        <v>201.55399999999997</v>
      </c>
      <c r="AM384" s="7">
        <v>29.951000000000001</v>
      </c>
      <c r="AN384" s="7">
        <v>118.38849999999999</v>
      </c>
      <c r="AO384" s="7">
        <v>352.51150000000001</v>
      </c>
      <c r="AP384" s="7">
        <f>Table2[[#This Row],[Company Direct Building Through FY 11]]+Table2[[#This Row],[Company Direct Building FY 12 and After  ]]</f>
        <v>470.9</v>
      </c>
      <c r="AQ384" s="7">
        <v>0</v>
      </c>
      <c r="AR384" s="7">
        <v>46.008699999999997</v>
      </c>
      <c r="AS384" s="7">
        <v>0</v>
      </c>
      <c r="AT384" s="7">
        <f>Table2[[#This Row],[Mortgage Recording Tax Through FY 11]]+Table2[[#This Row],[Mortgage Recording Tax FY 12 and After ]]</f>
        <v>46.008699999999997</v>
      </c>
      <c r="AU384" s="7">
        <v>26.018999999999998</v>
      </c>
      <c r="AV384" s="7">
        <v>59.05</v>
      </c>
      <c r="AW384" s="7">
        <v>306.23250000000002</v>
      </c>
      <c r="AX384" s="7">
        <f>Table2[[#This Row],[Pilot Savings  Through FY 11]]+Table2[[#This Row],[Pilot Savings FY 12 and After ]]</f>
        <v>365.28250000000003</v>
      </c>
      <c r="AY384" s="7">
        <v>0</v>
      </c>
      <c r="AZ384" s="7">
        <v>46.008699999999997</v>
      </c>
      <c r="BA384" s="7">
        <v>0</v>
      </c>
      <c r="BB384" s="7">
        <f>Table2[[#This Row],[Mortgage Recording Tax Exemption Through FY 11]]+Table2[[#This Row],[Mortgage Recording Tax Exemption FY 12 and After ]]</f>
        <v>46.008699999999997</v>
      </c>
      <c r="BC384" s="7">
        <v>16.619399999999999</v>
      </c>
      <c r="BD384" s="7">
        <v>94.806399999999996</v>
      </c>
      <c r="BE384" s="7">
        <v>195.60390000000001</v>
      </c>
      <c r="BF384" s="7">
        <f>Table2[[#This Row],[Indirect and Induced Land Through FY 11]]+Table2[[#This Row],[Indirect and Induced Land FY 12 and After ]]</f>
        <v>290.41030000000001</v>
      </c>
      <c r="BG384" s="7">
        <v>30.864599999999999</v>
      </c>
      <c r="BH384" s="7">
        <v>176.0693</v>
      </c>
      <c r="BI384" s="7">
        <v>363.26369999999997</v>
      </c>
      <c r="BJ384" s="7">
        <f>Table2[[#This Row],[Indirect and Induced Building Through FY 11]]+Table2[[#This Row],[Indirect and Induced Building FY 12 and After]]</f>
        <v>539.33299999999997</v>
      </c>
      <c r="BK384" s="7">
        <v>63.283000000000001</v>
      </c>
      <c r="BL384" s="7">
        <v>392.09910000000002</v>
      </c>
      <c r="BM384" s="7">
        <v>744.81569999999999</v>
      </c>
      <c r="BN384" s="7">
        <f>Table2[[#This Row],[TOTAL Real Property Related Taxes Through FY 11]]+Table2[[#This Row],[TOTAL Real Property Related Taxes FY 12 and After]]</f>
        <v>1136.9148</v>
      </c>
      <c r="BO384" s="7">
        <v>105.1785</v>
      </c>
      <c r="BP384" s="7">
        <v>623.70299999999997</v>
      </c>
      <c r="BQ384" s="7">
        <v>1237.9078999999999</v>
      </c>
      <c r="BR384" s="7">
        <f>Table2[[#This Row],[Company Direct Through FY 11]]+Table2[[#This Row],[Company Direct FY 12 and After ]]</f>
        <v>1861.6108999999999</v>
      </c>
      <c r="BS384" s="7">
        <v>0</v>
      </c>
      <c r="BT384" s="7">
        <v>0</v>
      </c>
      <c r="BU384" s="7">
        <v>0</v>
      </c>
      <c r="BV384" s="7">
        <f>Table2[[#This Row],[Sales Tax Exemption Through FY 11]]+Table2[[#This Row],[Sales Tax Exemption FY 12 and After ]]</f>
        <v>0</v>
      </c>
      <c r="BW384" s="7">
        <v>0</v>
      </c>
      <c r="BX384" s="7">
        <v>0</v>
      </c>
      <c r="BY384" s="7">
        <v>0</v>
      </c>
      <c r="BZ384" s="7">
        <f>Table2[[#This Row],[Energy Tax Savings Through FY 11]]+Table2[[#This Row],[Energy Tax Savings FY 12 and After ]]</f>
        <v>0</v>
      </c>
      <c r="CA384" s="7">
        <v>0</v>
      </c>
      <c r="CB384" s="7">
        <v>0</v>
      </c>
      <c r="CC384" s="7">
        <v>0</v>
      </c>
      <c r="CD384" s="7">
        <f>Table2[[#This Row],[Tax Exempt Bond Savings Through FY 11]]+Table2[[#This Row],[Tax Exempt Bond Savings FY12 and After ]]</f>
        <v>0</v>
      </c>
      <c r="CE384" s="7">
        <v>58.900700000000001</v>
      </c>
      <c r="CF384" s="7">
        <v>356.5736</v>
      </c>
      <c r="CG384" s="7">
        <v>693.23770000000002</v>
      </c>
      <c r="CH384" s="7">
        <f>Table2[[#This Row],[Indirect and Induced Through FY 11]]+Table2[[#This Row],[Indirect and Induced FY 12 and After  ]]</f>
        <v>1049.8113000000001</v>
      </c>
      <c r="CI384" s="7">
        <v>164.07919999999999</v>
      </c>
      <c r="CJ384" s="7">
        <v>980.27660000000003</v>
      </c>
      <c r="CK384" s="7">
        <v>1931.1456000000001</v>
      </c>
      <c r="CL384" s="7">
        <f>Table2[[#This Row],[TOTAL Income Consumption Use Taxes Through FY 11]]+Table2[[#This Row],[TOTAL Income Consumption Use Taxes FY 12 and After  ]]</f>
        <v>2911.4222</v>
      </c>
      <c r="CM384" s="7">
        <v>26.018999999999998</v>
      </c>
      <c r="CN384" s="7">
        <v>105.0587</v>
      </c>
      <c r="CO384" s="7">
        <v>306.23250000000002</v>
      </c>
      <c r="CP384" s="7">
        <f>Table2[[#This Row],[Assistance Provided Through FY 11]]+Table2[[#This Row],[Assistance Provided FY 12 and After ]]</f>
        <v>411.2912</v>
      </c>
      <c r="CQ384" s="7">
        <v>0</v>
      </c>
      <c r="CR384" s="7">
        <v>0</v>
      </c>
      <c r="CS384" s="7">
        <v>0</v>
      </c>
      <c r="CT384" s="7">
        <f>Table2[[#This Row],[Recapture Cancellation Reduction Amount Through FY 11]]+Table2[[#This Row],[Recapture Cancellation Reduction Amount FY 12 and After ]]</f>
        <v>0</v>
      </c>
      <c r="CU384" s="7">
        <v>0</v>
      </c>
      <c r="CV384" s="7">
        <v>0</v>
      </c>
      <c r="CW384" s="7">
        <v>0</v>
      </c>
      <c r="CX384" s="7">
        <f>Table2[[#This Row],[Penalty Paid Through FY 11]]+Table2[[#This Row],[Penalty Paid FY 12 and After]]</f>
        <v>0</v>
      </c>
      <c r="CY384" s="7">
        <v>26.018999999999998</v>
      </c>
      <c r="CZ384" s="7">
        <v>105.0587</v>
      </c>
      <c r="DA384" s="7">
        <v>306.23250000000002</v>
      </c>
      <c r="DB384" s="7">
        <f>Table2[[#This Row],[TOTAL Assistance Net of recapture penalties Through FY 11]]+Table2[[#This Row],[TOTAL Assistance Net of recapture penalties FY 12 and After ]]</f>
        <v>411.2912</v>
      </c>
      <c r="DC384" s="7">
        <v>146.9965</v>
      </c>
      <c r="DD384" s="7">
        <v>849.98509999999999</v>
      </c>
      <c r="DE384" s="7">
        <v>1730.0885000000001</v>
      </c>
      <c r="DF384" s="7">
        <f>Table2[[#This Row],[Company Direct Tax Revenue Before Assistance FY 12 and After]]+Table2[[#This Row],[Company Direct Tax Revenue Before Assistance Through FY 11]]</f>
        <v>2580.0736000000002</v>
      </c>
      <c r="DG384" s="7">
        <v>106.3847</v>
      </c>
      <c r="DH384" s="7">
        <v>627.44929999999999</v>
      </c>
      <c r="DI384" s="7">
        <v>1252.1052999999999</v>
      </c>
      <c r="DJ384" s="7">
        <f>Table2[[#This Row],[Indirect and Induced Tax Revenues FY 12 and After]]+Table2[[#This Row],[Indirect and Induced Tax Revenues Through FY 11]]</f>
        <v>1879.5545999999999</v>
      </c>
      <c r="DK384" s="7">
        <v>253.38120000000001</v>
      </c>
      <c r="DL384" s="7">
        <v>1477.4344000000001</v>
      </c>
      <c r="DM384" s="7">
        <v>2982.1938</v>
      </c>
      <c r="DN384" s="7">
        <f>Table2[[#This Row],[TOTAL Tax Revenues Before Assistance Through FY 11]]+Table2[[#This Row],[TOTAL Tax Revenues Before Assistance FY 12 and After]]</f>
        <v>4459.6282000000001</v>
      </c>
      <c r="DO384" s="7">
        <v>227.3622</v>
      </c>
      <c r="DP384" s="7">
        <v>1372.3757000000001</v>
      </c>
      <c r="DQ384" s="7">
        <v>2675.9612999999999</v>
      </c>
      <c r="DR384" s="7">
        <f>Table2[[#This Row],[TOTAL Tax Revenues Net of Assistance Recapture and Penalty FY 12 and After]]+Table2[[#This Row],[TOTAL Tax Revenues Net of Assistance Recapture and Penalty Through FY 11]]</f>
        <v>4048.337</v>
      </c>
      <c r="DS384" s="7">
        <v>0</v>
      </c>
      <c r="DT384" s="7">
        <v>0</v>
      </c>
      <c r="DU384" s="7">
        <v>0</v>
      </c>
      <c r="DV384" s="7">
        <v>0</v>
      </c>
    </row>
    <row r="385" spans="1:126" x14ac:dyDescent="0.25">
      <c r="A385" s="5">
        <v>93140</v>
      </c>
      <c r="B385" s="5" t="s">
        <v>687</v>
      </c>
      <c r="C385" s="5" t="s">
        <v>688</v>
      </c>
      <c r="D385" s="5" t="s">
        <v>36</v>
      </c>
      <c r="E385" s="5">
        <v>11</v>
      </c>
      <c r="F385" s="5">
        <v>5933</v>
      </c>
      <c r="G385" s="5">
        <v>425</v>
      </c>
      <c r="H385" s="23"/>
      <c r="I385" s="23"/>
      <c r="J385" s="5">
        <v>611310</v>
      </c>
      <c r="K385" s="6" t="s">
        <v>47</v>
      </c>
      <c r="L385" s="6">
        <v>38897</v>
      </c>
      <c r="M385" s="9">
        <v>49827</v>
      </c>
      <c r="N385" s="7">
        <v>22000</v>
      </c>
      <c r="O385" s="5" t="s">
        <v>79</v>
      </c>
      <c r="P385" s="23">
        <v>22</v>
      </c>
      <c r="Q385" s="23">
        <v>86</v>
      </c>
      <c r="R385" s="23">
        <v>228</v>
      </c>
      <c r="S385" s="23">
        <v>0</v>
      </c>
      <c r="T385" s="23">
        <v>0</v>
      </c>
      <c r="U385" s="23">
        <v>336</v>
      </c>
      <c r="V385" s="23">
        <v>282</v>
      </c>
      <c r="W385" s="23">
        <v>0</v>
      </c>
      <c r="X385" s="23">
        <v>0</v>
      </c>
      <c r="Y385" s="23">
        <v>304</v>
      </c>
      <c r="Z385" s="23">
        <v>0</v>
      </c>
      <c r="AA385" s="24">
        <v>83.979328165374696</v>
      </c>
      <c r="AB385" s="24">
        <v>5.1679586563307502</v>
      </c>
      <c r="AC385" s="24">
        <v>9.8191214470284205</v>
      </c>
      <c r="AD385" s="24">
        <v>1.03359173126615</v>
      </c>
      <c r="AE385" s="24">
        <v>0</v>
      </c>
      <c r="AF385" s="24">
        <v>59.076923076923102</v>
      </c>
      <c r="AG385" s="5" t="s">
        <v>39</v>
      </c>
      <c r="AH385" s="7" t="s">
        <v>33</v>
      </c>
      <c r="AI385" s="7">
        <v>0</v>
      </c>
      <c r="AJ385" s="7">
        <v>0</v>
      </c>
      <c r="AK385" s="7">
        <v>0</v>
      </c>
      <c r="AL385" s="7">
        <f>Table2[[#This Row],[Company Direct Land Through FY 11]]+Table2[[#This Row],[Company Direct Land FY 12 and After ]]</f>
        <v>0</v>
      </c>
      <c r="AM385" s="7">
        <v>0</v>
      </c>
      <c r="AN385" s="7">
        <v>0</v>
      </c>
      <c r="AO385" s="7">
        <v>0</v>
      </c>
      <c r="AP385" s="7">
        <f>Table2[[#This Row],[Company Direct Building Through FY 11]]+Table2[[#This Row],[Company Direct Building FY 12 and After  ]]</f>
        <v>0</v>
      </c>
      <c r="AQ385" s="7">
        <v>0</v>
      </c>
      <c r="AR385" s="7">
        <v>393.00790000000001</v>
      </c>
      <c r="AS385" s="7">
        <v>0</v>
      </c>
      <c r="AT385" s="7">
        <f>Table2[[#This Row],[Mortgage Recording Tax Through FY 11]]+Table2[[#This Row],[Mortgage Recording Tax FY 12 and After ]]</f>
        <v>393.00790000000001</v>
      </c>
      <c r="AU385" s="7">
        <v>0</v>
      </c>
      <c r="AV385" s="7">
        <v>0</v>
      </c>
      <c r="AW385" s="7">
        <v>0</v>
      </c>
      <c r="AX385" s="7">
        <f>Table2[[#This Row],[Pilot Savings  Through FY 11]]+Table2[[#This Row],[Pilot Savings FY 12 and After ]]</f>
        <v>0</v>
      </c>
      <c r="AY385" s="7">
        <v>0</v>
      </c>
      <c r="AZ385" s="7">
        <v>393.00790000000001</v>
      </c>
      <c r="BA385" s="7">
        <v>0</v>
      </c>
      <c r="BB385" s="7">
        <f>Table2[[#This Row],[Mortgage Recording Tax Exemption Through FY 11]]+Table2[[#This Row],[Mortgage Recording Tax Exemption FY 12 and After ]]</f>
        <v>393.00790000000001</v>
      </c>
      <c r="BC385" s="7">
        <v>194.5616</v>
      </c>
      <c r="BD385" s="7">
        <v>857.9366</v>
      </c>
      <c r="BE385" s="7">
        <v>2600.3872999999999</v>
      </c>
      <c r="BF385" s="7">
        <f>Table2[[#This Row],[Indirect and Induced Land Through FY 11]]+Table2[[#This Row],[Indirect and Induced Land FY 12 and After ]]</f>
        <v>3458.3238999999999</v>
      </c>
      <c r="BG385" s="7">
        <v>361.3288</v>
      </c>
      <c r="BH385" s="7">
        <v>1593.3109999999999</v>
      </c>
      <c r="BI385" s="7">
        <v>4829.2909</v>
      </c>
      <c r="BJ385" s="7">
        <f>Table2[[#This Row],[Indirect and Induced Building Through FY 11]]+Table2[[#This Row],[Indirect and Induced Building FY 12 and After]]</f>
        <v>6422.6018999999997</v>
      </c>
      <c r="BK385" s="7">
        <v>555.8904</v>
      </c>
      <c r="BL385" s="7">
        <v>2451.2476000000001</v>
      </c>
      <c r="BM385" s="7">
        <v>7429.6782000000003</v>
      </c>
      <c r="BN385" s="7">
        <f>Table2[[#This Row],[TOTAL Real Property Related Taxes Through FY 11]]+Table2[[#This Row],[TOTAL Real Property Related Taxes FY 12 and After]]</f>
        <v>9880.9258000000009</v>
      </c>
      <c r="BO385" s="7">
        <v>635.26250000000005</v>
      </c>
      <c r="BP385" s="7">
        <v>2938.0457999999999</v>
      </c>
      <c r="BQ385" s="7">
        <v>8490.5134999999991</v>
      </c>
      <c r="BR385" s="7">
        <f>Table2[[#This Row],[Company Direct Through FY 11]]+Table2[[#This Row],[Company Direct FY 12 and After ]]</f>
        <v>11428.559299999999</v>
      </c>
      <c r="BS385" s="7">
        <v>0</v>
      </c>
      <c r="BT385" s="7">
        <v>0</v>
      </c>
      <c r="BU385" s="7">
        <v>0</v>
      </c>
      <c r="BV385" s="7">
        <f>Table2[[#This Row],[Sales Tax Exemption Through FY 11]]+Table2[[#This Row],[Sales Tax Exemption FY 12 and After ]]</f>
        <v>0</v>
      </c>
      <c r="BW385" s="7">
        <v>0</v>
      </c>
      <c r="BX385" s="7">
        <v>0</v>
      </c>
      <c r="BY385" s="7">
        <v>0</v>
      </c>
      <c r="BZ385" s="7">
        <f>Table2[[#This Row],[Energy Tax Savings Through FY 11]]+Table2[[#This Row],[Energy Tax Savings FY 12 and After ]]</f>
        <v>0</v>
      </c>
      <c r="CA385" s="7">
        <v>11.540800000000001</v>
      </c>
      <c r="CB385" s="7">
        <v>54.2455</v>
      </c>
      <c r="CC385" s="7">
        <v>57.345199999999998</v>
      </c>
      <c r="CD385" s="7">
        <f>Table2[[#This Row],[Tax Exempt Bond Savings Through FY 11]]+Table2[[#This Row],[Tax Exempt Bond Savings FY12 and After ]]</f>
        <v>111.5907</v>
      </c>
      <c r="CE385" s="7">
        <v>702.53890000000001</v>
      </c>
      <c r="CF385" s="7">
        <v>3323.4448000000002</v>
      </c>
      <c r="CG385" s="7">
        <v>9389.6885000000002</v>
      </c>
      <c r="CH385" s="7">
        <f>Table2[[#This Row],[Indirect and Induced Through FY 11]]+Table2[[#This Row],[Indirect and Induced FY 12 and After  ]]</f>
        <v>12713.133300000001</v>
      </c>
      <c r="CI385" s="7">
        <v>1326.2606000000001</v>
      </c>
      <c r="CJ385" s="7">
        <v>6207.2451000000001</v>
      </c>
      <c r="CK385" s="7">
        <v>17822.856800000001</v>
      </c>
      <c r="CL385" s="7">
        <f>Table2[[#This Row],[TOTAL Income Consumption Use Taxes Through FY 11]]+Table2[[#This Row],[TOTAL Income Consumption Use Taxes FY 12 and After  ]]</f>
        <v>24030.101900000001</v>
      </c>
      <c r="CM385" s="7">
        <v>11.540800000000001</v>
      </c>
      <c r="CN385" s="7">
        <v>447.2534</v>
      </c>
      <c r="CO385" s="7">
        <v>57.345199999999998</v>
      </c>
      <c r="CP385" s="7">
        <f>Table2[[#This Row],[Assistance Provided Through FY 11]]+Table2[[#This Row],[Assistance Provided FY 12 and After ]]</f>
        <v>504.59859999999998</v>
      </c>
      <c r="CQ385" s="7">
        <v>0</v>
      </c>
      <c r="CR385" s="7">
        <v>0</v>
      </c>
      <c r="CS385" s="7">
        <v>0</v>
      </c>
      <c r="CT385" s="7">
        <f>Table2[[#This Row],[Recapture Cancellation Reduction Amount Through FY 11]]+Table2[[#This Row],[Recapture Cancellation Reduction Amount FY 12 and After ]]</f>
        <v>0</v>
      </c>
      <c r="CU385" s="7">
        <v>0</v>
      </c>
      <c r="CV385" s="7">
        <v>0</v>
      </c>
      <c r="CW385" s="7">
        <v>0</v>
      </c>
      <c r="CX385" s="7">
        <f>Table2[[#This Row],[Penalty Paid Through FY 11]]+Table2[[#This Row],[Penalty Paid FY 12 and After]]</f>
        <v>0</v>
      </c>
      <c r="CY385" s="7">
        <v>11.540800000000001</v>
      </c>
      <c r="CZ385" s="7">
        <v>447.2534</v>
      </c>
      <c r="DA385" s="7">
        <v>57.345199999999998</v>
      </c>
      <c r="DB385" s="7">
        <f>Table2[[#This Row],[TOTAL Assistance Net of recapture penalties Through FY 11]]+Table2[[#This Row],[TOTAL Assistance Net of recapture penalties FY 12 and After ]]</f>
        <v>504.59859999999998</v>
      </c>
      <c r="DC385" s="7">
        <v>635.26250000000005</v>
      </c>
      <c r="DD385" s="7">
        <v>3331.0536999999999</v>
      </c>
      <c r="DE385" s="7">
        <v>8490.5134999999991</v>
      </c>
      <c r="DF385" s="7">
        <f>Table2[[#This Row],[Company Direct Tax Revenue Before Assistance FY 12 and After]]+Table2[[#This Row],[Company Direct Tax Revenue Before Assistance Through FY 11]]</f>
        <v>11821.5672</v>
      </c>
      <c r="DG385" s="7">
        <v>1258.4293</v>
      </c>
      <c r="DH385" s="7">
        <v>5774.6923999999999</v>
      </c>
      <c r="DI385" s="7">
        <v>16819.366699999999</v>
      </c>
      <c r="DJ385" s="7">
        <f>Table2[[#This Row],[Indirect and Induced Tax Revenues FY 12 and After]]+Table2[[#This Row],[Indirect and Induced Tax Revenues Through FY 11]]</f>
        <v>22594.059099999999</v>
      </c>
      <c r="DK385" s="7">
        <v>1893.6918000000001</v>
      </c>
      <c r="DL385" s="7">
        <v>9105.7461000000003</v>
      </c>
      <c r="DM385" s="7">
        <v>25309.8802</v>
      </c>
      <c r="DN385" s="7">
        <f>Table2[[#This Row],[TOTAL Tax Revenues Before Assistance Through FY 11]]+Table2[[#This Row],[TOTAL Tax Revenues Before Assistance FY 12 and After]]</f>
        <v>34415.626300000004</v>
      </c>
      <c r="DO385" s="7">
        <v>1882.1510000000001</v>
      </c>
      <c r="DP385" s="7">
        <v>8658.4927000000007</v>
      </c>
      <c r="DQ385" s="7">
        <v>25252.535</v>
      </c>
      <c r="DR385" s="7">
        <f>Table2[[#This Row],[TOTAL Tax Revenues Net of Assistance Recapture and Penalty FY 12 and After]]+Table2[[#This Row],[TOTAL Tax Revenues Net of Assistance Recapture and Penalty Through FY 11]]</f>
        <v>33911.027699999999</v>
      </c>
      <c r="DS385" s="7">
        <v>0</v>
      </c>
      <c r="DT385" s="7">
        <v>0</v>
      </c>
      <c r="DU385" s="7">
        <v>0</v>
      </c>
      <c r="DV385" s="7">
        <v>0</v>
      </c>
    </row>
    <row r="386" spans="1:126" x14ac:dyDescent="0.25">
      <c r="A386" s="5">
        <v>93142</v>
      </c>
      <c r="B386" s="5" t="s">
        <v>1261</v>
      </c>
      <c r="C386" s="5" t="s">
        <v>689</v>
      </c>
      <c r="D386" s="5" t="s">
        <v>32</v>
      </c>
      <c r="E386" s="5">
        <v>32</v>
      </c>
      <c r="F386" s="5">
        <v>11403</v>
      </c>
      <c r="G386" s="5">
        <v>103</v>
      </c>
      <c r="H386" s="23"/>
      <c r="I386" s="23"/>
      <c r="J386" s="5">
        <v>623210</v>
      </c>
      <c r="K386" s="6" t="s">
        <v>166</v>
      </c>
      <c r="L386" s="6">
        <v>38777</v>
      </c>
      <c r="M386" s="9">
        <v>47665</v>
      </c>
      <c r="N386" s="7">
        <v>920</v>
      </c>
      <c r="O386" s="5" t="s">
        <v>79</v>
      </c>
      <c r="P386" s="23">
        <v>5</v>
      </c>
      <c r="Q386" s="23">
        <v>0</v>
      </c>
      <c r="R386" s="23">
        <v>8</v>
      </c>
      <c r="S386" s="23">
        <v>0</v>
      </c>
      <c r="T386" s="23">
        <v>0</v>
      </c>
      <c r="U386" s="23">
        <v>13</v>
      </c>
      <c r="V386" s="23">
        <v>10</v>
      </c>
      <c r="W386" s="23">
        <v>0</v>
      </c>
      <c r="X386" s="23">
        <v>0</v>
      </c>
      <c r="Y386" s="23">
        <v>9</v>
      </c>
      <c r="Z386" s="23">
        <v>0</v>
      </c>
      <c r="AA386" s="24">
        <v>0</v>
      </c>
      <c r="AB386" s="24">
        <v>0</v>
      </c>
      <c r="AC386" s="24">
        <v>0</v>
      </c>
      <c r="AD386" s="24">
        <v>0</v>
      </c>
      <c r="AE386" s="24">
        <v>0</v>
      </c>
      <c r="AF386" s="24">
        <v>84.615384615384599</v>
      </c>
      <c r="AG386" s="5" t="s">
        <v>39</v>
      </c>
      <c r="AH386" s="7" t="s">
        <v>33</v>
      </c>
      <c r="AI386" s="7">
        <v>0</v>
      </c>
      <c r="AJ386" s="7">
        <v>0</v>
      </c>
      <c r="AK386" s="7">
        <v>0</v>
      </c>
      <c r="AL386" s="7">
        <f>Table2[[#This Row],[Company Direct Land Through FY 11]]+Table2[[#This Row],[Company Direct Land FY 12 and After ]]</f>
        <v>0</v>
      </c>
      <c r="AM386" s="7">
        <v>0</v>
      </c>
      <c r="AN386" s="7">
        <v>0</v>
      </c>
      <c r="AO386" s="7">
        <v>0</v>
      </c>
      <c r="AP386" s="7">
        <f>Table2[[#This Row],[Company Direct Building Through FY 11]]+Table2[[#This Row],[Company Direct Building FY 12 and After  ]]</f>
        <v>0</v>
      </c>
      <c r="AQ386" s="7">
        <v>0</v>
      </c>
      <c r="AR386" s="7">
        <v>16.141400000000001</v>
      </c>
      <c r="AS386" s="7">
        <v>0</v>
      </c>
      <c r="AT386" s="7">
        <f>Table2[[#This Row],[Mortgage Recording Tax Through FY 11]]+Table2[[#This Row],[Mortgage Recording Tax FY 12 and After ]]</f>
        <v>16.141400000000001</v>
      </c>
      <c r="AU386" s="7">
        <v>0</v>
      </c>
      <c r="AV386" s="7">
        <v>0</v>
      </c>
      <c r="AW386" s="7">
        <v>0</v>
      </c>
      <c r="AX386" s="7">
        <f>Table2[[#This Row],[Pilot Savings  Through FY 11]]+Table2[[#This Row],[Pilot Savings FY 12 and After ]]</f>
        <v>0</v>
      </c>
      <c r="AY386" s="7">
        <v>0</v>
      </c>
      <c r="AZ386" s="7">
        <v>16.141400000000001</v>
      </c>
      <c r="BA386" s="7">
        <v>0</v>
      </c>
      <c r="BB386" s="7">
        <f>Table2[[#This Row],[Mortgage Recording Tax Exemption Through FY 11]]+Table2[[#This Row],[Mortgage Recording Tax Exemption FY 12 and After ]]</f>
        <v>16.141400000000001</v>
      </c>
      <c r="BC386" s="7">
        <v>4.4705000000000004</v>
      </c>
      <c r="BD386" s="7">
        <v>27.0718</v>
      </c>
      <c r="BE386" s="7">
        <v>50.711799999999997</v>
      </c>
      <c r="BF386" s="7">
        <f>Table2[[#This Row],[Indirect and Induced Land Through FY 11]]+Table2[[#This Row],[Indirect and Induced Land FY 12 and After ]]</f>
        <v>77.783599999999993</v>
      </c>
      <c r="BG386" s="7">
        <v>8.3023000000000007</v>
      </c>
      <c r="BH386" s="7">
        <v>50.276299999999999</v>
      </c>
      <c r="BI386" s="7">
        <v>94.180599999999998</v>
      </c>
      <c r="BJ386" s="7">
        <f>Table2[[#This Row],[Indirect and Induced Building Through FY 11]]+Table2[[#This Row],[Indirect and Induced Building FY 12 and After]]</f>
        <v>144.45689999999999</v>
      </c>
      <c r="BK386" s="7">
        <v>12.7728</v>
      </c>
      <c r="BL386" s="7">
        <v>77.348100000000002</v>
      </c>
      <c r="BM386" s="7">
        <v>144.89240000000001</v>
      </c>
      <c r="BN386" s="7">
        <f>Table2[[#This Row],[TOTAL Real Property Related Taxes Through FY 11]]+Table2[[#This Row],[TOTAL Real Property Related Taxes FY 12 and After]]</f>
        <v>222.2405</v>
      </c>
      <c r="BO386" s="7">
        <v>14.872999999999999</v>
      </c>
      <c r="BP386" s="7">
        <v>95.309600000000003</v>
      </c>
      <c r="BQ386" s="7">
        <v>168.71780000000001</v>
      </c>
      <c r="BR386" s="7">
        <f>Table2[[#This Row],[Company Direct Through FY 11]]+Table2[[#This Row],[Company Direct FY 12 and After ]]</f>
        <v>264.0274</v>
      </c>
      <c r="BS386" s="7">
        <v>0</v>
      </c>
      <c r="BT386" s="7">
        <v>0</v>
      </c>
      <c r="BU386" s="7">
        <v>0</v>
      </c>
      <c r="BV386" s="7">
        <f>Table2[[#This Row],[Sales Tax Exemption Through FY 11]]+Table2[[#This Row],[Sales Tax Exemption FY 12 and After ]]</f>
        <v>0</v>
      </c>
      <c r="BW386" s="7">
        <v>0</v>
      </c>
      <c r="BX386" s="7">
        <v>0</v>
      </c>
      <c r="BY386" s="7">
        <v>0</v>
      </c>
      <c r="BZ386" s="7">
        <f>Table2[[#This Row],[Energy Tax Savings Through FY 11]]+Table2[[#This Row],[Energy Tax Savings FY 12 and After ]]</f>
        <v>0</v>
      </c>
      <c r="CA386" s="7">
        <v>0.32329999999999998</v>
      </c>
      <c r="CB386" s="7">
        <v>2.1928999999999998</v>
      </c>
      <c r="CC386" s="7">
        <v>1.6065</v>
      </c>
      <c r="CD386" s="7">
        <f>Table2[[#This Row],[Tax Exempt Bond Savings Through FY 11]]+Table2[[#This Row],[Tax Exempt Bond Savings FY12 and After ]]</f>
        <v>3.7993999999999999</v>
      </c>
      <c r="CE386" s="7">
        <v>15.8438</v>
      </c>
      <c r="CF386" s="7">
        <v>102.2834</v>
      </c>
      <c r="CG386" s="7">
        <v>179.7276</v>
      </c>
      <c r="CH386" s="7">
        <f>Table2[[#This Row],[Indirect and Induced Through FY 11]]+Table2[[#This Row],[Indirect and Induced FY 12 and After  ]]</f>
        <v>282.01099999999997</v>
      </c>
      <c r="CI386" s="7">
        <v>30.3935</v>
      </c>
      <c r="CJ386" s="7">
        <v>195.40010000000001</v>
      </c>
      <c r="CK386" s="7">
        <v>346.83890000000002</v>
      </c>
      <c r="CL386" s="7">
        <f>Table2[[#This Row],[TOTAL Income Consumption Use Taxes Through FY 11]]+Table2[[#This Row],[TOTAL Income Consumption Use Taxes FY 12 and After  ]]</f>
        <v>542.23900000000003</v>
      </c>
      <c r="CM386" s="7">
        <v>0.32329999999999998</v>
      </c>
      <c r="CN386" s="7">
        <v>18.334299999999999</v>
      </c>
      <c r="CO386" s="7">
        <v>1.6065</v>
      </c>
      <c r="CP386" s="7">
        <f>Table2[[#This Row],[Assistance Provided Through FY 11]]+Table2[[#This Row],[Assistance Provided FY 12 and After ]]</f>
        <v>19.940799999999999</v>
      </c>
      <c r="CQ386" s="7">
        <v>0</v>
      </c>
      <c r="CR386" s="7">
        <v>0</v>
      </c>
      <c r="CS386" s="7">
        <v>0</v>
      </c>
      <c r="CT386" s="7">
        <f>Table2[[#This Row],[Recapture Cancellation Reduction Amount Through FY 11]]+Table2[[#This Row],[Recapture Cancellation Reduction Amount FY 12 and After ]]</f>
        <v>0</v>
      </c>
      <c r="CU386" s="7">
        <v>0</v>
      </c>
      <c r="CV386" s="7">
        <v>0</v>
      </c>
      <c r="CW386" s="7">
        <v>0</v>
      </c>
      <c r="CX386" s="7">
        <f>Table2[[#This Row],[Penalty Paid Through FY 11]]+Table2[[#This Row],[Penalty Paid FY 12 and After]]</f>
        <v>0</v>
      </c>
      <c r="CY386" s="7">
        <v>0.32329999999999998</v>
      </c>
      <c r="CZ386" s="7">
        <v>18.334299999999999</v>
      </c>
      <c r="DA386" s="7">
        <v>1.6065</v>
      </c>
      <c r="DB386" s="7">
        <f>Table2[[#This Row],[TOTAL Assistance Net of recapture penalties Through FY 11]]+Table2[[#This Row],[TOTAL Assistance Net of recapture penalties FY 12 and After ]]</f>
        <v>19.940799999999999</v>
      </c>
      <c r="DC386" s="7">
        <v>14.872999999999999</v>
      </c>
      <c r="DD386" s="7">
        <v>111.45099999999999</v>
      </c>
      <c r="DE386" s="7">
        <v>168.71780000000001</v>
      </c>
      <c r="DF386" s="7">
        <f>Table2[[#This Row],[Company Direct Tax Revenue Before Assistance FY 12 and After]]+Table2[[#This Row],[Company Direct Tax Revenue Before Assistance Through FY 11]]</f>
        <v>280.16880000000003</v>
      </c>
      <c r="DG386" s="7">
        <v>28.616599999999998</v>
      </c>
      <c r="DH386" s="7">
        <v>179.63149999999999</v>
      </c>
      <c r="DI386" s="7">
        <v>324.62</v>
      </c>
      <c r="DJ386" s="7">
        <f>Table2[[#This Row],[Indirect and Induced Tax Revenues FY 12 and After]]+Table2[[#This Row],[Indirect and Induced Tax Revenues Through FY 11]]</f>
        <v>504.25149999999996</v>
      </c>
      <c r="DK386" s="7">
        <v>43.489600000000003</v>
      </c>
      <c r="DL386" s="7">
        <v>291.08249999999998</v>
      </c>
      <c r="DM386" s="7">
        <v>493.33780000000002</v>
      </c>
      <c r="DN386" s="7">
        <f>Table2[[#This Row],[TOTAL Tax Revenues Before Assistance Through FY 11]]+Table2[[#This Row],[TOTAL Tax Revenues Before Assistance FY 12 and After]]</f>
        <v>784.4203</v>
      </c>
      <c r="DO386" s="7">
        <v>43.1663</v>
      </c>
      <c r="DP386" s="7">
        <v>272.7482</v>
      </c>
      <c r="DQ386" s="7">
        <v>491.73129999999998</v>
      </c>
      <c r="DR386" s="7">
        <f>Table2[[#This Row],[TOTAL Tax Revenues Net of Assistance Recapture and Penalty FY 12 and After]]+Table2[[#This Row],[TOTAL Tax Revenues Net of Assistance Recapture and Penalty Through FY 11]]</f>
        <v>764.47949999999992</v>
      </c>
      <c r="DS386" s="7">
        <v>0</v>
      </c>
      <c r="DT386" s="7">
        <v>0</v>
      </c>
      <c r="DU386" s="7">
        <v>0</v>
      </c>
      <c r="DV386" s="7">
        <v>0</v>
      </c>
    </row>
    <row r="387" spans="1:126" x14ac:dyDescent="0.25">
      <c r="A387" s="5">
        <v>93143</v>
      </c>
      <c r="B387" s="5" t="s">
        <v>690</v>
      </c>
      <c r="C387" s="5" t="s">
        <v>832</v>
      </c>
      <c r="D387" s="5" t="s">
        <v>32</v>
      </c>
      <c r="E387" s="5">
        <v>32</v>
      </c>
      <c r="F387" s="5">
        <v>8846</v>
      </c>
      <c r="G387" s="5">
        <v>9</v>
      </c>
      <c r="H387" s="23"/>
      <c r="I387" s="23"/>
      <c r="J387" s="5">
        <v>623990</v>
      </c>
      <c r="K387" s="6" t="s">
        <v>166</v>
      </c>
      <c r="L387" s="6">
        <v>38777</v>
      </c>
      <c r="M387" s="9">
        <v>47665</v>
      </c>
      <c r="N387" s="7">
        <v>940</v>
      </c>
      <c r="O387" s="5" t="s">
        <v>79</v>
      </c>
      <c r="P387" s="23">
        <v>3</v>
      </c>
      <c r="Q387" s="23">
        <v>0</v>
      </c>
      <c r="R387" s="23">
        <v>11</v>
      </c>
      <c r="S387" s="23">
        <v>0</v>
      </c>
      <c r="T387" s="23">
        <v>0</v>
      </c>
      <c r="U387" s="23">
        <v>14</v>
      </c>
      <c r="V387" s="23">
        <v>12</v>
      </c>
      <c r="W387" s="23">
        <v>0</v>
      </c>
      <c r="X387" s="23">
        <v>0</v>
      </c>
      <c r="Y387" s="23">
        <v>12</v>
      </c>
      <c r="Z387" s="23">
        <v>0</v>
      </c>
      <c r="AA387" s="24">
        <v>0</v>
      </c>
      <c r="AB387" s="24">
        <v>0</v>
      </c>
      <c r="AC387" s="24">
        <v>0</v>
      </c>
      <c r="AD387" s="24">
        <v>0</v>
      </c>
      <c r="AE387" s="24">
        <v>0</v>
      </c>
      <c r="AF387" s="24">
        <v>100</v>
      </c>
      <c r="AG387" s="5" t="s">
        <v>39</v>
      </c>
      <c r="AH387" s="7" t="s">
        <v>33</v>
      </c>
      <c r="AI387" s="7">
        <v>0</v>
      </c>
      <c r="AJ387" s="7">
        <v>0</v>
      </c>
      <c r="AK387" s="7">
        <v>0</v>
      </c>
      <c r="AL387" s="7">
        <f>Table2[[#This Row],[Company Direct Land Through FY 11]]+Table2[[#This Row],[Company Direct Land FY 12 and After ]]</f>
        <v>0</v>
      </c>
      <c r="AM387" s="7">
        <v>0</v>
      </c>
      <c r="AN387" s="7">
        <v>0</v>
      </c>
      <c r="AO387" s="7">
        <v>0</v>
      </c>
      <c r="AP387" s="7">
        <f>Table2[[#This Row],[Company Direct Building Through FY 11]]+Table2[[#This Row],[Company Direct Building FY 12 and After  ]]</f>
        <v>0</v>
      </c>
      <c r="AQ387" s="7">
        <v>0</v>
      </c>
      <c r="AR387" s="7">
        <v>16.4923</v>
      </c>
      <c r="AS387" s="7">
        <v>0</v>
      </c>
      <c r="AT387" s="7">
        <f>Table2[[#This Row],[Mortgage Recording Tax Through FY 11]]+Table2[[#This Row],[Mortgage Recording Tax FY 12 and After ]]</f>
        <v>16.4923</v>
      </c>
      <c r="AU387" s="7">
        <v>0</v>
      </c>
      <c r="AV387" s="7">
        <v>0</v>
      </c>
      <c r="AW387" s="7">
        <v>0</v>
      </c>
      <c r="AX387" s="7">
        <f>Table2[[#This Row],[Pilot Savings  Through FY 11]]+Table2[[#This Row],[Pilot Savings FY 12 and After ]]</f>
        <v>0</v>
      </c>
      <c r="AY387" s="7">
        <v>0</v>
      </c>
      <c r="AZ387" s="7">
        <v>16.4923</v>
      </c>
      <c r="BA387" s="7">
        <v>0</v>
      </c>
      <c r="BB387" s="7">
        <f>Table2[[#This Row],[Mortgage Recording Tax Exemption Through FY 11]]+Table2[[#This Row],[Mortgage Recording Tax Exemption FY 12 and After ]]</f>
        <v>16.4923</v>
      </c>
      <c r="BC387" s="7">
        <v>5.3642000000000003</v>
      </c>
      <c r="BD387" s="7">
        <v>37.693800000000003</v>
      </c>
      <c r="BE387" s="7">
        <v>60.849699999999999</v>
      </c>
      <c r="BF387" s="7">
        <f>Table2[[#This Row],[Indirect and Induced Land Through FY 11]]+Table2[[#This Row],[Indirect and Induced Land FY 12 and After ]]</f>
        <v>98.543499999999995</v>
      </c>
      <c r="BG387" s="7">
        <v>9.9621999999999993</v>
      </c>
      <c r="BH387" s="7">
        <v>70.002799999999993</v>
      </c>
      <c r="BI387" s="7">
        <v>113.00960000000001</v>
      </c>
      <c r="BJ387" s="7">
        <f>Table2[[#This Row],[Indirect and Induced Building Through FY 11]]+Table2[[#This Row],[Indirect and Induced Building FY 12 and After]]</f>
        <v>183.01240000000001</v>
      </c>
      <c r="BK387" s="7">
        <v>15.3264</v>
      </c>
      <c r="BL387" s="7">
        <v>107.6966</v>
      </c>
      <c r="BM387" s="7">
        <v>173.85929999999999</v>
      </c>
      <c r="BN387" s="7">
        <f>Table2[[#This Row],[TOTAL Real Property Related Taxes Through FY 11]]+Table2[[#This Row],[TOTAL Real Property Related Taxes FY 12 and After]]</f>
        <v>281.55590000000001</v>
      </c>
      <c r="BO387" s="7">
        <v>17.8476</v>
      </c>
      <c r="BP387" s="7">
        <v>131.92779999999999</v>
      </c>
      <c r="BQ387" s="7">
        <v>202.46080000000001</v>
      </c>
      <c r="BR387" s="7">
        <f>Table2[[#This Row],[Company Direct Through FY 11]]+Table2[[#This Row],[Company Direct FY 12 and After ]]</f>
        <v>334.3886</v>
      </c>
      <c r="BS387" s="7">
        <v>0</v>
      </c>
      <c r="BT387" s="7">
        <v>0</v>
      </c>
      <c r="BU387" s="7">
        <v>0</v>
      </c>
      <c r="BV387" s="7">
        <f>Table2[[#This Row],[Sales Tax Exemption Through FY 11]]+Table2[[#This Row],[Sales Tax Exemption FY 12 and After ]]</f>
        <v>0</v>
      </c>
      <c r="BW387" s="7">
        <v>0</v>
      </c>
      <c r="BX387" s="7">
        <v>0</v>
      </c>
      <c r="BY387" s="7">
        <v>0</v>
      </c>
      <c r="BZ387" s="7">
        <f>Table2[[#This Row],[Energy Tax Savings Through FY 11]]+Table2[[#This Row],[Energy Tax Savings FY 12 and After ]]</f>
        <v>0</v>
      </c>
      <c r="CA387" s="7">
        <v>0.31990000000000002</v>
      </c>
      <c r="CB387" s="7">
        <v>2.2134</v>
      </c>
      <c r="CC387" s="7">
        <v>1.5896999999999999</v>
      </c>
      <c r="CD387" s="7">
        <f>Table2[[#This Row],[Tax Exempt Bond Savings Through FY 11]]+Table2[[#This Row],[Tax Exempt Bond Savings FY12 and After ]]</f>
        <v>3.8030999999999997</v>
      </c>
      <c r="CE387" s="7">
        <v>19.011399999999998</v>
      </c>
      <c r="CF387" s="7">
        <v>141.64500000000001</v>
      </c>
      <c r="CG387" s="7">
        <v>215.66200000000001</v>
      </c>
      <c r="CH387" s="7">
        <f>Table2[[#This Row],[Indirect and Induced Through FY 11]]+Table2[[#This Row],[Indirect and Induced FY 12 and After  ]]</f>
        <v>357.30700000000002</v>
      </c>
      <c r="CI387" s="7">
        <v>36.539099999999998</v>
      </c>
      <c r="CJ387" s="7">
        <v>271.35939999999999</v>
      </c>
      <c r="CK387" s="7">
        <v>416.53309999999999</v>
      </c>
      <c r="CL387" s="7">
        <f>Table2[[#This Row],[TOTAL Income Consumption Use Taxes Through FY 11]]+Table2[[#This Row],[TOTAL Income Consumption Use Taxes FY 12 and After  ]]</f>
        <v>687.89249999999993</v>
      </c>
      <c r="CM387" s="7">
        <v>0.31990000000000002</v>
      </c>
      <c r="CN387" s="7">
        <v>18.7057</v>
      </c>
      <c r="CO387" s="7">
        <v>1.5896999999999999</v>
      </c>
      <c r="CP387" s="7">
        <f>Table2[[#This Row],[Assistance Provided Through FY 11]]+Table2[[#This Row],[Assistance Provided FY 12 and After ]]</f>
        <v>20.295400000000001</v>
      </c>
      <c r="CQ387" s="7">
        <v>0</v>
      </c>
      <c r="CR387" s="7">
        <v>0</v>
      </c>
      <c r="CS387" s="7">
        <v>0</v>
      </c>
      <c r="CT387" s="7">
        <f>Table2[[#This Row],[Recapture Cancellation Reduction Amount Through FY 11]]+Table2[[#This Row],[Recapture Cancellation Reduction Amount FY 12 and After ]]</f>
        <v>0</v>
      </c>
      <c r="CU387" s="7">
        <v>0</v>
      </c>
      <c r="CV387" s="7">
        <v>0</v>
      </c>
      <c r="CW387" s="7">
        <v>0</v>
      </c>
      <c r="CX387" s="7">
        <f>Table2[[#This Row],[Penalty Paid Through FY 11]]+Table2[[#This Row],[Penalty Paid FY 12 and After]]</f>
        <v>0</v>
      </c>
      <c r="CY387" s="7">
        <v>0.31990000000000002</v>
      </c>
      <c r="CZ387" s="7">
        <v>18.7057</v>
      </c>
      <c r="DA387" s="7">
        <v>1.5896999999999999</v>
      </c>
      <c r="DB387" s="7">
        <f>Table2[[#This Row],[TOTAL Assistance Net of recapture penalties Through FY 11]]+Table2[[#This Row],[TOTAL Assistance Net of recapture penalties FY 12 and After ]]</f>
        <v>20.295400000000001</v>
      </c>
      <c r="DC387" s="7">
        <v>17.8476</v>
      </c>
      <c r="DD387" s="7">
        <v>148.42009999999999</v>
      </c>
      <c r="DE387" s="7">
        <v>202.46080000000001</v>
      </c>
      <c r="DF387" s="7">
        <f>Table2[[#This Row],[Company Direct Tax Revenue Before Assistance FY 12 and After]]+Table2[[#This Row],[Company Direct Tax Revenue Before Assistance Through FY 11]]</f>
        <v>350.8809</v>
      </c>
      <c r="DG387" s="7">
        <v>34.337800000000001</v>
      </c>
      <c r="DH387" s="7">
        <v>249.3416</v>
      </c>
      <c r="DI387" s="7">
        <v>389.5213</v>
      </c>
      <c r="DJ387" s="7">
        <f>Table2[[#This Row],[Indirect and Induced Tax Revenues FY 12 and After]]+Table2[[#This Row],[Indirect and Induced Tax Revenues Through FY 11]]</f>
        <v>638.86289999999997</v>
      </c>
      <c r="DK387" s="7">
        <v>52.185400000000001</v>
      </c>
      <c r="DL387" s="7">
        <v>397.76170000000002</v>
      </c>
      <c r="DM387" s="7">
        <v>591.98209999999995</v>
      </c>
      <c r="DN387" s="7">
        <f>Table2[[#This Row],[TOTAL Tax Revenues Before Assistance Through FY 11]]+Table2[[#This Row],[TOTAL Tax Revenues Before Assistance FY 12 and After]]</f>
        <v>989.74379999999996</v>
      </c>
      <c r="DO387" s="7">
        <v>51.865499999999997</v>
      </c>
      <c r="DP387" s="7">
        <v>379.05599999999998</v>
      </c>
      <c r="DQ387" s="7">
        <v>590.39239999999995</v>
      </c>
      <c r="DR387" s="7">
        <f>Table2[[#This Row],[TOTAL Tax Revenues Net of Assistance Recapture and Penalty FY 12 and After]]+Table2[[#This Row],[TOTAL Tax Revenues Net of Assistance Recapture and Penalty Through FY 11]]</f>
        <v>969.44839999999999</v>
      </c>
      <c r="DS387" s="7">
        <v>0</v>
      </c>
      <c r="DT387" s="7">
        <v>0</v>
      </c>
      <c r="DU387" s="7">
        <v>0</v>
      </c>
      <c r="DV387" s="7">
        <v>0</v>
      </c>
    </row>
    <row r="388" spans="1:126" x14ac:dyDescent="0.25">
      <c r="A388" s="5">
        <v>93145</v>
      </c>
      <c r="B388" s="5" t="s">
        <v>691</v>
      </c>
      <c r="C388" s="5" t="s">
        <v>692</v>
      </c>
      <c r="D388" s="5" t="s">
        <v>27</v>
      </c>
      <c r="E388" s="5">
        <v>3</v>
      </c>
      <c r="F388" s="5">
        <v>731</v>
      </c>
      <c r="G388" s="5">
        <v>1</v>
      </c>
      <c r="H388" s="23"/>
      <c r="I388" s="23"/>
      <c r="J388" s="5">
        <v>624120</v>
      </c>
      <c r="K388" s="6" t="s">
        <v>166</v>
      </c>
      <c r="L388" s="6">
        <v>38777</v>
      </c>
      <c r="M388" s="9">
        <v>47665</v>
      </c>
      <c r="N388" s="7">
        <v>2025</v>
      </c>
      <c r="O388" s="5" t="s">
        <v>79</v>
      </c>
      <c r="P388" s="23">
        <v>0</v>
      </c>
      <c r="Q388" s="23">
        <v>0</v>
      </c>
      <c r="R388" s="23">
        <v>183</v>
      </c>
      <c r="S388" s="23">
        <v>0</v>
      </c>
      <c r="T388" s="23">
        <v>0</v>
      </c>
      <c r="U388" s="23">
        <v>183</v>
      </c>
      <c r="V388" s="23">
        <v>183</v>
      </c>
      <c r="W388" s="23">
        <v>0</v>
      </c>
      <c r="X388" s="23">
        <v>0</v>
      </c>
      <c r="Y388" s="23">
        <v>204</v>
      </c>
      <c r="Z388" s="23">
        <v>0</v>
      </c>
      <c r="AA388" s="24">
        <v>0</v>
      </c>
      <c r="AB388" s="24">
        <v>0</v>
      </c>
      <c r="AC388" s="24">
        <v>0</v>
      </c>
      <c r="AD388" s="24">
        <v>0</v>
      </c>
      <c r="AE388" s="24">
        <v>0</v>
      </c>
      <c r="AF388" s="24">
        <v>100</v>
      </c>
      <c r="AG388" s="5" t="s">
        <v>39</v>
      </c>
      <c r="AH388" s="7" t="s">
        <v>33</v>
      </c>
      <c r="AI388" s="7">
        <v>0</v>
      </c>
      <c r="AJ388" s="7">
        <v>0</v>
      </c>
      <c r="AK388" s="7">
        <v>0</v>
      </c>
      <c r="AL388" s="7">
        <f>Table2[[#This Row],[Company Direct Land Through FY 11]]+Table2[[#This Row],[Company Direct Land FY 12 and After ]]</f>
        <v>0</v>
      </c>
      <c r="AM388" s="7">
        <v>0</v>
      </c>
      <c r="AN388" s="7">
        <v>0</v>
      </c>
      <c r="AO388" s="7">
        <v>0</v>
      </c>
      <c r="AP388" s="7">
        <f>Table2[[#This Row],[Company Direct Building Through FY 11]]+Table2[[#This Row],[Company Direct Building FY 12 and After  ]]</f>
        <v>0</v>
      </c>
      <c r="AQ388" s="7">
        <v>0</v>
      </c>
      <c r="AR388" s="7">
        <v>35.5289</v>
      </c>
      <c r="AS388" s="7">
        <v>0</v>
      </c>
      <c r="AT388" s="7">
        <f>Table2[[#This Row],[Mortgage Recording Tax Through FY 11]]+Table2[[#This Row],[Mortgage Recording Tax FY 12 and After ]]</f>
        <v>35.5289</v>
      </c>
      <c r="AU388" s="7">
        <v>0</v>
      </c>
      <c r="AV388" s="7">
        <v>0</v>
      </c>
      <c r="AW388" s="7">
        <v>0</v>
      </c>
      <c r="AX388" s="7">
        <f>Table2[[#This Row],[Pilot Savings  Through FY 11]]+Table2[[#This Row],[Pilot Savings FY 12 and After ]]</f>
        <v>0</v>
      </c>
      <c r="AY388" s="7">
        <v>0</v>
      </c>
      <c r="AZ388" s="7">
        <v>35.5289</v>
      </c>
      <c r="BA388" s="7">
        <v>0</v>
      </c>
      <c r="BB388" s="7">
        <f>Table2[[#This Row],[Mortgage Recording Tax Exemption Through FY 11]]+Table2[[#This Row],[Mortgage Recording Tax Exemption FY 12 and After ]]</f>
        <v>35.5289</v>
      </c>
      <c r="BC388" s="7">
        <v>76.707999999999998</v>
      </c>
      <c r="BD388" s="7">
        <v>364.15460000000002</v>
      </c>
      <c r="BE388" s="7">
        <v>870.16030000000001</v>
      </c>
      <c r="BF388" s="7">
        <f>Table2[[#This Row],[Indirect and Induced Land Through FY 11]]+Table2[[#This Row],[Indirect and Induced Land FY 12 and After ]]</f>
        <v>1234.3149000000001</v>
      </c>
      <c r="BG388" s="7">
        <v>142.45760000000001</v>
      </c>
      <c r="BH388" s="7">
        <v>676.28679999999997</v>
      </c>
      <c r="BI388" s="7">
        <v>1616.0105000000001</v>
      </c>
      <c r="BJ388" s="7">
        <f>Table2[[#This Row],[Indirect and Induced Building Through FY 11]]+Table2[[#This Row],[Indirect and Induced Building FY 12 and After]]</f>
        <v>2292.2973000000002</v>
      </c>
      <c r="BK388" s="7">
        <v>219.16560000000001</v>
      </c>
      <c r="BL388" s="7">
        <v>1040.4413999999999</v>
      </c>
      <c r="BM388" s="7">
        <v>2486.1707999999999</v>
      </c>
      <c r="BN388" s="7">
        <f>Table2[[#This Row],[TOTAL Real Property Related Taxes Through FY 11]]+Table2[[#This Row],[TOTAL Real Property Related Taxes FY 12 and After]]</f>
        <v>3526.6121999999996</v>
      </c>
      <c r="BO388" s="7">
        <v>208.08580000000001</v>
      </c>
      <c r="BP388" s="7">
        <v>1038.2447999999999</v>
      </c>
      <c r="BQ388" s="7">
        <v>2360.4843000000001</v>
      </c>
      <c r="BR388" s="7">
        <f>Table2[[#This Row],[Company Direct Through FY 11]]+Table2[[#This Row],[Company Direct FY 12 and After ]]</f>
        <v>3398.7291</v>
      </c>
      <c r="BS388" s="7">
        <v>0</v>
      </c>
      <c r="BT388" s="7">
        <v>0</v>
      </c>
      <c r="BU388" s="7">
        <v>0</v>
      </c>
      <c r="BV388" s="7">
        <f>Table2[[#This Row],[Sales Tax Exemption Through FY 11]]+Table2[[#This Row],[Sales Tax Exemption FY 12 and After ]]</f>
        <v>0</v>
      </c>
      <c r="BW388" s="7">
        <v>0</v>
      </c>
      <c r="BX388" s="7">
        <v>0</v>
      </c>
      <c r="BY388" s="7">
        <v>0</v>
      </c>
      <c r="BZ388" s="7">
        <f>Table2[[#This Row],[Energy Tax Savings Through FY 11]]+Table2[[#This Row],[Energy Tax Savings FY 12 and After ]]</f>
        <v>0</v>
      </c>
      <c r="CA388" s="7">
        <v>1.0407</v>
      </c>
      <c r="CB388" s="7">
        <v>5.4690000000000003</v>
      </c>
      <c r="CC388" s="7">
        <v>5.1712999999999996</v>
      </c>
      <c r="CD388" s="7">
        <f>Table2[[#This Row],[Tax Exempt Bond Savings Through FY 11]]+Table2[[#This Row],[Tax Exempt Bond Savings FY12 and After ]]</f>
        <v>10.6403</v>
      </c>
      <c r="CE388" s="7">
        <v>251.3683</v>
      </c>
      <c r="CF388" s="7">
        <v>1264.2338999999999</v>
      </c>
      <c r="CG388" s="7">
        <v>2851.4729000000002</v>
      </c>
      <c r="CH388" s="7">
        <f>Table2[[#This Row],[Indirect and Induced Through FY 11]]+Table2[[#This Row],[Indirect and Induced FY 12 and After  ]]</f>
        <v>4115.7067999999999</v>
      </c>
      <c r="CI388" s="7">
        <v>458.41340000000002</v>
      </c>
      <c r="CJ388" s="7">
        <v>2297.0097000000001</v>
      </c>
      <c r="CK388" s="7">
        <v>5206.7858999999999</v>
      </c>
      <c r="CL388" s="7">
        <f>Table2[[#This Row],[TOTAL Income Consumption Use Taxes Through FY 11]]+Table2[[#This Row],[TOTAL Income Consumption Use Taxes FY 12 and After  ]]</f>
        <v>7503.7955999999995</v>
      </c>
      <c r="CM388" s="7">
        <v>1.0407</v>
      </c>
      <c r="CN388" s="7">
        <v>40.997900000000001</v>
      </c>
      <c r="CO388" s="7">
        <v>5.1712999999999996</v>
      </c>
      <c r="CP388" s="7">
        <f>Table2[[#This Row],[Assistance Provided Through FY 11]]+Table2[[#This Row],[Assistance Provided FY 12 and After ]]</f>
        <v>46.169200000000004</v>
      </c>
      <c r="CQ388" s="7">
        <v>0</v>
      </c>
      <c r="CR388" s="7">
        <v>0</v>
      </c>
      <c r="CS388" s="7">
        <v>0</v>
      </c>
      <c r="CT388" s="7">
        <f>Table2[[#This Row],[Recapture Cancellation Reduction Amount Through FY 11]]+Table2[[#This Row],[Recapture Cancellation Reduction Amount FY 12 and After ]]</f>
        <v>0</v>
      </c>
      <c r="CU388" s="7">
        <v>0</v>
      </c>
      <c r="CV388" s="7">
        <v>0</v>
      </c>
      <c r="CW388" s="7">
        <v>0</v>
      </c>
      <c r="CX388" s="7">
        <f>Table2[[#This Row],[Penalty Paid Through FY 11]]+Table2[[#This Row],[Penalty Paid FY 12 and After]]</f>
        <v>0</v>
      </c>
      <c r="CY388" s="7">
        <v>1.0407</v>
      </c>
      <c r="CZ388" s="7">
        <v>40.997900000000001</v>
      </c>
      <c r="DA388" s="7">
        <v>5.1712999999999996</v>
      </c>
      <c r="DB388" s="7">
        <f>Table2[[#This Row],[TOTAL Assistance Net of recapture penalties Through FY 11]]+Table2[[#This Row],[TOTAL Assistance Net of recapture penalties FY 12 and After ]]</f>
        <v>46.169200000000004</v>
      </c>
      <c r="DC388" s="7">
        <v>208.08580000000001</v>
      </c>
      <c r="DD388" s="7">
        <v>1073.7737</v>
      </c>
      <c r="DE388" s="7">
        <v>2360.4843000000001</v>
      </c>
      <c r="DF388" s="7">
        <f>Table2[[#This Row],[Company Direct Tax Revenue Before Assistance FY 12 and After]]+Table2[[#This Row],[Company Direct Tax Revenue Before Assistance Through FY 11]]</f>
        <v>3434.2579999999998</v>
      </c>
      <c r="DG388" s="7">
        <v>470.53390000000002</v>
      </c>
      <c r="DH388" s="7">
        <v>2304.6752999999999</v>
      </c>
      <c r="DI388" s="7">
        <v>5337.6436999999996</v>
      </c>
      <c r="DJ388" s="7">
        <f>Table2[[#This Row],[Indirect and Induced Tax Revenues FY 12 and After]]+Table2[[#This Row],[Indirect and Induced Tax Revenues Through FY 11]]</f>
        <v>7642.3189999999995</v>
      </c>
      <c r="DK388" s="7">
        <v>678.61969999999997</v>
      </c>
      <c r="DL388" s="7">
        <v>3378.4490000000001</v>
      </c>
      <c r="DM388" s="7">
        <v>7698.1279999999997</v>
      </c>
      <c r="DN388" s="7">
        <f>Table2[[#This Row],[TOTAL Tax Revenues Before Assistance Through FY 11]]+Table2[[#This Row],[TOTAL Tax Revenues Before Assistance FY 12 and After]]</f>
        <v>11076.576999999999</v>
      </c>
      <c r="DO388" s="7">
        <v>677.57899999999995</v>
      </c>
      <c r="DP388" s="7">
        <v>3337.4511000000002</v>
      </c>
      <c r="DQ388" s="7">
        <v>7692.9566999999997</v>
      </c>
      <c r="DR388" s="7">
        <f>Table2[[#This Row],[TOTAL Tax Revenues Net of Assistance Recapture and Penalty FY 12 and After]]+Table2[[#This Row],[TOTAL Tax Revenues Net of Assistance Recapture and Penalty Through FY 11]]</f>
        <v>11030.407800000001</v>
      </c>
      <c r="DS388" s="7">
        <v>0</v>
      </c>
      <c r="DT388" s="7">
        <v>0</v>
      </c>
      <c r="DU388" s="7">
        <v>0</v>
      </c>
      <c r="DV388" s="7">
        <v>0</v>
      </c>
    </row>
    <row r="389" spans="1:126" x14ac:dyDescent="0.25">
      <c r="A389" s="5">
        <v>93147</v>
      </c>
      <c r="B389" s="5" t="s">
        <v>695</v>
      </c>
      <c r="C389" s="5" t="s">
        <v>696</v>
      </c>
      <c r="D389" s="5" t="s">
        <v>42</v>
      </c>
      <c r="E389" s="5">
        <v>47</v>
      </c>
      <c r="F389" s="5">
        <v>7088</v>
      </c>
      <c r="G389" s="5">
        <v>1</v>
      </c>
      <c r="H389" s="23"/>
      <c r="I389" s="23"/>
      <c r="J389" s="5">
        <v>624110</v>
      </c>
      <c r="K389" s="6" t="s">
        <v>47</v>
      </c>
      <c r="L389" s="6">
        <v>38883</v>
      </c>
      <c r="M389" s="9">
        <v>47484</v>
      </c>
      <c r="N389" s="7">
        <v>40000</v>
      </c>
      <c r="O389" s="5" t="s">
        <v>79</v>
      </c>
      <c r="P389" s="23">
        <v>0</v>
      </c>
      <c r="Q389" s="23">
        <v>0</v>
      </c>
      <c r="R389" s="23">
        <v>0</v>
      </c>
      <c r="S389" s="23">
        <v>0</v>
      </c>
      <c r="T389" s="23">
        <v>0</v>
      </c>
      <c r="U389" s="23">
        <v>0</v>
      </c>
      <c r="V389" s="23">
        <v>103</v>
      </c>
      <c r="W389" s="23">
        <v>0</v>
      </c>
      <c r="X389" s="23">
        <v>0</v>
      </c>
      <c r="Y389" s="23">
        <v>154</v>
      </c>
      <c r="Z389" s="23">
        <v>0</v>
      </c>
      <c r="AA389" s="24">
        <v>0</v>
      </c>
      <c r="AB389" s="24">
        <v>0</v>
      </c>
      <c r="AC389" s="24">
        <v>0</v>
      </c>
      <c r="AD389" s="24">
        <v>0</v>
      </c>
      <c r="AE389" s="24">
        <v>0</v>
      </c>
      <c r="AF389" s="24">
        <v>95.522388059701498</v>
      </c>
      <c r="AG389" s="5" t="s">
        <v>39</v>
      </c>
      <c r="AH389" s="7" t="s">
        <v>33</v>
      </c>
      <c r="AI389" s="7">
        <v>0</v>
      </c>
      <c r="AJ389" s="7">
        <v>0</v>
      </c>
      <c r="AK389" s="7">
        <v>0</v>
      </c>
      <c r="AL389" s="7">
        <f>Table2[[#This Row],[Company Direct Land Through FY 11]]+Table2[[#This Row],[Company Direct Land FY 12 and After ]]</f>
        <v>0</v>
      </c>
      <c r="AM389" s="7">
        <v>0</v>
      </c>
      <c r="AN389" s="7">
        <v>0</v>
      </c>
      <c r="AO389" s="7">
        <v>0</v>
      </c>
      <c r="AP389" s="7">
        <f>Table2[[#This Row],[Company Direct Building Through FY 11]]+Table2[[#This Row],[Company Direct Building FY 12 and After  ]]</f>
        <v>0</v>
      </c>
      <c r="AQ389" s="7">
        <v>0</v>
      </c>
      <c r="AR389" s="7">
        <v>724.34879999999998</v>
      </c>
      <c r="AS389" s="7">
        <v>0</v>
      </c>
      <c r="AT389" s="7">
        <f>Table2[[#This Row],[Mortgage Recording Tax Through FY 11]]+Table2[[#This Row],[Mortgage Recording Tax FY 12 and After ]]</f>
        <v>724.34879999999998</v>
      </c>
      <c r="AU389" s="7">
        <v>0</v>
      </c>
      <c r="AV389" s="7">
        <v>0</v>
      </c>
      <c r="AW389" s="7">
        <v>0</v>
      </c>
      <c r="AX389" s="7">
        <f>Table2[[#This Row],[Pilot Savings  Through FY 11]]+Table2[[#This Row],[Pilot Savings FY 12 and After ]]</f>
        <v>0</v>
      </c>
      <c r="AY389" s="7">
        <v>0</v>
      </c>
      <c r="AZ389" s="7">
        <v>724.34879999999998</v>
      </c>
      <c r="BA389" s="7">
        <v>0</v>
      </c>
      <c r="BB389" s="7">
        <f>Table2[[#This Row],[Mortgage Recording Tax Exemption Through FY 11]]+Table2[[#This Row],[Mortgage Recording Tax Exemption FY 12 and After ]]</f>
        <v>724.34879999999998</v>
      </c>
      <c r="BC389" s="7">
        <v>43.174300000000002</v>
      </c>
      <c r="BD389" s="7">
        <v>198.5487</v>
      </c>
      <c r="BE389" s="7">
        <v>470.8886</v>
      </c>
      <c r="BF389" s="7">
        <f>Table2[[#This Row],[Indirect and Induced Land Through FY 11]]+Table2[[#This Row],[Indirect and Induced Land FY 12 and After ]]</f>
        <v>669.43730000000005</v>
      </c>
      <c r="BG389" s="7">
        <v>80.180899999999994</v>
      </c>
      <c r="BH389" s="7">
        <v>368.73320000000001</v>
      </c>
      <c r="BI389" s="7">
        <v>874.50850000000003</v>
      </c>
      <c r="BJ389" s="7">
        <f>Table2[[#This Row],[Indirect and Induced Building Through FY 11]]+Table2[[#This Row],[Indirect and Induced Building FY 12 and After]]</f>
        <v>1243.2417</v>
      </c>
      <c r="BK389" s="7">
        <v>123.3552</v>
      </c>
      <c r="BL389" s="7">
        <v>567.28189999999995</v>
      </c>
      <c r="BM389" s="7">
        <v>1345.3970999999999</v>
      </c>
      <c r="BN389" s="7">
        <f>Table2[[#This Row],[TOTAL Real Property Related Taxes Through FY 11]]+Table2[[#This Row],[TOTAL Real Property Related Taxes FY 12 and After]]</f>
        <v>1912.6789999999999</v>
      </c>
      <c r="BO389" s="7">
        <v>140.6705</v>
      </c>
      <c r="BP389" s="7">
        <v>692.0444</v>
      </c>
      <c r="BQ389" s="7">
        <v>1534.2506000000001</v>
      </c>
      <c r="BR389" s="7">
        <f>Table2[[#This Row],[Company Direct Through FY 11]]+Table2[[#This Row],[Company Direct FY 12 and After ]]</f>
        <v>2226.2950000000001</v>
      </c>
      <c r="BS389" s="7">
        <v>0</v>
      </c>
      <c r="BT389" s="7">
        <v>0</v>
      </c>
      <c r="BU389" s="7">
        <v>0</v>
      </c>
      <c r="BV389" s="7">
        <f>Table2[[#This Row],[Sales Tax Exemption Through FY 11]]+Table2[[#This Row],[Sales Tax Exemption FY 12 and After ]]</f>
        <v>0</v>
      </c>
      <c r="BW389" s="7">
        <v>0</v>
      </c>
      <c r="BX389" s="7">
        <v>0</v>
      </c>
      <c r="BY389" s="7">
        <v>0</v>
      </c>
      <c r="BZ389" s="7">
        <f>Table2[[#This Row],[Energy Tax Savings Through FY 11]]+Table2[[#This Row],[Energy Tax Savings FY 12 and After ]]</f>
        <v>0</v>
      </c>
      <c r="CA389" s="7">
        <v>0.8891</v>
      </c>
      <c r="CB389" s="7">
        <v>6.41</v>
      </c>
      <c r="CC389" s="7">
        <v>4.4177999999999997</v>
      </c>
      <c r="CD389" s="7">
        <f>Table2[[#This Row],[Tax Exempt Bond Savings Through FY 11]]+Table2[[#This Row],[Tax Exempt Bond Savings FY12 and After ]]</f>
        <v>10.8278</v>
      </c>
      <c r="CE389" s="7">
        <v>169.93</v>
      </c>
      <c r="CF389" s="7">
        <v>838.81140000000005</v>
      </c>
      <c r="CG389" s="7">
        <v>1853.3775000000001</v>
      </c>
      <c r="CH389" s="7">
        <f>Table2[[#This Row],[Indirect and Induced Through FY 11]]+Table2[[#This Row],[Indirect and Induced FY 12 and After  ]]</f>
        <v>2692.1889000000001</v>
      </c>
      <c r="CI389" s="7">
        <v>309.71140000000003</v>
      </c>
      <c r="CJ389" s="7">
        <v>1524.4458</v>
      </c>
      <c r="CK389" s="7">
        <v>3383.2103000000002</v>
      </c>
      <c r="CL389" s="7">
        <f>Table2[[#This Row],[TOTAL Income Consumption Use Taxes Through FY 11]]+Table2[[#This Row],[TOTAL Income Consumption Use Taxes FY 12 and After  ]]</f>
        <v>4907.6561000000002</v>
      </c>
      <c r="CM389" s="7">
        <v>0.8891</v>
      </c>
      <c r="CN389" s="7">
        <v>730.75879999999995</v>
      </c>
      <c r="CO389" s="7">
        <v>4.4177999999999997</v>
      </c>
      <c r="CP389" s="7">
        <f>Table2[[#This Row],[Assistance Provided Through FY 11]]+Table2[[#This Row],[Assistance Provided FY 12 and After ]]</f>
        <v>735.17660000000001</v>
      </c>
      <c r="CQ389" s="7">
        <v>0</v>
      </c>
      <c r="CR389" s="7">
        <v>0</v>
      </c>
      <c r="CS389" s="7">
        <v>0</v>
      </c>
      <c r="CT389" s="7">
        <f>Table2[[#This Row],[Recapture Cancellation Reduction Amount Through FY 11]]+Table2[[#This Row],[Recapture Cancellation Reduction Amount FY 12 and After ]]</f>
        <v>0</v>
      </c>
      <c r="CU389" s="7">
        <v>0</v>
      </c>
      <c r="CV389" s="7">
        <v>0</v>
      </c>
      <c r="CW389" s="7">
        <v>0</v>
      </c>
      <c r="CX389" s="7">
        <f>Table2[[#This Row],[Penalty Paid Through FY 11]]+Table2[[#This Row],[Penalty Paid FY 12 and After]]</f>
        <v>0</v>
      </c>
      <c r="CY389" s="7">
        <v>0.8891</v>
      </c>
      <c r="CZ389" s="7">
        <v>730.75879999999995</v>
      </c>
      <c r="DA389" s="7">
        <v>4.4177999999999997</v>
      </c>
      <c r="DB389" s="7">
        <f>Table2[[#This Row],[TOTAL Assistance Net of recapture penalties Through FY 11]]+Table2[[#This Row],[TOTAL Assistance Net of recapture penalties FY 12 and After ]]</f>
        <v>735.17660000000001</v>
      </c>
      <c r="DC389" s="7">
        <v>140.6705</v>
      </c>
      <c r="DD389" s="7">
        <v>1416.3932</v>
      </c>
      <c r="DE389" s="7">
        <v>1534.2506000000001</v>
      </c>
      <c r="DF389" s="7">
        <f>Table2[[#This Row],[Company Direct Tax Revenue Before Assistance FY 12 and After]]+Table2[[#This Row],[Company Direct Tax Revenue Before Assistance Through FY 11]]</f>
        <v>2950.6437999999998</v>
      </c>
      <c r="DG389" s="7">
        <v>293.28519999999997</v>
      </c>
      <c r="DH389" s="7">
        <v>1406.0933</v>
      </c>
      <c r="DI389" s="7">
        <v>3198.7746000000002</v>
      </c>
      <c r="DJ389" s="7">
        <f>Table2[[#This Row],[Indirect and Induced Tax Revenues FY 12 and After]]+Table2[[#This Row],[Indirect and Induced Tax Revenues Through FY 11]]</f>
        <v>4604.8679000000002</v>
      </c>
      <c r="DK389" s="7">
        <v>433.95569999999998</v>
      </c>
      <c r="DL389" s="7">
        <v>2822.4865</v>
      </c>
      <c r="DM389" s="7">
        <v>4733.0252</v>
      </c>
      <c r="DN389" s="7">
        <f>Table2[[#This Row],[TOTAL Tax Revenues Before Assistance Through FY 11]]+Table2[[#This Row],[TOTAL Tax Revenues Before Assistance FY 12 and After]]</f>
        <v>7555.5117</v>
      </c>
      <c r="DO389" s="7">
        <v>433.06659999999999</v>
      </c>
      <c r="DP389" s="7">
        <v>2091.7276999999999</v>
      </c>
      <c r="DQ389" s="7">
        <v>4728.6073999999999</v>
      </c>
      <c r="DR389" s="7">
        <f>Table2[[#This Row],[TOTAL Tax Revenues Net of Assistance Recapture and Penalty FY 12 and After]]+Table2[[#This Row],[TOTAL Tax Revenues Net of Assistance Recapture and Penalty Through FY 11]]</f>
        <v>6820.3351000000002</v>
      </c>
      <c r="DS389" s="7">
        <v>0</v>
      </c>
      <c r="DT389" s="7">
        <v>0</v>
      </c>
      <c r="DU389" s="7">
        <v>0</v>
      </c>
      <c r="DV389" s="7">
        <v>0</v>
      </c>
    </row>
    <row r="390" spans="1:126" x14ac:dyDescent="0.25">
      <c r="A390" s="5">
        <v>93148</v>
      </c>
      <c r="B390" s="5" t="s">
        <v>697</v>
      </c>
      <c r="C390" s="5" t="s">
        <v>698</v>
      </c>
      <c r="D390" s="5" t="s">
        <v>27</v>
      </c>
      <c r="E390" s="5">
        <v>5</v>
      </c>
      <c r="F390" s="5">
        <v>1571</v>
      </c>
      <c r="G390" s="5">
        <v>1001</v>
      </c>
      <c r="H390" s="23"/>
      <c r="I390" s="23"/>
      <c r="J390" s="5">
        <v>611110</v>
      </c>
      <c r="K390" s="6" t="s">
        <v>47</v>
      </c>
      <c r="L390" s="6">
        <v>38888</v>
      </c>
      <c r="M390" s="9">
        <v>48000</v>
      </c>
      <c r="N390" s="7">
        <v>5850</v>
      </c>
      <c r="O390" s="5" t="s">
        <v>79</v>
      </c>
      <c r="P390" s="23">
        <v>2</v>
      </c>
      <c r="Q390" s="23">
        <v>0</v>
      </c>
      <c r="R390" s="23">
        <v>55</v>
      </c>
      <c r="S390" s="23">
        <v>0</v>
      </c>
      <c r="T390" s="23">
        <v>0</v>
      </c>
      <c r="U390" s="23">
        <v>57</v>
      </c>
      <c r="V390" s="23">
        <v>56</v>
      </c>
      <c r="W390" s="23">
        <v>0</v>
      </c>
      <c r="X390" s="23">
        <v>0</v>
      </c>
      <c r="Y390" s="23">
        <v>56</v>
      </c>
      <c r="Z390" s="23">
        <v>3</v>
      </c>
      <c r="AA390" s="24">
        <v>0</v>
      </c>
      <c r="AB390" s="24">
        <v>0</v>
      </c>
      <c r="AC390" s="24">
        <v>0</v>
      </c>
      <c r="AD390" s="24">
        <v>0</v>
      </c>
      <c r="AE390" s="24">
        <v>0</v>
      </c>
      <c r="AF390" s="24">
        <v>73.684210526315795</v>
      </c>
      <c r="AG390" s="5" t="s">
        <v>39</v>
      </c>
      <c r="AH390" s="7" t="s">
        <v>33</v>
      </c>
      <c r="AI390" s="7">
        <v>0</v>
      </c>
      <c r="AJ390" s="7">
        <v>0</v>
      </c>
      <c r="AK390" s="7">
        <v>0</v>
      </c>
      <c r="AL390" s="7">
        <f>Table2[[#This Row],[Company Direct Land Through FY 11]]+Table2[[#This Row],[Company Direct Land FY 12 and After ]]</f>
        <v>0</v>
      </c>
      <c r="AM390" s="7">
        <v>0</v>
      </c>
      <c r="AN390" s="7">
        <v>0</v>
      </c>
      <c r="AO390" s="7">
        <v>0</v>
      </c>
      <c r="AP390" s="7">
        <f>Table2[[#This Row],[Company Direct Building Through FY 11]]+Table2[[#This Row],[Company Direct Building FY 12 and After  ]]</f>
        <v>0</v>
      </c>
      <c r="AQ390" s="7">
        <v>0</v>
      </c>
      <c r="AR390" s="7">
        <v>104.5044</v>
      </c>
      <c r="AS390" s="7">
        <v>0</v>
      </c>
      <c r="AT390" s="7">
        <f>Table2[[#This Row],[Mortgage Recording Tax Through FY 11]]+Table2[[#This Row],[Mortgage Recording Tax FY 12 and After ]]</f>
        <v>104.5044</v>
      </c>
      <c r="AU390" s="7">
        <v>0</v>
      </c>
      <c r="AV390" s="7">
        <v>0</v>
      </c>
      <c r="AW390" s="7">
        <v>0</v>
      </c>
      <c r="AX390" s="7">
        <f>Table2[[#This Row],[Pilot Savings  Through FY 11]]+Table2[[#This Row],[Pilot Savings FY 12 and After ]]</f>
        <v>0</v>
      </c>
      <c r="AY390" s="7">
        <v>0</v>
      </c>
      <c r="AZ390" s="7">
        <v>104.5044</v>
      </c>
      <c r="BA390" s="7">
        <v>0</v>
      </c>
      <c r="BB390" s="7">
        <f>Table2[[#This Row],[Mortgage Recording Tax Exemption Through FY 11]]+Table2[[#This Row],[Mortgage Recording Tax Exemption FY 12 and After ]]</f>
        <v>104.5044</v>
      </c>
      <c r="BC390" s="7">
        <v>38.636600000000001</v>
      </c>
      <c r="BD390" s="7">
        <v>157.15940000000001</v>
      </c>
      <c r="BE390" s="7">
        <v>438.28620000000001</v>
      </c>
      <c r="BF390" s="7">
        <f>Table2[[#This Row],[Indirect and Induced Land Through FY 11]]+Table2[[#This Row],[Indirect and Induced Land FY 12 and After ]]</f>
        <v>595.44560000000001</v>
      </c>
      <c r="BG390" s="7">
        <v>71.753799999999998</v>
      </c>
      <c r="BH390" s="7">
        <v>291.86759999999998</v>
      </c>
      <c r="BI390" s="7">
        <v>813.9615</v>
      </c>
      <c r="BJ390" s="7">
        <f>Table2[[#This Row],[Indirect and Induced Building Through FY 11]]+Table2[[#This Row],[Indirect and Induced Building FY 12 and After]]</f>
        <v>1105.8290999999999</v>
      </c>
      <c r="BK390" s="7">
        <v>110.3904</v>
      </c>
      <c r="BL390" s="7">
        <v>449.02699999999999</v>
      </c>
      <c r="BM390" s="7">
        <v>1252.2476999999999</v>
      </c>
      <c r="BN390" s="7">
        <f>Table2[[#This Row],[TOTAL Real Property Related Taxes Through FY 11]]+Table2[[#This Row],[TOTAL Real Property Related Taxes FY 12 and After]]</f>
        <v>1701.2746999999999</v>
      </c>
      <c r="BO390" s="7">
        <v>114.4851</v>
      </c>
      <c r="BP390" s="7">
        <v>481.90499999999997</v>
      </c>
      <c r="BQ390" s="7">
        <v>1298.6964</v>
      </c>
      <c r="BR390" s="7">
        <f>Table2[[#This Row],[Company Direct Through FY 11]]+Table2[[#This Row],[Company Direct FY 12 and After ]]</f>
        <v>1780.6014</v>
      </c>
      <c r="BS390" s="7">
        <v>0</v>
      </c>
      <c r="BT390" s="7">
        <v>0</v>
      </c>
      <c r="BU390" s="7">
        <v>0</v>
      </c>
      <c r="BV390" s="7">
        <f>Table2[[#This Row],[Sales Tax Exemption Through FY 11]]+Table2[[#This Row],[Sales Tax Exemption FY 12 and After ]]</f>
        <v>0</v>
      </c>
      <c r="BW390" s="7">
        <v>0</v>
      </c>
      <c r="BX390" s="7">
        <v>0</v>
      </c>
      <c r="BY390" s="7">
        <v>0</v>
      </c>
      <c r="BZ390" s="7">
        <f>Table2[[#This Row],[Energy Tax Savings Through FY 11]]+Table2[[#This Row],[Energy Tax Savings FY 12 and After ]]</f>
        <v>0</v>
      </c>
      <c r="CA390" s="7">
        <v>4.1096000000000004</v>
      </c>
      <c r="CB390" s="7">
        <v>20.833100000000002</v>
      </c>
      <c r="CC390" s="7">
        <v>20.420100000000001</v>
      </c>
      <c r="CD390" s="7">
        <f>Table2[[#This Row],[Tax Exempt Bond Savings Through FY 11]]+Table2[[#This Row],[Tax Exempt Bond Savings FY12 and After ]]</f>
        <v>41.253200000000007</v>
      </c>
      <c r="CE390" s="7">
        <v>126.6104</v>
      </c>
      <c r="CF390" s="7">
        <v>543.91089999999997</v>
      </c>
      <c r="CG390" s="7">
        <v>1436.2446</v>
      </c>
      <c r="CH390" s="7">
        <f>Table2[[#This Row],[Indirect and Induced Through FY 11]]+Table2[[#This Row],[Indirect and Induced FY 12 and After  ]]</f>
        <v>1980.1554999999998</v>
      </c>
      <c r="CI390" s="7">
        <v>236.98589999999999</v>
      </c>
      <c r="CJ390" s="7">
        <v>1004.9828</v>
      </c>
      <c r="CK390" s="7">
        <v>2714.5209</v>
      </c>
      <c r="CL390" s="7">
        <f>Table2[[#This Row],[TOTAL Income Consumption Use Taxes Through FY 11]]+Table2[[#This Row],[TOTAL Income Consumption Use Taxes FY 12 and After  ]]</f>
        <v>3719.5037000000002</v>
      </c>
      <c r="CM390" s="7">
        <v>4.1096000000000004</v>
      </c>
      <c r="CN390" s="7">
        <v>125.33750000000001</v>
      </c>
      <c r="CO390" s="7">
        <v>20.420100000000001</v>
      </c>
      <c r="CP390" s="7">
        <f>Table2[[#This Row],[Assistance Provided Through FY 11]]+Table2[[#This Row],[Assistance Provided FY 12 and After ]]</f>
        <v>145.7576</v>
      </c>
      <c r="CQ390" s="7">
        <v>0</v>
      </c>
      <c r="CR390" s="7">
        <v>0</v>
      </c>
      <c r="CS390" s="7">
        <v>0</v>
      </c>
      <c r="CT390" s="7">
        <f>Table2[[#This Row],[Recapture Cancellation Reduction Amount Through FY 11]]+Table2[[#This Row],[Recapture Cancellation Reduction Amount FY 12 and After ]]</f>
        <v>0</v>
      </c>
      <c r="CU390" s="7">
        <v>0</v>
      </c>
      <c r="CV390" s="7">
        <v>0</v>
      </c>
      <c r="CW390" s="7">
        <v>0</v>
      </c>
      <c r="CX390" s="7">
        <f>Table2[[#This Row],[Penalty Paid Through FY 11]]+Table2[[#This Row],[Penalty Paid FY 12 and After]]</f>
        <v>0</v>
      </c>
      <c r="CY390" s="7">
        <v>4.1096000000000004</v>
      </c>
      <c r="CZ390" s="7">
        <v>125.33750000000001</v>
      </c>
      <c r="DA390" s="7">
        <v>20.420100000000001</v>
      </c>
      <c r="DB390" s="7">
        <f>Table2[[#This Row],[TOTAL Assistance Net of recapture penalties Through FY 11]]+Table2[[#This Row],[TOTAL Assistance Net of recapture penalties FY 12 and After ]]</f>
        <v>145.7576</v>
      </c>
      <c r="DC390" s="7">
        <v>114.4851</v>
      </c>
      <c r="DD390" s="7">
        <v>586.40940000000001</v>
      </c>
      <c r="DE390" s="7">
        <v>1298.6964</v>
      </c>
      <c r="DF390" s="7">
        <f>Table2[[#This Row],[Company Direct Tax Revenue Before Assistance FY 12 and After]]+Table2[[#This Row],[Company Direct Tax Revenue Before Assistance Through FY 11]]</f>
        <v>1885.1058</v>
      </c>
      <c r="DG390" s="7">
        <v>237.0008</v>
      </c>
      <c r="DH390" s="7">
        <v>992.93790000000001</v>
      </c>
      <c r="DI390" s="7">
        <v>2688.4922999999999</v>
      </c>
      <c r="DJ390" s="7">
        <f>Table2[[#This Row],[Indirect and Induced Tax Revenues FY 12 and After]]+Table2[[#This Row],[Indirect and Induced Tax Revenues Through FY 11]]</f>
        <v>3681.4301999999998</v>
      </c>
      <c r="DK390" s="7">
        <v>351.48590000000002</v>
      </c>
      <c r="DL390" s="7">
        <v>1579.3472999999999</v>
      </c>
      <c r="DM390" s="7">
        <v>3987.1887000000002</v>
      </c>
      <c r="DN390" s="7">
        <f>Table2[[#This Row],[TOTAL Tax Revenues Before Assistance Through FY 11]]+Table2[[#This Row],[TOTAL Tax Revenues Before Assistance FY 12 and After]]</f>
        <v>5566.5360000000001</v>
      </c>
      <c r="DO390" s="7">
        <v>347.37630000000001</v>
      </c>
      <c r="DP390" s="7">
        <v>1454.0098</v>
      </c>
      <c r="DQ390" s="7">
        <v>3966.7685999999999</v>
      </c>
      <c r="DR390" s="7">
        <f>Table2[[#This Row],[TOTAL Tax Revenues Net of Assistance Recapture and Penalty FY 12 and After]]+Table2[[#This Row],[TOTAL Tax Revenues Net of Assistance Recapture and Penalty Through FY 11]]</f>
        <v>5420.7784000000001</v>
      </c>
      <c r="DS390" s="7">
        <v>0</v>
      </c>
      <c r="DT390" s="7">
        <v>0</v>
      </c>
      <c r="DU390" s="7">
        <v>0</v>
      </c>
      <c r="DV390" s="7">
        <v>0</v>
      </c>
    </row>
    <row r="391" spans="1:126" x14ac:dyDescent="0.25">
      <c r="A391" s="5">
        <v>93149</v>
      </c>
      <c r="B391" s="5" t="s">
        <v>701</v>
      </c>
      <c r="C391" s="5" t="s">
        <v>702</v>
      </c>
      <c r="D391" s="5" t="s">
        <v>42</v>
      </c>
      <c r="E391" s="5">
        <v>39</v>
      </c>
      <c r="F391" s="5">
        <v>5631</v>
      </c>
      <c r="G391" s="5">
        <v>38</v>
      </c>
      <c r="H391" s="23">
        <v>93806</v>
      </c>
      <c r="I391" s="23">
        <v>209450</v>
      </c>
      <c r="J391" s="5">
        <v>622110</v>
      </c>
      <c r="K391" s="6" t="s">
        <v>703</v>
      </c>
      <c r="L391" s="6">
        <v>38862</v>
      </c>
      <c r="M391" s="9">
        <v>46023</v>
      </c>
      <c r="N391" s="7">
        <v>31200</v>
      </c>
      <c r="O391" s="5" t="s">
        <v>48</v>
      </c>
      <c r="P391" s="23">
        <v>1187</v>
      </c>
      <c r="Q391" s="23">
        <v>11</v>
      </c>
      <c r="R391" s="23">
        <v>5117</v>
      </c>
      <c r="S391" s="23">
        <v>67</v>
      </c>
      <c r="T391" s="23">
        <v>0</v>
      </c>
      <c r="U391" s="23">
        <v>6382</v>
      </c>
      <c r="V391" s="23">
        <v>5783</v>
      </c>
      <c r="W391" s="23">
        <v>0</v>
      </c>
      <c r="X391" s="23">
        <v>0</v>
      </c>
      <c r="Y391" s="23">
        <v>4858</v>
      </c>
      <c r="Z391" s="23">
        <v>127</v>
      </c>
      <c r="AA391" s="24">
        <v>29.066123472265701</v>
      </c>
      <c r="AB391" s="24">
        <v>9.38577248511438</v>
      </c>
      <c r="AC391" s="24">
        <v>25.775618928235701</v>
      </c>
      <c r="AD391" s="24">
        <v>7.3958006894390502</v>
      </c>
      <c r="AE391" s="24">
        <v>28.3766844249452</v>
      </c>
      <c r="AF391" s="24">
        <v>88.091507364462601</v>
      </c>
      <c r="AG391" s="5" t="s">
        <v>39</v>
      </c>
      <c r="AH391" s="7" t="s">
        <v>39</v>
      </c>
      <c r="AI391" s="7">
        <v>0</v>
      </c>
      <c r="AJ391" s="7">
        <v>0</v>
      </c>
      <c r="AK391" s="7">
        <v>0</v>
      </c>
      <c r="AL391" s="7">
        <f>Table2[[#This Row],[Company Direct Land Through FY 11]]+Table2[[#This Row],[Company Direct Land FY 12 and After ]]</f>
        <v>0</v>
      </c>
      <c r="AM391" s="7">
        <v>0</v>
      </c>
      <c r="AN391" s="7">
        <v>0</v>
      </c>
      <c r="AO391" s="7">
        <v>0</v>
      </c>
      <c r="AP391" s="7">
        <f>Table2[[#This Row],[Company Direct Building Through FY 11]]+Table2[[#This Row],[Company Direct Building FY 12 and After  ]]</f>
        <v>0</v>
      </c>
      <c r="AQ391" s="7">
        <v>0</v>
      </c>
      <c r="AR391" s="7">
        <v>507</v>
      </c>
      <c r="AS391" s="7">
        <v>0</v>
      </c>
      <c r="AT391" s="7">
        <f>Table2[[#This Row],[Mortgage Recording Tax Through FY 11]]+Table2[[#This Row],[Mortgage Recording Tax FY 12 and After ]]</f>
        <v>507</v>
      </c>
      <c r="AU391" s="7">
        <v>0</v>
      </c>
      <c r="AV391" s="7">
        <v>0</v>
      </c>
      <c r="AW391" s="7">
        <v>0</v>
      </c>
      <c r="AX391" s="7">
        <f>Table2[[#This Row],[Pilot Savings  Through FY 11]]+Table2[[#This Row],[Pilot Savings FY 12 and After ]]</f>
        <v>0</v>
      </c>
      <c r="AY391" s="7">
        <v>0</v>
      </c>
      <c r="AZ391" s="7">
        <v>0</v>
      </c>
      <c r="BA391" s="7">
        <v>0</v>
      </c>
      <c r="BB391" s="7">
        <f>Table2[[#This Row],[Mortgage Recording Tax Exemption Through FY 11]]+Table2[[#This Row],[Mortgage Recording Tax Exemption FY 12 and After ]]</f>
        <v>0</v>
      </c>
      <c r="BC391" s="7">
        <v>6147.4458999999997</v>
      </c>
      <c r="BD391" s="7">
        <v>24985.369500000001</v>
      </c>
      <c r="BE391" s="7">
        <v>55566.919000000002</v>
      </c>
      <c r="BF391" s="7">
        <f>Table2[[#This Row],[Indirect and Induced Land Through FY 11]]+Table2[[#This Row],[Indirect and Induced Land FY 12 and After ]]</f>
        <v>80552.288499999995</v>
      </c>
      <c r="BG391" s="7">
        <v>11416.685299999999</v>
      </c>
      <c r="BH391" s="7">
        <v>46401.400900000001</v>
      </c>
      <c r="BI391" s="7">
        <v>103195.7084</v>
      </c>
      <c r="BJ391" s="7">
        <f>Table2[[#This Row],[Indirect and Induced Building Through FY 11]]+Table2[[#This Row],[Indirect and Induced Building FY 12 and After]]</f>
        <v>149597.10930000001</v>
      </c>
      <c r="BK391" s="7">
        <v>17564.1312</v>
      </c>
      <c r="BL391" s="7">
        <v>71893.770399999994</v>
      </c>
      <c r="BM391" s="7">
        <v>158762.6274</v>
      </c>
      <c r="BN391" s="7">
        <f>Table2[[#This Row],[TOTAL Real Property Related Taxes Through FY 11]]+Table2[[#This Row],[TOTAL Real Property Related Taxes FY 12 and After]]</f>
        <v>230656.39779999998</v>
      </c>
      <c r="BO391" s="7">
        <v>22708.248800000001</v>
      </c>
      <c r="BP391" s="7">
        <v>97730.4853</v>
      </c>
      <c r="BQ391" s="7">
        <v>205260.4375</v>
      </c>
      <c r="BR391" s="7">
        <f>Table2[[#This Row],[Company Direct Through FY 11]]+Table2[[#This Row],[Company Direct FY 12 and After ]]</f>
        <v>302990.9228</v>
      </c>
      <c r="BS391" s="7">
        <v>0</v>
      </c>
      <c r="BT391" s="7">
        <v>0</v>
      </c>
      <c r="BU391" s="7">
        <v>0</v>
      </c>
      <c r="BV391" s="7">
        <f>Table2[[#This Row],[Sales Tax Exemption Through FY 11]]+Table2[[#This Row],[Sales Tax Exemption FY 12 and After ]]</f>
        <v>0</v>
      </c>
      <c r="BW391" s="7">
        <v>0</v>
      </c>
      <c r="BX391" s="7">
        <v>0</v>
      </c>
      <c r="BY391" s="7">
        <v>0</v>
      </c>
      <c r="BZ391" s="7">
        <f>Table2[[#This Row],[Energy Tax Savings Through FY 11]]+Table2[[#This Row],[Energy Tax Savings FY 12 and After ]]</f>
        <v>0</v>
      </c>
      <c r="CA391" s="7">
        <v>2.2787999999999999</v>
      </c>
      <c r="CB391" s="7">
        <v>9.8836999999999993</v>
      </c>
      <c r="CC391" s="7">
        <v>11.323</v>
      </c>
      <c r="CD391" s="7">
        <f>Table2[[#This Row],[Tax Exempt Bond Savings Through FY 11]]+Table2[[#This Row],[Tax Exempt Bond Savings FY12 and After ]]</f>
        <v>21.206699999999998</v>
      </c>
      <c r="CE391" s="7">
        <v>24195.761699999999</v>
      </c>
      <c r="CF391" s="7">
        <v>105840.70140000001</v>
      </c>
      <c r="CG391" s="7">
        <v>218706.1059</v>
      </c>
      <c r="CH391" s="7">
        <f>Table2[[#This Row],[Indirect and Induced Through FY 11]]+Table2[[#This Row],[Indirect and Induced FY 12 and After  ]]</f>
        <v>324546.80729999999</v>
      </c>
      <c r="CI391" s="7">
        <v>46901.731699999997</v>
      </c>
      <c r="CJ391" s="7">
        <v>203561.30300000001</v>
      </c>
      <c r="CK391" s="7">
        <v>423955.22039999999</v>
      </c>
      <c r="CL391" s="7">
        <f>Table2[[#This Row],[TOTAL Income Consumption Use Taxes Through FY 11]]+Table2[[#This Row],[TOTAL Income Consumption Use Taxes FY 12 and After  ]]</f>
        <v>627516.52340000006</v>
      </c>
      <c r="CM391" s="7">
        <v>2.2787999999999999</v>
      </c>
      <c r="CN391" s="7">
        <v>9.8836999999999993</v>
      </c>
      <c r="CO391" s="7">
        <v>11.323</v>
      </c>
      <c r="CP391" s="7">
        <f>Table2[[#This Row],[Assistance Provided Through FY 11]]+Table2[[#This Row],[Assistance Provided FY 12 and After ]]</f>
        <v>21.206699999999998</v>
      </c>
      <c r="CQ391" s="7">
        <v>0</v>
      </c>
      <c r="CR391" s="7">
        <v>0</v>
      </c>
      <c r="CS391" s="7">
        <v>0</v>
      </c>
      <c r="CT391" s="7">
        <f>Table2[[#This Row],[Recapture Cancellation Reduction Amount Through FY 11]]+Table2[[#This Row],[Recapture Cancellation Reduction Amount FY 12 and After ]]</f>
        <v>0</v>
      </c>
      <c r="CU391" s="7">
        <v>0</v>
      </c>
      <c r="CV391" s="7">
        <v>0</v>
      </c>
      <c r="CW391" s="7">
        <v>0</v>
      </c>
      <c r="CX391" s="7">
        <f>Table2[[#This Row],[Penalty Paid Through FY 11]]+Table2[[#This Row],[Penalty Paid FY 12 and After]]</f>
        <v>0</v>
      </c>
      <c r="CY391" s="7">
        <v>2.2787999999999999</v>
      </c>
      <c r="CZ391" s="7">
        <v>9.8836999999999993</v>
      </c>
      <c r="DA391" s="7">
        <v>11.323</v>
      </c>
      <c r="DB391" s="7">
        <f>Table2[[#This Row],[TOTAL Assistance Net of recapture penalties Through FY 11]]+Table2[[#This Row],[TOTAL Assistance Net of recapture penalties FY 12 and After ]]</f>
        <v>21.206699999999998</v>
      </c>
      <c r="DC391" s="7">
        <v>22708.248800000001</v>
      </c>
      <c r="DD391" s="7">
        <v>98237.4853</v>
      </c>
      <c r="DE391" s="7">
        <v>205260.4375</v>
      </c>
      <c r="DF391" s="7">
        <f>Table2[[#This Row],[Company Direct Tax Revenue Before Assistance FY 12 and After]]+Table2[[#This Row],[Company Direct Tax Revenue Before Assistance Through FY 11]]</f>
        <v>303497.9228</v>
      </c>
      <c r="DG391" s="7">
        <v>41759.892899999999</v>
      </c>
      <c r="DH391" s="7">
        <v>177227.4718</v>
      </c>
      <c r="DI391" s="7">
        <v>377468.73330000002</v>
      </c>
      <c r="DJ391" s="7">
        <f>Table2[[#This Row],[Indirect and Induced Tax Revenues FY 12 and After]]+Table2[[#This Row],[Indirect and Induced Tax Revenues Through FY 11]]</f>
        <v>554696.20510000002</v>
      </c>
      <c r="DK391" s="7">
        <v>64468.1417</v>
      </c>
      <c r="DL391" s="7">
        <v>275464.9571</v>
      </c>
      <c r="DM391" s="7">
        <v>582729.17079999996</v>
      </c>
      <c r="DN391" s="7">
        <f>Table2[[#This Row],[TOTAL Tax Revenues Before Assistance Through FY 11]]+Table2[[#This Row],[TOTAL Tax Revenues Before Assistance FY 12 and After]]</f>
        <v>858194.12789999996</v>
      </c>
      <c r="DO391" s="7">
        <v>64465.8629</v>
      </c>
      <c r="DP391" s="7">
        <v>275455.07339999999</v>
      </c>
      <c r="DQ391" s="7">
        <v>582717.84779999999</v>
      </c>
      <c r="DR391" s="7">
        <f>Table2[[#This Row],[TOTAL Tax Revenues Net of Assistance Recapture and Penalty FY 12 and After]]+Table2[[#This Row],[TOTAL Tax Revenues Net of Assistance Recapture and Penalty Through FY 11]]</f>
        <v>858172.92119999998</v>
      </c>
      <c r="DS391" s="7">
        <v>0</v>
      </c>
      <c r="DT391" s="7">
        <v>0</v>
      </c>
      <c r="DU391" s="7">
        <v>0</v>
      </c>
      <c r="DV391" s="7">
        <v>0</v>
      </c>
    </row>
    <row r="392" spans="1:126" x14ac:dyDescent="0.25">
      <c r="A392" s="5">
        <v>93157</v>
      </c>
      <c r="B392" s="5" t="s">
        <v>709</v>
      </c>
      <c r="C392" s="5" t="s">
        <v>710</v>
      </c>
      <c r="D392" s="5" t="s">
        <v>27</v>
      </c>
      <c r="E392" s="5">
        <v>2</v>
      </c>
      <c r="F392" s="5">
        <v>557</v>
      </c>
      <c r="G392" s="5">
        <v>1</v>
      </c>
      <c r="H392" s="23"/>
      <c r="I392" s="23"/>
      <c r="J392" s="5">
        <v>611110</v>
      </c>
      <c r="K392" s="6" t="s">
        <v>47</v>
      </c>
      <c r="L392" s="6">
        <v>38896</v>
      </c>
      <c r="M392" s="9">
        <v>49827</v>
      </c>
      <c r="N392" s="7">
        <v>20000</v>
      </c>
      <c r="O392" s="5" t="s">
        <v>48</v>
      </c>
      <c r="P392" s="23">
        <v>9</v>
      </c>
      <c r="Q392" s="23">
        <v>17</v>
      </c>
      <c r="R392" s="23">
        <v>92</v>
      </c>
      <c r="S392" s="23">
        <v>0</v>
      </c>
      <c r="T392" s="23">
        <v>1</v>
      </c>
      <c r="U392" s="23">
        <v>119</v>
      </c>
      <c r="V392" s="23">
        <v>106</v>
      </c>
      <c r="W392" s="23">
        <v>0</v>
      </c>
      <c r="X392" s="23">
        <v>0</v>
      </c>
      <c r="Y392" s="23">
        <v>95</v>
      </c>
      <c r="Z392" s="23">
        <v>3</v>
      </c>
      <c r="AA392" s="24">
        <v>0</v>
      </c>
      <c r="AB392" s="24">
        <v>0</v>
      </c>
      <c r="AC392" s="24">
        <v>0</v>
      </c>
      <c r="AD392" s="24">
        <v>0</v>
      </c>
      <c r="AE392" s="24">
        <v>0</v>
      </c>
      <c r="AF392" s="24">
        <v>90.677966101694906</v>
      </c>
      <c r="AG392" s="5" t="s">
        <v>39</v>
      </c>
      <c r="AH392" s="7" t="s">
        <v>39</v>
      </c>
      <c r="AI392" s="7">
        <v>0</v>
      </c>
      <c r="AJ392" s="7">
        <v>0</v>
      </c>
      <c r="AK392" s="7">
        <v>0</v>
      </c>
      <c r="AL392" s="7">
        <f>Table2[[#This Row],[Company Direct Land Through FY 11]]+Table2[[#This Row],[Company Direct Land FY 12 and After ]]</f>
        <v>0</v>
      </c>
      <c r="AM392" s="7">
        <v>0</v>
      </c>
      <c r="AN392" s="7">
        <v>0</v>
      </c>
      <c r="AO392" s="7">
        <v>0</v>
      </c>
      <c r="AP392" s="7">
        <f>Table2[[#This Row],[Company Direct Building Through FY 11]]+Table2[[#This Row],[Company Direct Building FY 12 and After  ]]</f>
        <v>0</v>
      </c>
      <c r="AQ392" s="7">
        <v>0</v>
      </c>
      <c r="AR392" s="7">
        <v>0</v>
      </c>
      <c r="AS392" s="7">
        <v>0</v>
      </c>
      <c r="AT392" s="7">
        <f>Table2[[#This Row],[Mortgage Recording Tax Through FY 11]]+Table2[[#This Row],[Mortgage Recording Tax FY 12 and After ]]</f>
        <v>0</v>
      </c>
      <c r="AU392" s="7">
        <v>0</v>
      </c>
      <c r="AV392" s="7">
        <v>0</v>
      </c>
      <c r="AW392" s="7">
        <v>0</v>
      </c>
      <c r="AX392" s="7">
        <f>Table2[[#This Row],[Pilot Savings  Through FY 11]]+Table2[[#This Row],[Pilot Savings FY 12 and After ]]</f>
        <v>0</v>
      </c>
      <c r="AY392" s="7">
        <v>0</v>
      </c>
      <c r="AZ392" s="7">
        <v>0</v>
      </c>
      <c r="BA392" s="7">
        <v>0</v>
      </c>
      <c r="BB392" s="7">
        <f>Table2[[#This Row],[Mortgage Recording Tax Exemption Through FY 11]]+Table2[[#This Row],[Mortgage Recording Tax Exemption FY 12 and After ]]</f>
        <v>0</v>
      </c>
      <c r="BC392" s="7">
        <v>73.132900000000006</v>
      </c>
      <c r="BD392" s="7">
        <v>315.673</v>
      </c>
      <c r="BE392" s="7">
        <v>977.44849999999997</v>
      </c>
      <c r="BF392" s="7">
        <f>Table2[[#This Row],[Indirect and Induced Land Through FY 11]]+Table2[[#This Row],[Indirect and Induced Land FY 12 and After ]]</f>
        <v>1293.1215</v>
      </c>
      <c r="BG392" s="7">
        <v>135.81829999999999</v>
      </c>
      <c r="BH392" s="7">
        <v>586.25009999999997</v>
      </c>
      <c r="BI392" s="7">
        <v>1815.2593999999999</v>
      </c>
      <c r="BJ392" s="7">
        <f>Table2[[#This Row],[Indirect and Induced Building Through FY 11]]+Table2[[#This Row],[Indirect and Induced Building FY 12 and After]]</f>
        <v>2401.5095000000001</v>
      </c>
      <c r="BK392" s="7">
        <v>208.9512</v>
      </c>
      <c r="BL392" s="7">
        <v>901.92309999999998</v>
      </c>
      <c r="BM392" s="7">
        <v>2792.7078999999999</v>
      </c>
      <c r="BN392" s="7">
        <f>Table2[[#This Row],[TOTAL Real Property Related Taxes Through FY 11]]+Table2[[#This Row],[TOTAL Real Property Related Taxes FY 12 and After]]</f>
        <v>3694.6309999999999</v>
      </c>
      <c r="BO392" s="7">
        <v>216.70400000000001</v>
      </c>
      <c r="BP392" s="7">
        <v>967.51700000000005</v>
      </c>
      <c r="BQ392" s="7">
        <v>2896.3274000000001</v>
      </c>
      <c r="BR392" s="7">
        <f>Table2[[#This Row],[Company Direct Through FY 11]]+Table2[[#This Row],[Company Direct FY 12 and After ]]</f>
        <v>3863.8444</v>
      </c>
      <c r="BS392" s="7">
        <v>0</v>
      </c>
      <c r="BT392" s="7">
        <v>0</v>
      </c>
      <c r="BU392" s="7">
        <v>0</v>
      </c>
      <c r="BV392" s="7">
        <f>Table2[[#This Row],[Sales Tax Exemption Through FY 11]]+Table2[[#This Row],[Sales Tax Exemption FY 12 and After ]]</f>
        <v>0</v>
      </c>
      <c r="BW392" s="7">
        <v>0</v>
      </c>
      <c r="BX392" s="7">
        <v>0</v>
      </c>
      <c r="BY392" s="7">
        <v>0</v>
      </c>
      <c r="BZ392" s="7">
        <f>Table2[[#This Row],[Energy Tax Savings Through FY 11]]+Table2[[#This Row],[Energy Tax Savings FY 12 and After ]]</f>
        <v>0</v>
      </c>
      <c r="CA392" s="7">
        <v>0.72619999999999996</v>
      </c>
      <c r="CB392" s="7">
        <v>3.3228</v>
      </c>
      <c r="CC392" s="7">
        <v>3.6084999999999998</v>
      </c>
      <c r="CD392" s="7">
        <f>Table2[[#This Row],[Tax Exempt Bond Savings Through FY 11]]+Table2[[#This Row],[Tax Exempt Bond Savings FY12 and After ]]</f>
        <v>6.9313000000000002</v>
      </c>
      <c r="CE392" s="7">
        <v>239.65309999999999</v>
      </c>
      <c r="CF392" s="7">
        <v>1094.6494</v>
      </c>
      <c r="CG392" s="7">
        <v>3203.0509000000002</v>
      </c>
      <c r="CH392" s="7">
        <f>Table2[[#This Row],[Indirect and Induced Through FY 11]]+Table2[[#This Row],[Indirect and Induced FY 12 and After  ]]</f>
        <v>4297.7003000000004</v>
      </c>
      <c r="CI392" s="7">
        <v>455.6309</v>
      </c>
      <c r="CJ392" s="7">
        <v>2058.8436000000002</v>
      </c>
      <c r="CK392" s="7">
        <v>6095.7698</v>
      </c>
      <c r="CL392" s="7">
        <f>Table2[[#This Row],[TOTAL Income Consumption Use Taxes Through FY 11]]+Table2[[#This Row],[TOTAL Income Consumption Use Taxes FY 12 and After  ]]</f>
        <v>8154.6134000000002</v>
      </c>
      <c r="CM392" s="7">
        <v>0.72619999999999996</v>
      </c>
      <c r="CN392" s="7">
        <v>3.3228</v>
      </c>
      <c r="CO392" s="7">
        <v>3.6084999999999998</v>
      </c>
      <c r="CP392" s="7">
        <f>Table2[[#This Row],[Assistance Provided Through FY 11]]+Table2[[#This Row],[Assistance Provided FY 12 and After ]]</f>
        <v>6.9313000000000002</v>
      </c>
      <c r="CQ392" s="7">
        <v>0</v>
      </c>
      <c r="CR392" s="7">
        <v>0</v>
      </c>
      <c r="CS392" s="7">
        <v>0</v>
      </c>
      <c r="CT392" s="7">
        <f>Table2[[#This Row],[Recapture Cancellation Reduction Amount Through FY 11]]+Table2[[#This Row],[Recapture Cancellation Reduction Amount FY 12 and After ]]</f>
        <v>0</v>
      </c>
      <c r="CU392" s="7">
        <v>0</v>
      </c>
      <c r="CV392" s="7">
        <v>0</v>
      </c>
      <c r="CW392" s="7">
        <v>0</v>
      </c>
      <c r="CX392" s="7">
        <f>Table2[[#This Row],[Penalty Paid Through FY 11]]+Table2[[#This Row],[Penalty Paid FY 12 and After]]</f>
        <v>0</v>
      </c>
      <c r="CY392" s="7">
        <v>0.72619999999999996</v>
      </c>
      <c r="CZ392" s="7">
        <v>3.3228</v>
      </c>
      <c r="DA392" s="7">
        <v>3.6084999999999998</v>
      </c>
      <c r="DB392" s="7">
        <f>Table2[[#This Row],[TOTAL Assistance Net of recapture penalties Through FY 11]]+Table2[[#This Row],[TOTAL Assistance Net of recapture penalties FY 12 and After ]]</f>
        <v>6.9313000000000002</v>
      </c>
      <c r="DC392" s="7">
        <v>216.70400000000001</v>
      </c>
      <c r="DD392" s="7">
        <v>967.51700000000005</v>
      </c>
      <c r="DE392" s="7">
        <v>2896.3274000000001</v>
      </c>
      <c r="DF392" s="7">
        <f>Table2[[#This Row],[Company Direct Tax Revenue Before Assistance FY 12 and After]]+Table2[[#This Row],[Company Direct Tax Revenue Before Assistance Through FY 11]]</f>
        <v>3863.8444</v>
      </c>
      <c r="DG392" s="7">
        <v>448.60430000000002</v>
      </c>
      <c r="DH392" s="7">
        <v>1996.5725</v>
      </c>
      <c r="DI392" s="7">
        <v>5995.7587999999996</v>
      </c>
      <c r="DJ392" s="7">
        <f>Table2[[#This Row],[Indirect and Induced Tax Revenues FY 12 and After]]+Table2[[#This Row],[Indirect and Induced Tax Revenues Through FY 11]]</f>
        <v>7992.3312999999998</v>
      </c>
      <c r="DK392" s="7">
        <v>665.30830000000003</v>
      </c>
      <c r="DL392" s="7">
        <v>2964.0895</v>
      </c>
      <c r="DM392" s="7">
        <v>8892.0861999999997</v>
      </c>
      <c r="DN392" s="7">
        <f>Table2[[#This Row],[TOTAL Tax Revenues Before Assistance Through FY 11]]+Table2[[#This Row],[TOTAL Tax Revenues Before Assistance FY 12 and After]]</f>
        <v>11856.1757</v>
      </c>
      <c r="DO392" s="7">
        <v>664.58209999999997</v>
      </c>
      <c r="DP392" s="7">
        <v>2960.7667000000001</v>
      </c>
      <c r="DQ392" s="7">
        <v>8888.4776999999995</v>
      </c>
      <c r="DR392" s="7">
        <f>Table2[[#This Row],[TOTAL Tax Revenues Net of Assistance Recapture and Penalty FY 12 and After]]+Table2[[#This Row],[TOTAL Tax Revenues Net of Assistance Recapture and Penalty Through FY 11]]</f>
        <v>11849.2444</v>
      </c>
      <c r="DS392" s="7">
        <v>0</v>
      </c>
      <c r="DT392" s="7">
        <v>0</v>
      </c>
      <c r="DU392" s="7">
        <v>0</v>
      </c>
      <c r="DV392" s="7">
        <v>0</v>
      </c>
    </row>
    <row r="393" spans="1:126" x14ac:dyDescent="0.25">
      <c r="A393" s="5">
        <v>93158</v>
      </c>
      <c r="B393" s="5" t="s">
        <v>713</v>
      </c>
      <c r="C393" s="5" t="s">
        <v>714</v>
      </c>
      <c r="D393" s="5" t="s">
        <v>32</v>
      </c>
      <c r="E393" s="5">
        <v>23</v>
      </c>
      <c r="F393" s="5">
        <v>8401</v>
      </c>
      <c r="G393" s="5">
        <v>660</v>
      </c>
      <c r="H393" s="23"/>
      <c r="I393" s="23"/>
      <c r="J393" s="5">
        <v>611110</v>
      </c>
      <c r="K393" s="6" t="s">
        <v>47</v>
      </c>
      <c r="L393" s="6">
        <v>38896</v>
      </c>
      <c r="M393" s="9">
        <v>50010</v>
      </c>
      <c r="N393" s="7">
        <v>5765</v>
      </c>
      <c r="O393" s="5" t="s">
        <v>79</v>
      </c>
      <c r="P393" s="23">
        <v>36</v>
      </c>
      <c r="Q393" s="23">
        <v>19</v>
      </c>
      <c r="R393" s="23">
        <v>39</v>
      </c>
      <c r="S393" s="23">
        <v>0</v>
      </c>
      <c r="T393" s="23">
        <v>0</v>
      </c>
      <c r="U393" s="23">
        <v>94</v>
      </c>
      <c r="V393" s="23">
        <v>66</v>
      </c>
      <c r="W393" s="23">
        <v>0</v>
      </c>
      <c r="X393" s="23">
        <v>0</v>
      </c>
      <c r="Y393" s="23">
        <v>0</v>
      </c>
      <c r="Z393" s="23">
        <v>4</v>
      </c>
      <c r="AA393" s="24">
        <v>0</v>
      </c>
      <c r="AB393" s="24">
        <v>0</v>
      </c>
      <c r="AC393" s="24">
        <v>0</v>
      </c>
      <c r="AD393" s="24">
        <v>0</v>
      </c>
      <c r="AE393" s="24">
        <v>0</v>
      </c>
      <c r="AF393" s="24">
        <v>48.936170212766001</v>
      </c>
      <c r="AG393" s="5" t="s">
        <v>39</v>
      </c>
      <c r="AH393" s="7" t="s">
        <v>33</v>
      </c>
      <c r="AI393" s="7">
        <v>0</v>
      </c>
      <c r="AJ393" s="7">
        <v>0</v>
      </c>
      <c r="AK393" s="7">
        <v>0</v>
      </c>
      <c r="AL393" s="7">
        <f>Table2[[#This Row],[Company Direct Land Through FY 11]]+Table2[[#This Row],[Company Direct Land FY 12 and After ]]</f>
        <v>0</v>
      </c>
      <c r="AM393" s="7">
        <v>0</v>
      </c>
      <c r="AN393" s="7">
        <v>0</v>
      </c>
      <c r="AO393" s="7">
        <v>0</v>
      </c>
      <c r="AP393" s="7">
        <f>Table2[[#This Row],[Company Direct Building Through FY 11]]+Table2[[#This Row],[Company Direct Building FY 12 and After  ]]</f>
        <v>0</v>
      </c>
      <c r="AQ393" s="7">
        <v>0</v>
      </c>
      <c r="AR393" s="7">
        <v>72.7423</v>
      </c>
      <c r="AS393" s="7">
        <v>0</v>
      </c>
      <c r="AT393" s="7">
        <f>Table2[[#This Row],[Mortgage Recording Tax Through FY 11]]+Table2[[#This Row],[Mortgage Recording Tax FY 12 and After ]]</f>
        <v>72.7423</v>
      </c>
      <c r="AU393" s="7">
        <v>0</v>
      </c>
      <c r="AV393" s="7">
        <v>0</v>
      </c>
      <c r="AW393" s="7">
        <v>0</v>
      </c>
      <c r="AX393" s="7">
        <f>Table2[[#This Row],[Pilot Savings  Through FY 11]]+Table2[[#This Row],[Pilot Savings FY 12 and After ]]</f>
        <v>0</v>
      </c>
      <c r="AY393" s="7">
        <v>0</v>
      </c>
      <c r="AZ393" s="7">
        <v>72.7423</v>
      </c>
      <c r="BA393" s="7">
        <v>0</v>
      </c>
      <c r="BB393" s="7">
        <f>Table2[[#This Row],[Mortgage Recording Tax Exemption Through FY 11]]+Table2[[#This Row],[Mortgage Recording Tax Exemption FY 12 and After ]]</f>
        <v>72.7423</v>
      </c>
      <c r="BC393" s="7">
        <v>45.5364</v>
      </c>
      <c r="BD393" s="7">
        <v>178.26070000000001</v>
      </c>
      <c r="BE393" s="7">
        <v>625.61770000000001</v>
      </c>
      <c r="BF393" s="7">
        <f>Table2[[#This Row],[Indirect and Induced Land Through FY 11]]+Table2[[#This Row],[Indirect and Induced Land FY 12 and After ]]</f>
        <v>803.87840000000006</v>
      </c>
      <c r="BG393" s="7">
        <v>84.567599999999999</v>
      </c>
      <c r="BH393" s="7">
        <v>331.05579999999998</v>
      </c>
      <c r="BI393" s="7">
        <v>1161.8613</v>
      </c>
      <c r="BJ393" s="7">
        <f>Table2[[#This Row],[Indirect and Induced Building Through FY 11]]+Table2[[#This Row],[Indirect and Induced Building FY 12 and After]]</f>
        <v>1492.9171000000001</v>
      </c>
      <c r="BK393" s="7">
        <v>130.10400000000001</v>
      </c>
      <c r="BL393" s="7">
        <v>509.31650000000002</v>
      </c>
      <c r="BM393" s="7">
        <v>1787.479</v>
      </c>
      <c r="BN393" s="7">
        <f>Table2[[#This Row],[TOTAL Real Property Related Taxes Through FY 11]]+Table2[[#This Row],[TOTAL Real Property Related Taxes FY 12 and After]]</f>
        <v>2296.7955000000002</v>
      </c>
      <c r="BO393" s="7">
        <v>145.92859999999999</v>
      </c>
      <c r="BP393" s="7">
        <v>603.71370000000002</v>
      </c>
      <c r="BQ393" s="7">
        <v>2004.8886</v>
      </c>
      <c r="BR393" s="7">
        <f>Table2[[#This Row],[Company Direct Through FY 11]]+Table2[[#This Row],[Company Direct FY 12 and After ]]</f>
        <v>2608.6023</v>
      </c>
      <c r="BS393" s="7">
        <v>0</v>
      </c>
      <c r="BT393" s="7">
        <v>0</v>
      </c>
      <c r="BU393" s="7">
        <v>0</v>
      </c>
      <c r="BV393" s="7">
        <f>Table2[[#This Row],[Sales Tax Exemption Through FY 11]]+Table2[[#This Row],[Sales Tax Exemption FY 12 and After ]]</f>
        <v>0</v>
      </c>
      <c r="BW393" s="7">
        <v>0</v>
      </c>
      <c r="BX393" s="7">
        <v>0</v>
      </c>
      <c r="BY393" s="7">
        <v>0</v>
      </c>
      <c r="BZ393" s="7">
        <f>Table2[[#This Row],[Energy Tax Savings Through FY 11]]+Table2[[#This Row],[Energy Tax Savings FY 12 and After ]]</f>
        <v>0</v>
      </c>
      <c r="CA393" s="7">
        <v>4.8311999999999999</v>
      </c>
      <c r="CB393" s="7">
        <v>23.915800000000001</v>
      </c>
      <c r="CC393" s="7">
        <v>24.005700000000001</v>
      </c>
      <c r="CD393" s="7">
        <f>Table2[[#This Row],[Tax Exempt Bond Savings Through FY 11]]+Table2[[#This Row],[Tax Exempt Bond Savings FY12 and After ]]</f>
        <v>47.921500000000002</v>
      </c>
      <c r="CE393" s="7">
        <v>161.3853</v>
      </c>
      <c r="CF393" s="7">
        <v>679.20050000000003</v>
      </c>
      <c r="CG393" s="7">
        <v>2217.2464</v>
      </c>
      <c r="CH393" s="7">
        <f>Table2[[#This Row],[Indirect and Induced Through FY 11]]+Table2[[#This Row],[Indirect and Induced FY 12 and After  ]]</f>
        <v>2896.4468999999999</v>
      </c>
      <c r="CI393" s="7">
        <v>302.48270000000002</v>
      </c>
      <c r="CJ393" s="7">
        <v>1258.9983999999999</v>
      </c>
      <c r="CK393" s="7">
        <v>4198.1292999999996</v>
      </c>
      <c r="CL393" s="7">
        <f>Table2[[#This Row],[TOTAL Income Consumption Use Taxes Through FY 11]]+Table2[[#This Row],[TOTAL Income Consumption Use Taxes FY 12 and After  ]]</f>
        <v>5457.1276999999991</v>
      </c>
      <c r="CM393" s="7">
        <v>4.8311999999999999</v>
      </c>
      <c r="CN393" s="7">
        <v>96.658100000000005</v>
      </c>
      <c r="CO393" s="7">
        <v>24.005700000000001</v>
      </c>
      <c r="CP393" s="7">
        <f>Table2[[#This Row],[Assistance Provided Through FY 11]]+Table2[[#This Row],[Assistance Provided FY 12 and After ]]</f>
        <v>120.66380000000001</v>
      </c>
      <c r="CQ393" s="7">
        <v>0</v>
      </c>
      <c r="CR393" s="7">
        <v>0</v>
      </c>
      <c r="CS393" s="7">
        <v>0</v>
      </c>
      <c r="CT393" s="7">
        <f>Table2[[#This Row],[Recapture Cancellation Reduction Amount Through FY 11]]+Table2[[#This Row],[Recapture Cancellation Reduction Amount FY 12 and After ]]</f>
        <v>0</v>
      </c>
      <c r="CU393" s="7">
        <v>0</v>
      </c>
      <c r="CV393" s="7">
        <v>0</v>
      </c>
      <c r="CW393" s="7">
        <v>0</v>
      </c>
      <c r="CX393" s="7">
        <f>Table2[[#This Row],[Penalty Paid Through FY 11]]+Table2[[#This Row],[Penalty Paid FY 12 and After]]</f>
        <v>0</v>
      </c>
      <c r="CY393" s="7">
        <v>4.8311999999999999</v>
      </c>
      <c r="CZ393" s="7">
        <v>96.658100000000005</v>
      </c>
      <c r="DA393" s="7">
        <v>24.005700000000001</v>
      </c>
      <c r="DB393" s="7">
        <f>Table2[[#This Row],[TOTAL Assistance Net of recapture penalties Through FY 11]]+Table2[[#This Row],[TOTAL Assistance Net of recapture penalties FY 12 and After ]]</f>
        <v>120.66380000000001</v>
      </c>
      <c r="DC393" s="7">
        <v>145.92859999999999</v>
      </c>
      <c r="DD393" s="7">
        <v>676.45600000000002</v>
      </c>
      <c r="DE393" s="7">
        <v>2004.8886</v>
      </c>
      <c r="DF393" s="7">
        <f>Table2[[#This Row],[Company Direct Tax Revenue Before Assistance FY 12 and After]]+Table2[[#This Row],[Company Direct Tax Revenue Before Assistance Through FY 11]]</f>
        <v>2681.3445999999999</v>
      </c>
      <c r="DG393" s="7">
        <v>291.48930000000001</v>
      </c>
      <c r="DH393" s="7">
        <v>1188.5170000000001</v>
      </c>
      <c r="DI393" s="7">
        <v>4004.7253999999998</v>
      </c>
      <c r="DJ393" s="7">
        <f>Table2[[#This Row],[Indirect and Induced Tax Revenues FY 12 and After]]+Table2[[#This Row],[Indirect and Induced Tax Revenues Through FY 11]]</f>
        <v>5193.2424000000001</v>
      </c>
      <c r="DK393" s="7">
        <v>437.41789999999997</v>
      </c>
      <c r="DL393" s="7">
        <v>1864.973</v>
      </c>
      <c r="DM393" s="7">
        <v>6009.6139999999996</v>
      </c>
      <c r="DN393" s="7">
        <f>Table2[[#This Row],[TOTAL Tax Revenues Before Assistance Through FY 11]]+Table2[[#This Row],[TOTAL Tax Revenues Before Assistance FY 12 and After]]</f>
        <v>7874.5869999999995</v>
      </c>
      <c r="DO393" s="7">
        <v>432.58670000000001</v>
      </c>
      <c r="DP393" s="7">
        <v>1768.3149000000001</v>
      </c>
      <c r="DQ393" s="7">
        <v>5985.6082999999999</v>
      </c>
      <c r="DR393" s="7">
        <f>Table2[[#This Row],[TOTAL Tax Revenues Net of Assistance Recapture and Penalty FY 12 and After]]+Table2[[#This Row],[TOTAL Tax Revenues Net of Assistance Recapture and Penalty Through FY 11]]</f>
        <v>7753.9232000000002</v>
      </c>
      <c r="DS393" s="7">
        <v>0</v>
      </c>
      <c r="DT393" s="7">
        <v>0</v>
      </c>
      <c r="DU393" s="7">
        <v>0</v>
      </c>
      <c r="DV393" s="7">
        <v>0</v>
      </c>
    </row>
    <row r="394" spans="1:126" x14ac:dyDescent="0.25">
      <c r="A394" s="5">
        <v>93168</v>
      </c>
      <c r="B394" s="5" t="s">
        <v>931</v>
      </c>
      <c r="C394" s="5" t="s">
        <v>491</v>
      </c>
      <c r="D394" s="5" t="s">
        <v>32</v>
      </c>
      <c r="E394" s="5">
        <v>31</v>
      </c>
      <c r="F394" s="5">
        <v>14260</v>
      </c>
      <c r="G394" s="5">
        <v>1</v>
      </c>
      <c r="H394" s="23"/>
      <c r="I394" s="23"/>
      <c r="J394" s="5">
        <v>481111</v>
      </c>
      <c r="K394" s="6" t="s">
        <v>106</v>
      </c>
      <c r="L394" s="6">
        <v>39065</v>
      </c>
      <c r="M394" s="9">
        <v>47618</v>
      </c>
      <c r="N394" s="7">
        <v>15885</v>
      </c>
      <c r="O394" s="5" t="s">
        <v>79</v>
      </c>
      <c r="P394" s="23">
        <v>53</v>
      </c>
      <c r="Q394" s="23">
        <v>0</v>
      </c>
      <c r="R394" s="23">
        <v>357</v>
      </c>
      <c r="S394" s="23">
        <v>0</v>
      </c>
      <c r="T394" s="23">
        <v>0</v>
      </c>
      <c r="U394" s="23">
        <v>410</v>
      </c>
      <c r="V394" s="23">
        <v>383</v>
      </c>
      <c r="W394" s="23">
        <v>0</v>
      </c>
      <c r="X394" s="23">
        <v>0</v>
      </c>
      <c r="Y394" s="23">
        <v>30</v>
      </c>
      <c r="Z394" s="23">
        <v>195</v>
      </c>
      <c r="AA394" s="24">
        <v>99.756097560975604</v>
      </c>
      <c r="AB394" s="24">
        <v>0</v>
      </c>
      <c r="AC394" s="24">
        <v>0</v>
      </c>
      <c r="AD394" s="24">
        <v>0</v>
      </c>
      <c r="AE394" s="24">
        <v>0.24390243902438999</v>
      </c>
      <c r="AF394" s="24">
        <v>66.341463414634106</v>
      </c>
      <c r="AG394" s="5" t="s">
        <v>39</v>
      </c>
      <c r="AH394" s="7" t="s">
        <v>39</v>
      </c>
      <c r="AI394" s="7">
        <v>0</v>
      </c>
      <c r="AJ394" s="7">
        <v>0</v>
      </c>
      <c r="AK394" s="7">
        <v>0</v>
      </c>
      <c r="AL394" s="7">
        <f>Table2[[#This Row],[Company Direct Land Through FY 11]]+Table2[[#This Row],[Company Direct Land FY 12 and After ]]</f>
        <v>0</v>
      </c>
      <c r="AM394" s="7">
        <v>0</v>
      </c>
      <c r="AN394" s="7">
        <v>0</v>
      </c>
      <c r="AO394" s="7">
        <v>0</v>
      </c>
      <c r="AP394" s="7">
        <f>Table2[[#This Row],[Company Direct Building Through FY 11]]+Table2[[#This Row],[Company Direct Building FY 12 and After  ]]</f>
        <v>0</v>
      </c>
      <c r="AQ394" s="7">
        <v>0</v>
      </c>
      <c r="AR394" s="7">
        <v>715.72119999999995</v>
      </c>
      <c r="AS394" s="7">
        <v>0</v>
      </c>
      <c r="AT394" s="7">
        <f>Table2[[#This Row],[Mortgage Recording Tax Through FY 11]]+Table2[[#This Row],[Mortgage Recording Tax FY 12 and After ]]</f>
        <v>715.72119999999995</v>
      </c>
      <c r="AU394" s="7">
        <v>0</v>
      </c>
      <c r="AV394" s="7">
        <v>0</v>
      </c>
      <c r="AW394" s="7">
        <v>0</v>
      </c>
      <c r="AX394" s="7">
        <f>Table2[[#This Row],[Pilot Savings  Through FY 11]]+Table2[[#This Row],[Pilot Savings FY 12 and After ]]</f>
        <v>0</v>
      </c>
      <c r="AY394" s="7">
        <v>0</v>
      </c>
      <c r="AZ394" s="7">
        <v>715.72119999999995</v>
      </c>
      <c r="BA394" s="7">
        <v>0</v>
      </c>
      <c r="BB394" s="7">
        <f>Table2[[#This Row],[Mortgage Recording Tax Exemption Through FY 11]]+Table2[[#This Row],[Mortgage Recording Tax Exemption FY 12 and After ]]</f>
        <v>715.72119999999995</v>
      </c>
      <c r="BC394" s="7">
        <v>545.36749999999995</v>
      </c>
      <c r="BD394" s="7">
        <v>1762.7571</v>
      </c>
      <c r="BE394" s="7">
        <v>6319.9215999999997</v>
      </c>
      <c r="BF394" s="7">
        <f>Table2[[#This Row],[Indirect and Induced Land Through FY 11]]+Table2[[#This Row],[Indirect and Induced Land FY 12 and After ]]</f>
        <v>8082.6786999999995</v>
      </c>
      <c r="BG394" s="7">
        <v>1012.8253</v>
      </c>
      <c r="BH394" s="7">
        <v>3273.6918000000001</v>
      </c>
      <c r="BI394" s="7">
        <v>11736.995199999999</v>
      </c>
      <c r="BJ394" s="7">
        <f>Table2[[#This Row],[Indirect and Induced Building Through FY 11]]+Table2[[#This Row],[Indirect and Induced Building FY 12 and After]]</f>
        <v>15010.687</v>
      </c>
      <c r="BK394" s="7">
        <v>1558.1928</v>
      </c>
      <c r="BL394" s="7">
        <v>5036.4489000000003</v>
      </c>
      <c r="BM394" s="7">
        <v>18056.916799999999</v>
      </c>
      <c r="BN394" s="7">
        <f>Table2[[#This Row],[TOTAL Real Property Related Taxes Through FY 11]]+Table2[[#This Row],[TOTAL Real Property Related Taxes FY 12 and After]]</f>
        <v>23093.365699999998</v>
      </c>
      <c r="BO394" s="7">
        <v>3374.2640999999999</v>
      </c>
      <c r="BP394" s="7">
        <v>11416.4239</v>
      </c>
      <c r="BQ394" s="7">
        <v>39102.222099999999</v>
      </c>
      <c r="BR394" s="7">
        <f>Table2[[#This Row],[Company Direct Through FY 11]]+Table2[[#This Row],[Company Direct FY 12 and After ]]</f>
        <v>50518.646000000001</v>
      </c>
      <c r="BS394" s="7">
        <v>0</v>
      </c>
      <c r="BT394" s="7">
        <v>0</v>
      </c>
      <c r="BU394" s="7">
        <v>0</v>
      </c>
      <c r="BV394" s="7">
        <f>Table2[[#This Row],[Sales Tax Exemption Through FY 11]]+Table2[[#This Row],[Sales Tax Exemption FY 12 and After ]]</f>
        <v>0</v>
      </c>
      <c r="BW394" s="7">
        <v>0</v>
      </c>
      <c r="BX394" s="7">
        <v>0</v>
      </c>
      <c r="BY394" s="7">
        <v>0</v>
      </c>
      <c r="BZ394" s="7">
        <f>Table2[[#This Row],[Energy Tax Savings Through FY 11]]+Table2[[#This Row],[Energy Tax Savings FY 12 and After ]]</f>
        <v>0</v>
      </c>
      <c r="CA394" s="7">
        <v>32.804499999999997</v>
      </c>
      <c r="CB394" s="7">
        <v>128.9151</v>
      </c>
      <c r="CC394" s="7">
        <v>173.1901</v>
      </c>
      <c r="CD394" s="7">
        <f>Table2[[#This Row],[Tax Exempt Bond Savings Through FY 11]]+Table2[[#This Row],[Tax Exempt Bond Savings FY12 and After ]]</f>
        <v>302.10519999999997</v>
      </c>
      <c r="CE394" s="7">
        <v>1932.8343</v>
      </c>
      <c r="CF394" s="7">
        <v>6714.1931000000004</v>
      </c>
      <c r="CG394" s="7">
        <v>22398.400000000001</v>
      </c>
      <c r="CH394" s="7">
        <f>Table2[[#This Row],[Indirect and Induced Through FY 11]]+Table2[[#This Row],[Indirect and Induced FY 12 and After  ]]</f>
        <v>29112.593100000002</v>
      </c>
      <c r="CI394" s="7">
        <v>5274.2938999999997</v>
      </c>
      <c r="CJ394" s="7">
        <v>18001.7019</v>
      </c>
      <c r="CK394" s="7">
        <v>61327.432000000001</v>
      </c>
      <c r="CL394" s="7">
        <f>Table2[[#This Row],[TOTAL Income Consumption Use Taxes Through FY 11]]+Table2[[#This Row],[TOTAL Income Consumption Use Taxes FY 12 and After  ]]</f>
        <v>79329.133900000001</v>
      </c>
      <c r="CM394" s="7">
        <v>32.804499999999997</v>
      </c>
      <c r="CN394" s="7">
        <v>844.63630000000001</v>
      </c>
      <c r="CO394" s="7">
        <v>173.1901</v>
      </c>
      <c r="CP394" s="7">
        <f>Table2[[#This Row],[Assistance Provided Through FY 11]]+Table2[[#This Row],[Assistance Provided FY 12 and After ]]</f>
        <v>1017.8264</v>
      </c>
      <c r="CQ394" s="7">
        <v>0</v>
      </c>
      <c r="CR394" s="7">
        <v>0</v>
      </c>
      <c r="CS394" s="7">
        <v>0</v>
      </c>
      <c r="CT394" s="7">
        <f>Table2[[#This Row],[Recapture Cancellation Reduction Amount Through FY 11]]+Table2[[#This Row],[Recapture Cancellation Reduction Amount FY 12 and After ]]</f>
        <v>0</v>
      </c>
      <c r="CU394" s="7">
        <v>0</v>
      </c>
      <c r="CV394" s="7">
        <v>0</v>
      </c>
      <c r="CW394" s="7">
        <v>0</v>
      </c>
      <c r="CX394" s="7">
        <f>Table2[[#This Row],[Penalty Paid Through FY 11]]+Table2[[#This Row],[Penalty Paid FY 12 and After]]</f>
        <v>0</v>
      </c>
      <c r="CY394" s="7">
        <v>32.804499999999997</v>
      </c>
      <c r="CZ394" s="7">
        <v>844.63630000000001</v>
      </c>
      <c r="DA394" s="7">
        <v>173.1901</v>
      </c>
      <c r="DB394" s="7">
        <f>Table2[[#This Row],[TOTAL Assistance Net of recapture penalties Through FY 11]]+Table2[[#This Row],[TOTAL Assistance Net of recapture penalties FY 12 and After ]]</f>
        <v>1017.8264</v>
      </c>
      <c r="DC394" s="7">
        <v>3374.2640999999999</v>
      </c>
      <c r="DD394" s="7">
        <v>12132.1451</v>
      </c>
      <c r="DE394" s="7">
        <v>39102.222099999999</v>
      </c>
      <c r="DF394" s="7">
        <f>Table2[[#This Row],[Company Direct Tax Revenue Before Assistance FY 12 and After]]+Table2[[#This Row],[Company Direct Tax Revenue Before Assistance Through FY 11]]</f>
        <v>51234.367200000001</v>
      </c>
      <c r="DG394" s="7">
        <v>3491.0270999999998</v>
      </c>
      <c r="DH394" s="7">
        <v>11750.642</v>
      </c>
      <c r="DI394" s="7">
        <v>40455.316800000001</v>
      </c>
      <c r="DJ394" s="7">
        <f>Table2[[#This Row],[Indirect and Induced Tax Revenues FY 12 and After]]+Table2[[#This Row],[Indirect and Induced Tax Revenues Through FY 11]]</f>
        <v>52205.9588</v>
      </c>
      <c r="DK394" s="7">
        <v>6865.2911999999997</v>
      </c>
      <c r="DL394" s="7">
        <v>23882.787100000001</v>
      </c>
      <c r="DM394" s="7">
        <v>79557.5389</v>
      </c>
      <c r="DN394" s="7">
        <f>Table2[[#This Row],[TOTAL Tax Revenues Before Assistance Through FY 11]]+Table2[[#This Row],[TOTAL Tax Revenues Before Assistance FY 12 and After]]</f>
        <v>103440.326</v>
      </c>
      <c r="DO394" s="7">
        <v>6832.4867000000004</v>
      </c>
      <c r="DP394" s="7">
        <v>23038.150799999999</v>
      </c>
      <c r="DQ394" s="7">
        <v>79384.348800000007</v>
      </c>
      <c r="DR394" s="7">
        <f>Table2[[#This Row],[TOTAL Tax Revenues Net of Assistance Recapture and Penalty FY 12 and After]]+Table2[[#This Row],[TOTAL Tax Revenues Net of Assistance Recapture and Penalty Through FY 11]]</f>
        <v>102422.49960000001</v>
      </c>
      <c r="DS394" s="7">
        <v>0</v>
      </c>
      <c r="DT394" s="7">
        <v>0</v>
      </c>
      <c r="DU394" s="7">
        <v>0</v>
      </c>
      <c r="DV394" s="7">
        <v>0</v>
      </c>
    </row>
    <row r="395" spans="1:126" x14ac:dyDescent="0.25">
      <c r="A395" s="5">
        <v>93169</v>
      </c>
      <c r="B395" s="5" t="s">
        <v>1259</v>
      </c>
      <c r="C395" s="5" t="s">
        <v>659</v>
      </c>
      <c r="D395" s="5" t="s">
        <v>27</v>
      </c>
      <c r="E395" s="5">
        <v>1</v>
      </c>
      <c r="F395" s="5">
        <v>26</v>
      </c>
      <c r="G395" s="5">
        <v>1010</v>
      </c>
      <c r="H395" s="23"/>
      <c r="I395" s="23"/>
      <c r="J395" s="5">
        <v>531120</v>
      </c>
      <c r="K395" s="6" t="s">
        <v>47</v>
      </c>
      <c r="L395" s="6">
        <v>39261</v>
      </c>
      <c r="M395" s="9">
        <v>51105</v>
      </c>
      <c r="N395" s="7">
        <v>9950</v>
      </c>
      <c r="O395" s="5" t="s">
        <v>79</v>
      </c>
      <c r="P395" s="23">
        <v>2</v>
      </c>
      <c r="Q395" s="23">
        <v>6</v>
      </c>
      <c r="R395" s="23">
        <v>41</v>
      </c>
      <c r="S395" s="23">
        <v>1</v>
      </c>
      <c r="T395" s="23">
        <v>0</v>
      </c>
      <c r="U395" s="23">
        <v>50</v>
      </c>
      <c r="V395" s="23">
        <v>46</v>
      </c>
      <c r="W395" s="23">
        <v>0</v>
      </c>
      <c r="X395" s="23">
        <v>0</v>
      </c>
      <c r="Y395" s="23">
        <v>0</v>
      </c>
      <c r="Z395" s="23">
        <v>25</v>
      </c>
      <c r="AA395" s="24">
        <v>0</v>
      </c>
      <c r="AB395" s="24">
        <v>0</v>
      </c>
      <c r="AC395" s="24">
        <v>0</v>
      </c>
      <c r="AD395" s="24">
        <v>0</v>
      </c>
      <c r="AE395" s="24">
        <v>0</v>
      </c>
      <c r="AF395" s="24">
        <v>0</v>
      </c>
      <c r="AG395" s="5" t="s">
        <v>33</v>
      </c>
      <c r="AH395" s="7" t="s">
        <v>33</v>
      </c>
      <c r="AI395" s="7">
        <v>0</v>
      </c>
      <c r="AJ395" s="7">
        <v>0</v>
      </c>
      <c r="AK395" s="7">
        <v>0</v>
      </c>
      <c r="AL395" s="7">
        <f>Table2[[#This Row],[Company Direct Land Through FY 11]]+Table2[[#This Row],[Company Direct Land FY 12 and After ]]</f>
        <v>0</v>
      </c>
      <c r="AM395" s="7">
        <v>0</v>
      </c>
      <c r="AN395" s="7">
        <v>0</v>
      </c>
      <c r="AO395" s="7">
        <v>0</v>
      </c>
      <c r="AP395" s="7">
        <f>Table2[[#This Row],[Company Direct Building Through FY 11]]+Table2[[#This Row],[Company Direct Building FY 12 and After  ]]</f>
        <v>0</v>
      </c>
      <c r="AQ395" s="7">
        <v>0</v>
      </c>
      <c r="AR395" s="7">
        <v>174.5728</v>
      </c>
      <c r="AS395" s="7">
        <v>0</v>
      </c>
      <c r="AT395" s="7">
        <f>Table2[[#This Row],[Mortgage Recording Tax Through FY 11]]+Table2[[#This Row],[Mortgage Recording Tax FY 12 and After ]]</f>
        <v>174.5728</v>
      </c>
      <c r="AU395" s="7">
        <v>0</v>
      </c>
      <c r="AV395" s="7">
        <v>0</v>
      </c>
      <c r="AW395" s="7">
        <v>0</v>
      </c>
      <c r="AX395" s="7">
        <f>Table2[[#This Row],[Pilot Savings  Through FY 11]]+Table2[[#This Row],[Pilot Savings FY 12 and After ]]</f>
        <v>0</v>
      </c>
      <c r="AY395" s="7">
        <v>0</v>
      </c>
      <c r="AZ395" s="7">
        <v>174.5728</v>
      </c>
      <c r="BA395" s="7">
        <v>0</v>
      </c>
      <c r="BB395" s="7">
        <f>Table2[[#This Row],[Mortgage Recording Tax Exemption Through FY 11]]+Table2[[#This Row],[Mortgage Recording Tax Exemption FY 12 and After ]]</f>
        <v>174.5728</v>
      </c>
      <c r="BC395" s="7">
        <v>38.918900000000001</v>
      </c>
      <c r="BD395" s="7">
        <v>201.678</v>
      </c>
      <c r="BE395" s="7">
        <v>612.09259999999995</v>
      </c>
      <c r="BF395" s="7">
        <f>Table2[[#This Row],[Indirect and Induced Land Through FY 11]]+Table2[[#This Row],[Indirect and Induced Land FY 12 and After ]]</f>
        <v>813.77059999999994</v>
      </c>
      <c r="BG395" s="7">
        <v>72.277900000000002</v>
      </c>
      <c r="BH395" s="7">
        <v>374.54480000000001</v>
      </c>
      <c r="BI395" s="7">
        <v>1136.7412999999999</v>
      </c>
      <c r="BJ395" s="7">
        <f>Table2[[#This Row],[Indirect and Induced Building Through FY 11]]+Table2[[#This Row],[Indirect and Induced Building FY 12 and After]]</f>
        <v>1511.2860999999998</v>
      </c>
      <c r="BK395" s="7">
        <v>111.1968</v>
      </c>
      <c r="BL395" s="7">
        <v>576.22280000000001</v>
      </c>
      <c r="BM395" s="7">
        <v>1748.8339000000001</v>
      </c>
      <c r="BN395" s="7">
        <f>Table2[[#This Row],[TOTAL Real Property Related Taxes Through FY 11]]+Table2[[#This Row],[TOTAL Real Property Related Taxes FY 12 and After]]</f>
        <v>2325.0567000000001</v>
      </c>
      <c r="BO395" s="7">
        <v>233.041</v>
      </c>
      <c r="BP395" s="7">
        <v>1266.6088</v>
      </c>
      <c r="BQ395" s="7">
        <v>3665.1223</v>
      </c>
      <c r="BR395" s="7">
        <f>Table2[[#This Row],[Company Direct Through FY 11]]+Table2[[#This Row],[Company Direct FY 12 and After ]]</f>
        <v>4931.7311</v>
      </c>
      <c r="BS395" s="7">
        <v>0</v>
      </c>
      <c r="BT395" s="7">
        <v>0</v>
      </c>
      <c r="BU395" s="7">
        <v>0</v>
      </c>
      <c r="BV395" s="7">
        <f>Table2[[#This Row],[Sales Tax Exemption Through FY 11]]+Table2[[#This Row],[Sales Tax Exemption FY 12 and After ]]</f>
        <v>0</v>
      </c>
      <c r="BW395" s="7">
        <v>0</v>
      </c>
      <c r="BX395" s="7">
        <v>0</v>
      </c>
      <c r="BY395" s="7">
        <v>0</v>
      </c>
      <c r="BZ395" s="7">
        <f>Table2[[#This Row],[Energy Tax Savings Through FY 11]]+Table2[[#This Row],[Energy Tax Savings FY 12 and After ]]</f>
        <v>0</v>
      </c>
      <c r="CA395" s="7">
        <v>9.4024000000000001</v>
      </c>
      <c r="CB395" s="7">
        <v>35.992899999999999</v>
      </c>
      <c r="CC395" s="7">
        <v>49.639600000000002</v>
      </c>
      <c r="CD395" s="7">
        <f>Table2[[#This Row],[Tax Exempt Bond Savings Through FY 11]]+Table2[[#This Row],[Tax Exempt Bond Savings FY12 and After ]]</f>
        <v>85.632499999999993</v>
      </c>
      <c r="CE395" s="7">
        <v>127.53530000000001</v>
      </c>
      <c r="CF395" s="7">
        <v>706.00319999999999</v>
      </c>
      <c r="CG395" s="7">
        <v>2005.7938999999999</v>
      </c>
      <c r="CH395" s="7">
        <f>Table2[[#This Row],[Indirect and Induced Through FY 11]]+Table2[[#This Row],[Indirect and Induced FY 12 and After  ]]</f>
        <v>2711.7970999999998</v>
      </c>
      <c r="CI395" s="7">
        <v>351.1739</v>
      </c>
      <c r="CJ395" s="7">
        <v>1936.6190999999999</v>
      </c>
      <c r="CK395" s="7">
        <v>5621.2766000000001</v>
      </c>
      <c r="CL395" s="7">
        <f>Table2[[#This Row],[TOTAL Income Consumption Use Taxes Through FY 11]]+Table2[[#This Row],[TOTAL Income Consumption Use Taxes FY 12 and After  ]]</f>
        <v>7557.8957</v>
      </c>
      <c r="CM395" s="7">
        <v>9.4024000000000001</v>
      </c>
      <c r="CN395" s="7">
        <v>210.56569999999999</v>
      </c>
      <c r="CO395" s="7">
        <v>49.639600000000002</v>
      </c>
      <c r="CP395" s="7">
        <f>Table2[[#This Row],[Assistance Provided Through FY 11]]+Table2[[#This Row],[Assistance Provided FY 12 and After ]]</f>
        <v>260.20529999999997</v>
      </c>
      <c r="CQ395" s="7">
        <v>0</v>
      </c>
      <c r="CR395" s="7">
        <v>0</v>
      </c>
      <c r="CS395" s="7">
        <v>0</v>
      </c>
      <c r="CT395" s="7">
        <f>Table2[[#This Row],[Recapture Cancellation Reduction Amount Through FY 11]]+Table2[[#This Row],[Recapture Cancellation Reduction Amount FY 12 and After ]]</f>
        <v>0</v>
      </c>
      <c r="CU395" s="7">
        <v>0</v>
      </c>
      <c r="CV395" s="7">
        <v>0</v>
      </c>
      <c r="CW395" s="7">
        <v>0</v>
      </c>
      <c r="CX395" s="7">
        <f>Table2[[#This Row],[Penalty Paid Through FY 11]]+Table2[[#This Row],[Penalty Paid FY 12 and After]]</f>
        <v>0</v>
      </c>
      <c r="CY395" s="7">
        <v>9.4024000000000001</v>
      </c>
      <c r="CZ395" s="7">
        <v>210.56569999999999</v>
      </c>
      <c r="DA395" s="7">
        <v>49.639600000000002</v>
      </c>
      <c r="DB395" s="7">
        <f>Table2[[#This Row],[TOTAL Assistance Net of recapture penalties Through FY 11]]+Table2[[#This Row],[TOTAL Assistance Net of recapture penalties FY 12 and After ]]</f>
        <v>260.20529999999997</v>
      </c>
      <c r="DC395" s="7">
        <v>233.041</v>
      </c>
      <c r="DD395" s="7">
        <v>1441.1815999999999</v>
      </c>
      <c r="DE395" s="7">
        <v>3665.1223</v>
      </c>
      <c r="DF395" s="7">
        <f>Table2[[#This Row],[Company Direct Tax Revenue Before Assistance FY 12 and After]]+Table2[[#This Row],[Company Direct Tax Revenue Before Assistance Through FY 11]]</f>
        <v>5106.3038999999999</v>
      </c>
      <c r="DG395" s="7">
        <v>238.7321</v>
      </c>
      <c r="DH395" s="7">
        <v>1282.2260000000001</v>
      </c>
      <c r="DI395" s="7">
        <v>3754.6278000000002</v>
      </c>
      <c r="DJ395" s="7">
        <f>Table2[[#This Row],[Indirect and Induced Tax Revenues FY 12 and After]]+Table2[[#This Row],[Indirect and Induced Tax Revenues Through FY 11]]</f>
        <v>5036.8538000000008</v>
      </c>
      <c r="DK395" s="7">
        <v>471.7731</v>
      </c>
      <c r="DL395" s="7">
        <v>2723.4076</v>
      </c>
      <c r="DM395" s="7">
        <v>7419.7501000000002</v>
      </c>
      <c r="DN395" s="7">
        <f>Table2[[#This Row],[TOTAL Tax Revenues Before Assistance Through FY 11]]+Table2[[#This Row],[TOTAL Tax Revenues Before Assistance FY 12 and After]]</f>
        <v>10143.1577</v>
      </c>
      <c r="DO395" s="7">
        <v>462.3707</v>
      </c>
      <c r="DP395" s="7">
        <v>2512.8418999999999</v>
      </c>
      <c r="DQ395" s="7">
        <v>7370.1104999999998</v>
      </c>
      <c r="DR395" s="7">
        <f>Table2[[#This Row],[TOTAL Tax Revenues Net of Assistance Recapture and Penalty FY 12 and After]]+Table2[[#This Row],[TOTAL Tax Revenues Net of Assistance Recapture and Penalty Through FY 11]]</f>
        <v>9882.9524000000001</v>
      </c>
      <c r="DS395" s="7">
        <v>0</v>
      </c>
      <c r="DT395" s="7">
        <v>0</v>
      </c>
      <c r="DU395" s="7">
        <v>0</v>
      </c>
      <c r="DV395" s="7">
        <v>0</v>
      </c>
    </row>
    <row r="396" spans="1:126" x14ac:dyDescent="0.25">
      <c r="A396" s="5">
        <v>93170</v>
      </c>
      <c r="B396" s="5" t="s">
        <v>664</v>
      </c>
      <c r="C396" s="5" t="s">
        <v>494</v>
      </c>
      <c r="D396" s="5" t="s">
        <v>36</v>
      </c>
      <c r="E396" s="5">
        <v>17</v>
      </c>
      <c r="F396" s="5">
        <v>2771</v>
      </c>
      <c r="G396" s="5">
        <v>225</v>
      </c>
      <c r="H396" s="23"/>
      <c r="I396" s="23"/>
      <c r="J396" s="5">
        <v>238210</v>
      </c>
      <c r="K396" s="6" t="s">
        <v>28</v>
      </c>
      <c r="L396" s="6">
        <v>38986</v>
      </c>
      <c r="M396" s="9">
        <v>48395</v>
      </c>
      <c r="N396" s="7">
        <v>2850</v>
      </c>
      <c r="O396" s="5" t="s">
        <v>51</v>
      </c>
      <c r="P396" s="23">
        <v>0</v>
      </c>
      <c r="Q396" s="23">
        <v>0</v>
      </c>
      <c r="R396" s="23">
        <v>17</v>
      </c>
      <c r="S396" s="23">
        <v>0</v>
      </c>
      <c r="T396" s="23">
        <v>0</v>
      </c>
      <c r="U396" s="23">
        <v>17</v>
      </c>
      <c r="V396" s="23">
        <v>17</v>
      </c>
      <c r="W396" s="23">
        <v>0</v>
      </c>
      <c r="X396" s="23">
        <v>0</v>
      </c>
      <c r="Y396" s="23">
        <v>20</v>
      </c>
      <c r="Z396" s="23">
        <v>3</v>
      </c>
      <c r="AA396" s="24">
        <v>0</v>
      </c>
      <c r="AB396" s="24">
        <v>0</v>
      </c>
      <c r="AC396" s="24">
        <v>0</v>
      </c>
      <c r="AD396" s="24">
        <v>0</v>
      </c>
      <c r="AE396" s="24">
        <v>0</v>
      </c>
      <c r="AF396" s="24">
        <v>47.058823529411796</v>
      </c>
      <c r="AG396" s="5" t="s">
        <v>33</v>
      </c>
      <c r="AH396" s="7" t="s">
        <v>33</v>
      </c>
      <c r="AI396" s="7">
        <v>10.821</v>
      </c>
      <c r="AJ396" s="7">
        <v>42.938499999999998</v>
      </c>
      <c r="AK396" s="7">
        <v>135.3184</v>
      </c>
      <c r="AL396" s="7">
        <f>Table2[[#This Row],[Company Direct Land Through FY 11]]+Table2[[#This Row],[Company Direct Land FY 12 and After ]]</f>
        <v>178.2569</v>
      </c>
      <c r="AM396" s="7">
        <v>49.753999999999998</v>
      </c>
      <c r="AN396" s="7">
        <v>138.45070000000001</v>
      </c>
      <c r="AO396" s="7">
        <v>622.18269999999995</v>
      </c>
      <c r="AP396" s="7">
        <f>Table2[[#This Row],[Company Direct Building Through FY 11]]+Table2[[#This Row],[Company Direct Building FY 12 and After  ]]</f>
        <v>760.63339999999994</v>
      </c>
      <c r="AQ396" s="7">
        <v>0</v>
      </c>
      <c r="AR396" s="7">
        <v>17.545000000000002</v>
      </c>
      <c r="AS396" s="7">
        <v>0</v>
      </c>
      <c r="AT396" s="7">
        <f>Table2[[#This Row],[Mortgage Recording Tax Through FY 11]]+Table2[[#This Row],[Mortgage Recording Tax FY 12 and After ]]</f>
        <v>17.545000000000002</v>
      </c>
      <c r="AU396" s="7">
        <v>38.11</v>
      </c>
      <c r="AV396" s="7">
        <v>83.469899999999996</v>
      </c>
      <c r="AW396" s="7">
        <v>476.57319999999999</v>
      </c>
      <c r="AX396" s="7">
        <f>Table2[[#This Row],[Pilot Savings  Through FY 11]]+Table2[[#This Row],[Pilot Savings FY 12 and After ]]</f>
        <v>560.04309999999998</v>
      </c>
      <c r="AY396" s="7">
        <v>0</v>
      </c>
      <c r="AZ396" s="7">
        <v>17.545000000000002</v>
      </c>
      <c r="BA396" s="7">
        <v>0</v>
      </c>
      <c r="BB396" s="7">
        <f>Table2[[#This Row],[Mortgage Recording Tax Exemption Through FY 11]]+Table2[[#This Row],[Mortgage Recording Tax Exemption FY 12 and After ]]</f>
        <v>17.545000000000002</v>
      </c>
      <c r="BC396" s="7">
        <v>14.254</v>
      </c>
      <c r="BD396" s="7">
        <v>63.418799999999997</v>
      </c>
      <c r="BE396" s="7">
        <v>178.24879999999999</v>
      </c>
      <c r="BF396" s="7">
        <f>Table2[[#This Row],[Indirect and Induced Land Through FY 11]]+Table2[[#This Row],[Indirect and Induced Land FY 12 and After ]]</f>
        <v>241.66759999999999</v>
      </c>
      <c r="BG396" s="7">
        <v>26.471599999999999</v>
      </c>
      <c r="BH396" s="7">
        <v>117.7775</v>
      </c>
      <c r="BI396" s="7">
        <v>331.03129999999999</v>
      </c>
      <c r="BJ396" s="7">
        <f>Table2[[#This Row],[Indirect and Induced Building Through FY 11]]+Table2[[#This Row],[Indirect and Induced Building FY 12 and After]]</f>
        <v>448.80880000000002</v>
      </c>
      <c r="BK396" s="7">
        <v>63.190600000000003</v>
      </c>
      <c r="BL396" s="7">
        <v>279.11559999999997</v>
      </c>
      <c r="BM396" s="7">
        <v>790.20799999999997</v>
      </c>
      <c r="BN396" s="7">
        <f>Table2[[#This Row],[TOTAL Real Property Related Taxes Through FY 11]]+Table2[[#This Row],[TOTAL Real Property Related Taxes FY 12 and After]]</f>
        <v>1069.3235999999999</v>
      </c>
      <c r="BO396" s="7">
        <v>102.72539999999999</v>
      </c>
      <c r="BP396" s="7">
        <v>477.1198</v>
      </c>
      <c r="BQ396" s="7">
        <v>1284.6015</v>
      </c>
      <c r="BR396" s="7">
        <f>Table2[[#This Row],[Company Direct Through FY 11]]+Table2[[#This Row],[Company Direct FY 12 and After ]]</f>
        <v>1761.7212999999999</v>
      </c>
      <c r="BS396" s="7">
        <v>0</v>
      </c>
      <c r="BT396" s="7">
        <v>2.2602000000000002</v>
      </c>
      <c r="BU396" s="7">
        <v>0</v>
      </c>
      <c r="BV396" s="7">
        <f>Table2[[#This Row],[Sales Tax Exemption Through FY 11]]+Table2[[#This Row],[Sales Tax Exemption FY 12 and After ]]</f>
        <v>2.2602000000000002</v>
      </c>
      <c r="BW396" s="7">
        <v>0</v>
      </c>
      <c r="BX396" s="7">
        <v>0</v>
      </c>
      <c r="BY396" s="7">
        <v>0</v>
      </c>
      <c r="BZ396" s="7">
        <f>Table2[[#This Row],[Energy Tax Savings Through FY 11]]+Table2[[#This Row],[Energy Tax Savings FY 12 and After ]]</f>
        <v>0</v>
      </c>
      <c r="CA396" s="7">
        <v>0</v>
      </c>
      <c r="CB396" s="7">
        <v>0</v>
      </c>
      <c r="CC396" s="7">
        <v>0</v>
      </c>
      <c r="CD396" s="7">
        <f>Table2[[#This Row],[Tax Exempt Bond Savings Through FY 11]]+Table2[[#This Row],[Tax Exempt Bond Savings FY12 and After ]]</f>
        <v>0</v>
      </c>
      <c r="CE396" s="7">
        <v>51.4694</v>
      </c>
      <c r="CF396" s="7">
        <v>246.07490000000001</v>
      </c>
      <c r="CG396" s="7">
        <v>643.63430000000005</v>
      </c>
      <c r="CH396" s="7">
        <f>Table2[[#This Row],[Indirect and Induced Through FY 11]]+Table2[[#This Row],[Indirect and Induced FY 12 and After  ]]</f>
        <v>889.70920000000001</v>
      </c>
      <c r="CI396" s="7">
        <v>154.19479999999999</v>
      </c>
      <c r="CJ396" s="7">
        <v>720.93449999999996</v>
      </c>
      <c r="CK396" s="7">
        <v>1928.2357999999999</v>
      </c>
      <c r="CL396" s="7">
        <f>Table2[[#This Row],[TOTAL Income Consumption Use Taxes Through FY 11]]+Table2[[#This Row],[TOTAL Income Consumption Use Taxes FY 12 and After  ]]</f>
        <v>2649.1702999999998</v>
      </c>
      <c r="CM396" s="7">
        <v>38.11</v>
      </c>
      <c r="CN396" s="7">
        <v>103.27509999999999</v>
      </c>
      <c r="CO396" s="7">
        <v>476.57319999999999</v>
      </c>
      <c r="CP396" s="7">
        <f>Table2[[#This Row],[Assistance Provided Through FY 11]]+Table2[[#This Row],[Assistance Provided FY 12 and After ]]</f>
        <v>579.84829999999999</v>
      </c>
      <c r="CQ396" s="7">
        <v>0</v>
      </c>
      <c r="CR396" s="7">
        <v>0</v>
      </c>
      <c r="CS396" s="7">
        <v>0</v>
      </c>
      <c r="CT396" s="7">
        <f>Table2[[#This Row],[Recapture Cancellation Reduction Amount Through FY 11]]+Table2[[#This Row],[Recapture Cancellation Reduction Amount FY 12 and After ]]</f>
        <v>0</v>
      </c>
      <c r="CU396" s="7">
        <v>0</v>
      </c>
      <c r="CV396" s="7">
        <v>0</v>
      </c>
      <c r="CW396" s="7">
        <v>0</v>
      </c>
      <c r="CX396" s="7">
        <f>Table2[[#This Row],[Penalty Paid Through FY 11]]+Table2[[#This Row],[Penalty Paid FY 12 and After]]</f>
        <v>0</v>
      </c>
      <c r="CY396" s="7">
        <v>38.11</v>
      </c>
      <c r="CZ396" s="7">
        <v>103.27509999999999</v>
      </c>
      <c r="DA396" s="7">
        <v>476.57319999999999</v>
      </c>
      <c r="DB396" s="7">
        <f>Table2[[#This Row],[TOTAL Assistance Net of recapture penalties Through FY 11]]+Table2[[#This Row],[TOTAL Assistance Net of recapture penalties FY 12 and After ]]</f>
        <v>579.84829999999999</v>
      </c>
      <c r="DC396" s="7">
        <v>163.3004</v>
      </c>
      <c r="DD396" s="7">
        <v>676.05399999999997</v>
      </c>
      <c r="DE396" s="7">
        <v>2042.1025999999999</v>
      </c>
      <c r="DF396" s="7">
        <f>Table2[[#This Row],[Company Direct Tax Revenue Before Assistance FY 12 and After]]+Table2[[#This Row],[Company Direct Tax Revenue Before Assistance Through FY 11]]</f>
        <v>2718.1565999999998</v>
      </c>
      <c r="DG396" s="7">
        <v>92.194999999999993</v>
      </c>
      <c r="DH396" s="7">
        <v>427.27120000000002</v>
      </c>
      <c r="DI396" s="7">
        <v>1152.9143999999999</v>
      </c>
      <c r="DJ396" s="7">
        <f>Table2[[#This Row],[Indirect and Induced Tax Revenues FY 12 and After]]+Table2[[#This Row],[Indirect and Induced Tax Revenues Through FY 11]]</f>
        <v>1580.1855999999998</v>
      </c>
      <c r="DK396" s="7">
        <v>255.49539999999999</v>
      </c>
      <c r="DL396" s="7">
        <v>1103.3252</v>
      </c>
      <c r="DM396" s="7">
        <v>3195.0169999999998</v>
      </c>
      <c r="DN396" s="7">
        <f>Table2[[#This Row],[TOTAL Tax Revenues Before Assistance Through FY 11]]+Table2[[#This Row],[TOTAL Tax Revenues Before Assistance FY 12 and After]]</f>
        <v>4298.3422</v>
      </c>
      <c r="DO396" s="7">
        <v>217.3854</v>
      </c>
      <c r="DP396" s="7">
        <v>1000.0501</v>
      </c>
      <c r="DQ396" s="7">
        <v>2718.4438</v>
      </c>
      <c r="DR396" s="7">
        <f>Table2[[#This Row],[TOTAL Tax Revenues Net of Assistance Recapture and Penalty FY 12 and After]]+Table2[[#This Row],[TOTAL Tax Revenues Net of Assistance Recapture and Penalty Through FY 11]]</f>
        <v>3718.4938999999999</v>
      </c>
      <c r="DS396" s="7">
        <v>0</v>
      </c>
      <c r="DT396" s="7">
        <v>0</v>
      </c>
      <c r="DU396" s="7">
        <v>0</v>
      </c>
      <c r="DV396" s="7">
        <v>0</v>
      </c>
    </row>
    <row r="397" spans="1:126" x14ac:dyDescent="0.25">
      <c r="A397" s="5">
        <v>93171</v>
      </c>
      <c r="B397" s="5" t="s">
        <v>672</v>
      </c>
      <c r="C397" s="5" t="s">
        <v>673</v>
      </c>
      <c r="D397" s="5" t="s">
        <v>36</v>
      </c>
      <c r="E397" s="5">
        <v>17</v>
      </c>
      <c r="F397" s="5">
        <v>2768</v>
      </c>
      <c r="G397" s="5">
        <v>253</v>
      </c>
      <c r="H397" s="23"/>
      <c r="I397" s="23"/>
      <c r="J397" s="5">
        <v>812320</v>
      </c>
      <c r="K397" s="6" t="s">
        <v>28</v>
      </c>
      <c r="L397" s="6">
        <v>38966</v>
      </c>
      <c r="M397" s="9">
        <v>48395</v>
      </c>
      <c r="N397" s="7">
        <v>2600</v>
      </c>
      <c r="O397" s="5" t="s">
        <v>56</v>
      </c>
      <c r="P397" s="23">
        <v>8</v>
      </c>
      <c r="Q397" s="23">
        <v>0</v>
      </c>
      <c r="R397" s="23">
        <v>31</v>
      </c>
      <c r="S397" s="23">
        <v>5</v>
      </c>
      <c r="T397" s="23">
        <v>0</v>
      </c>
      <c r="U397" s="23">
        <v>44</v>
      </c>
      <c r="V397" s="23">
        <v>40</v>
      </c>
      <c r="W397" s="23">
        <v>0</v>
      </c>
      <c r="X397" s="23">
        <v>0</v>
      </c>
      <c r="Y397" s="23">
        <v>0</v>
      </c>
      <c r="Z397" s="23">
        <v>36</v>
      </c>
      <c r="AA397" s="24">
        <v>0</v>
      </c>
      <c r="AB397" s="24">
        <v>0</v>
      </c>
      <c r="AC397" s="24">
        <v>0</v>
      </c>
      <c r="AD397" s="24">
        <v>0</v>
      </c>
      <c r="AE397" s="24">
        <v>0</v>
      </c>
      <c r="AF397" s="24">
        <v>95.454545454545496</v>
      </c>
      <c r="AG397" s="5" t="s">
        <v>39</v>
      </c>
      <c r="AH397" s="7" t="s">
        <v>33</v>
      </c>
      <c r="AI397" s="7">
        <v>6.7279999999999998</v>
      </c>
      <c r="AJ397" s="7">
        <v>32.588999999999999</v>
      </c>
      <c r="AK397" s="7">
        <v>84.135800000000003</v>
      </c>
      <c r="AL397" s="7">
        <f>Table2[[#This Row],[Company Direct Land Through FY 11]]+Table2[[#This Row],[Company Direct Land FY 12 and After ]]</f>
        <v>116.7248</v>
      </c>
      <c r="AM397" s="7">
        <v>18.792999999999999</v>
      </c>
      <c r="AN397" s="7">
        <v>85.970299999999995</v>
      </c>
      <c r="AO397" s="7">
        <v>235.01130000000001</v>
      </c>
      <c r="AP397" s="7">
        <f>Table2[[#This Row],[Company Direct Building Through FY 11]]+Table2[[#This Row],[Company Direct Building FY 12 and After  ]]</f>
        <v>320.98160000000001</v>
      </c>
      <c r="AQ397" s="7">
        <v>0</v>
      </c>
      <c r="AR397" s="7">
        <v>41.852800000000002</v>
      </c>
      <c r="AS397" s="7">
        <v>0</v>
      </c>
      <c r="AT397" s="7">
        <f>Table2[[#This Row],[Mortgage Recording Tax Through FY 11]]+Table2[[#This Row],[Mortgage Recording Tax FY 12 and After ]]</f>
        <v>41.852800000000002</v>
      </c>
      <c r="AU397" s="7">
        <v>12.507</v>
      </c>
      <c r="AV397" s="7">
        <v>47.243499999999997</v>
      </c>
      <c r="AW397" s="7">
        <v>156.40180000000001</v>
      </c>
      <c r="AX397" s="7">
        <f>Table2[[#This Row],[Pilot Savings  Through FY 11]]+Table2[[#This Row],[Pilot Savings FY 12 and After ]]</f>
        <v>203.64530000000002</v>
      </c>
      <c r="AY397" s="7">
        <v>0</v>
      </c>
      <c r="AZ397" s="7">
        <v>41.852800000000002</v>
      </c>
      <c r="BA397" s="7">
        <v>0</v>
      </c>
      <c r="BB397" s="7">
        <f>Table2[[#This Row],[Mortgage Recording Tax Exemption Through FY 11]]+Table2[[#This Row],[Mortgage Recording Tax Exemption FY 12 and After ]]</f>
        <v>41.852800000000002</v>
      </c>
      <c r="BC397" s="7">
        <v>49.8733</v>
      </c>
      <c r="BD397" s="7">
        <v>170.0129</v>
      </c>
      <c r="BE397" s="7">
        <v>623.67550000000006</v>
      </c>
      <c r="BF397" s="7">
        <f>Table2[[#This Row],[Indirect and Induced Land Through FY 11]]+Table2[[#This Row],[Indirect and Induced Land FY 12 and After ]]</f>
        <v>793.6884</v>
      </c>
      <c r="BG397" s="7">
        <v>92.621899999999997</v>
      </c>
      <c r="BH397" s="7">
        <v>315.73849999999999</v>
      </c>
      <c r="BI397" s="7">
        <v>1158.2548999999999</v>
      </c>
      <c r="BJ397" s="7">
        <f>Table2[[#This Row],[Indirect and Induced Building Through FY 11]]+Table2[[#This Row],[Indirect and Induced Building FY 12 and After]]</f>
        <v>1473.9933999999998</v>
      </c>
      <c r="BK397" s="7">
        <v>155.50919999999999</v>
      </c>
      <c r="BL397" s="7">
        <v>557.06719999999996</v>
      </c>
      <c r="BM397" s="7">
        <v>1944.6757</v>
      </c>
      <c r="BN397" s="7">
        <f>Table2[[#This Row],[TOTAL Real Property Related Taxes Through FY 11]]+Table2[[#This Row],[TOTAL Real Property Related Taxes FY 12 and After]]</f>
        <v>2501.7429000000002</v>
      </c>
      <c r="BO397" s="7">
        <v>224.39670000000001</v>
      </c>
      <c r="BP397" s="7">
        <v>797.40779999999995</v>
      </c>
      <c r="BQ397" s="7">
        <v>2806.1244999999999</v>
      </c>
      <c r="BR397" s="7">
        <f>Table2[[#This Row],[Company Direct Through FY 11]]+Table2[[#This Row],[Company Direct FY 12 and After ]]</f>
        <v>3603.5322999999999</v>
      </c>
      <c r="BS397" s="7">
        <v>0</v>
      </c>
      <c r="BT397" s="7">
        <v>12.1419</v>
      </c>
      <c r="BU397" s="7">
        <v>0</v>
      </c>
      <c r="BV397" s="7">
        <f>Table2[[#This Row],[Sales Tax Exemption Through FY 11]]+Table2[[#This Row],[Sales Tax Exemption FY 12 and After ]]</f>
        <v>12.1419</v>
      </c>
      <c r="BW397" s="7">
        <v>1.0294000000000001</v>
      </c>
      <c r="BX397" s="7">
        <v>3.8871000000000002</v>
      </c>
      <c r="BY397" s="7">
        <v>2.2997999999999998</v>
      </c>
      <c r="BZ397" s="7">
        <f>Table2[[#This Row],[Energy Tax Savings Through FY 11]]+Table2[[#This Row],[Energy Tax Savings FY 12 and After ]]</f>
        <v>6.1868999999999996</v>
      </c>
      <c r="CA397" s="7">
        <v>0</v>
      </c>
      <c r="CB397" s="7">
        <v>0</v>
      </c>
      <c r="CC397" s="7">
        <v>0</v>
      </c>
      <c r="CD397" s="7">
        <f>Table2[[#This Row],[Tax Exempt Bond Savings Through FY 11]]+Table2[[#This Row],[Tax Exempt Bond Savings FY12 and After ]]</f>
        <v>0</v>
      </c>
      <c r="CE397" s="7">
        <v>180.0866</v>
      </c>
      <c r="CF397" s="7">
        <v>656.80380000000002</v>
      </c>
      <c r="CG397" s="7">
        <v>2252.0174000000002</v>
      </c>
      <c r="CH397" s="7">
        <f>Table2[[#This Row],[Indirect and Induced Through FY 11]]+Table2[[#This Row],[Indirect and Induced FY 12 and After  ]]</f>
        <v>2908.8212000000003</v>
      </c>
      <c r="CI397" s="7">
        <v>403.45389999999998</v>
      </c>
      <c r="CJ397" s="7">
        <v>1438.1826000000001</v>
      </c>
      <c r="CK397" s="7">
        <v>5055.8420999999998</v>
      </c>
      <c r="CL397" s="7">
        <f>Table2[[#This Row],[TOTAL Income Consumption Use Taxes Through FY 11]]+Table2[[#This Row],[TOTAL Income Consumption Use Taxes FY 12 and After  ]]</f>
        <v>6494.0246999999999</v>
      </c>
      <c r="CM397" s="7">
        <v>13.5364</v>
      </c>
      <c r="CN397" s="7">
        <v>105.1253</v>
      </c>
      <c r="CO397" s="7">
        <v>158.70160000000001</v>
      </c>
      <c r="CP397" s="7">
        <f>Table2[[#This Row],[Assistance Provided Through FY 11]]+Table2[[#This Row],[Assistance Provided FY 12 and After ]]</f>
        <v>263.82690000000002</v>
      </c>
      <c r="CQ397" s="7">
        <v>0</v>
      </c>
      <c r="CR397" s="7">
        <v>0</v>
      </c>
      <c r="CS397" s="7">
        <v>0</v>
      </c>
      <c r="CT397" s="7">
        <f>Table2[[#This Row],[Recapture Cancellation Reduction Amount Through FY 11]]+Table2[[#This Row],[Recapture Cancellation Reduction Amount FY 12 and After ]]</f>
        <v>0</v>
      </c>
      <c r="CU397" s="7">
        <v>0</v>
      </c>
      <c r="CV397" s="7">
        <v>0</v>
      </c>
      <c r="CW397" s="7">
        <v>0</v>
      </c>
      <c r="CX397" s="7">
        <f>Table2[[#This Row],[Penalty Paid Through FY 11]]+Table2[[#This Row],[Penalty Paid FY 12 and After]]</f>
        <v>0</v>
      </c>
      <c r="CY397" s="7">
        <v>13.5364</v>
      </c>
      <c r="CZ397" s="7">
        <v>105.1253</v>
      </c>
      <c r="DA397" s="7">
        <v>158.70160000000001</v>
      </c>
      <c r="DB397" s="7">
        <f>Table2[[#This Row],[TOTAL Assistance Net of recapture penalties Through FY 11]]+Table2[[#This Row],[TOTAL Assistance Net of recapture penalties FY 12 and After ]]</f>
        <v>263.82690000000002</v>
      </c>
      <c r="DC397" s="7">
        <v>249.9177</v>
      </c>
      <c r="DD397" s="7">
        <v>957.81989999999996</v>
      </c>
      <c r="DE397" s="7">
        <v>3125.2716</v>
      </c>
      <c r="DF397" s="7">
        <f>Table2[[#This Row],[Company Direct Tax Revenue Before Assistance FY 12 and After]]+Table2[[#This Row],[Company Direct Tax Revenue Before Assistance Through FY 11]]</f>
        <v>4083.0915</v>
      </c>
      <c r="DG397" s="7">
        <v>322.58179999999999</v>
      </c>
      <c r="DH397" s="7">
        <v>1142.5552</v>
      </c>
      <c r="DI397" s="7">
        <v>4033.9477999999999</v>
      </c>
      <c r="DJ397" s="7">
        <f>Table2[[#This Row],[Indirect and Induced Tax Revenues FY 12 and After]]+Table2[[#This Row],[Indirect and Induced Tax Revenues Through FY 11]]</f>
        <v>5176.5029999999997</v>
      </c>
      <c r="DK397" s="7">
        <v>572.49950000000001</v>
      </c>
      <c r="DL397" s="7">
        <v>2100.3751000000002</v>
      </c>
      <c r="DM397" s="7">
        <v>7159.2194</v>
      </c>
      <c r="DN397" s="7">
        <f>Table2[[#This Row],[TOTAL Tax Revenues Before Assistance Through FY 11]]+Table2[[#This Row],[TOTAL Tax Revenues Before Assistance FY 12 and After]]</f>
        <v>9259.5944999999992</v>
      </c>
      <c r="DO397" s="7">
        <v>558.96310000000005</v>
      </c>
      <c r="DP397" s="7">
        <v>1995.2498000000001</v>
      </c>
      <c r="DQ397" s="7">
        <v>7000.5177999999996</v>
      </c>
      <c r="DR397" s="7">
        <f>Table2[[#This Row],[TOTAL Tax Revenues Net of Assistance Recapture and Penalty FY 12 and After]]+Table2[[#This Row],[TOTAL Tax Revenues Net of Assistance Recapture and Penalty Through FY 11]]</f>
        <v>8995.7675999999992</v>
      </c>
      <c r="DS397" s="7">
        <v>0</v>
      </c>
      <c r="DT397" s="7">
        <v>13.114000000000001</v>
      </c>
      <c r="DU397" s="7">
        <v>96.15</v>
      </c>
      <c r="DV397" s="7">
        <v>0</v>
      </c>
    </row>
    <row r="398" spans="1:126" x14ac:dyDescent="0.25">
      <c r="A398" s="5">
        <v>93172</v>
      </c>
      <c r="B398" s="5" t="s">
        <v>674</v>
      </c>
      <c r="C398" s="5" t="s">
        <v>675</v>
      </c>
      <c r="D398" s="5" t="s">
        <v>42</v>
      </c>
      <c r="E398" s="5">
        <v>34</v>
      </c>
      <c r="F398" s="5">
        <v>2976</v>
      </c>
      <c r="G398" s="5">
        <v>60</v>
      </c>
      <c r="H398" s="23"/>
      <c r="I398" s="23"/>
      <c r="J398" s="5">
        <v>424130</v>
      </c>
      <c r="K398" s="6" t="s">
        <v>43</v>
      </c>
      <c r="L398" s="6">
        <v>39037</v>
      </c>
      <c r="M398" s="9">
        <v>48395</v>
      </c>
      <c r="N398" s="7">
        <v>11441</v>
      </c>
      <c r="O398" s="5" t="s">
        <v>109</v>
      </c>
      <c r="P398" s="23">
        <v>0</v>
      </c>
      <c r="Q398" s="23">
        <v>0</v>
      </c>
      <c r="R398" s="23">
        <v>17</v>
      </c>
      <c r="S398" s="23">
        <v>0</v>
      </c>
      <c r="T398" s="23">
        <v>0</v>
      </c>
      <c r="U398" s="23">
        <v>17</v>
      </c>
      <c r="V398" s="23">
        <v>17</v>
      </c>
      <c r="W398" s="23">
        <v>0</v>
      </c>
      <c r="X398" s="23">
        <v>0</v>
      </c>
      <c r="Y398" s="23">
        <v>0</v>
      </c>
      <c r="Z398" s="23">
        <v>10</v>
      </c>
      <c r="AA398" s="24">
        <v>0</v>
      </c>
      <c r="AB398" s="24">
        <v>0</v>
      </c>
      <c r="AC398" s="24">
        <v>0</v>
      </c>
      <c r="AD398" s="24">
        <v>0</v>
      </c>
      <c r="AE398" s="24">
        <v>0</v>
      </c>
      <c r="AF398" s="24">
        <v>100</v>
      </c>
      <c r="AG398" s="5" t="s">
        <v>39</v>
      </c>
      <c r="AH398" s="7" t="s">
        <v>33</v>
      </c>
      <c r="AI398" s="7">
        <v>43.526000000000003</v>
      </c>
      <c r="AJ398" s="7">
        <v>75.844300000000004</v>
      </c>
      <c r="AK398" s="7">
        <v>544.29920000000004</v>
      </c>
      <c r="AL398" s="7">
        <f>Table2[[#This Row],[Company Direct Land Through FY 11]]+Table2[[#This Row],[Company Direct Land FY 12 and After ]]</f>
        <v>620.14350000000002</v>
      </c>
      <c r="AM398" s="7">
        <v>52.9</v>
      </c>
      <c r="AN398" s="7">
        <v>86.564099999999996</v>
      </c>
      <c r="AO398" s="7">
        <v>661.5249</v>
      </c>
      <c r="AP398" s="7">
        <f>Table2[[#This Row],[Company Direct Building Through FY 11]]+Table2[[#This Row],[Company Direct Building FY 12 and After  ]]</f>
        <v>748.08899999999994</v>
      </c>
      <c r="AQ398" s="7">
        <v>0</v>
      </c>
      <c r="AR398" s="7">
        <v>118.625</v>
      </c>
      <c r="AS398" s="7">
        <v>0</v>
      </c>
      <c r="AT398" s="7">
        <f>Table2[[#This Row],[Mortgage Recording Tax Through FY 11]]+Table2[[#This Row],[Mortgage Recording Tax FY 12 and After ]]</f>
        <v>118.625</v>
      </c>
      <c r="AU398" s="7">
        <v>89.915000000000006</v>
      </c>
      <c r="AV398" s="7">
        <v>127.49590000000001</v>
      </c>
      <c r="AW398" s="7">
        <v>1124.4057</v>
      </c>
      <c r="AX398" s="7">
        <f>Table2[[#This Row],[Pilot Savings  Through FY 11]]+Table2[[#This Row],[Pilot Savings FY 12 and After ]]</f>
        <v>1251.9016000000001</v>
      </c>
      <c r="AY398" s="7">
        <v>0</v>
      </c>
      <c r="AZ398" s="7">
        <v>0</v>
      </c>
      <c r="BA398" s="7">
        <v>0</v>
      </c>
      <c r="BB398" s="7">
        <f>Table2[[#This Row],[Mortgage Recording Tax Exemption Through FY 11]]+Table2[[#This Row],[Mortgage Recording Tax Exemption FY 12 and After ]]</f>
        <v>0</v>
      </c>
      <c r="BC398" s="7">
        <v>26.582599999999999</v>
      </c>
      <c r="BD398" s="7">
        <v>45.628100000000003</v>
      </c>
      <c r="BE398" s="7">
        <v>332.42009999999999</v>
      </c>
      <c r="BF398" s="7">
        <f>Table2[[#This Row],[Indirect and Induced Land Through FY 11]]+Table2[[#This Row],[Indirect and Induced Land FY 12 and After ]]</f>
        <v>378.04820000000001</v>
      </c>
      <c r="BG398" s="7">
        <v>49.367800000000003</v>
      </c>
      <c r="BH398" s="7">
        <v>84.738</v>
      </c>
      <c r="BI398" s="7">
        <v>617.35329999999999</v>
      </c>
      <c r="BJ398" s="7">
        <f>Table2[[#This Row],[Indirect and Induced Building Through FY 11]]+Table2[[#This Row],[Indirect and Induced Building FY 12 and After]]</f>
        <v>702.09130000000005</v>
      </c>
      <c r="BK398" s="7">
        <v>82.461399999999998</v>
      </c>
      <c r="BL398" s="7">
        <v>283.90359999999998</v>
      </c>
      <c r="BM398" s="7">
        <v>1031.1918000000001</v>
      </c>
      <c r="BN398" s="7">
        <f>Table2[[#This Row],[TOTAL Real Property Related Taxes Through FY 11]]+Table2[[#This Row],[TOTAL Real Property Related Taxes FY 12 and After]]</f>
        <v>1315.0954000000002</v>
      </c>
      <c r="BO398" s="7">
        <v>197.9385</v>
      </c>
      <c r="BP398" s="7">
        <v>346.38119999999998</v>
      </c>
      <c r="BQ398" s="7">
        <v>2475.2588999999998</v>
      </c>
      <c r="BR398" s="7">
        <f>Table2[[#This Row],[Company Direct Through FY 11]]+Table2[[#This Row],[Company Direct FY 12 and After ]]</f>
        <v>2821.6400999999996</v>
      </c>
      <c r="BS398" s="7">
        <v>0</v>
      </c>
      <c r="BT398" s="7">
        <v>0</v>
      </c>
      <c r="BU398" s="7">
        <v>0</v>
      </c>
      <c r="BV398" s="7">
        <f>Table2[[#This Row],[Sales Tax Exemption Through FY 11]]+Table2[[#This Row],[Sales Tax Exemption FY 12 and After ]]</f>
        <v>0</v>
      </c>
      <c r="BW398" s="7">
        <v>0</v>
      </c>
      <c r="BX398" s="7">
        <v>0</v>
      </c>
      <c r="BY398" s="7">
        <v>0</v>
      </c>
      <c r="BZ398" s="7">
        <f>Table2[[#This Row],[Energy Tax Savings Through FY 11]]+Table2[[#This Row],[Energy Tax Savings FY 12 and After ]]</f>
        <v>0</v>
      </c>
      <c r="CA398" s="7">
        <v>0</v>
      </c>
      <c r="CB398" s="7">
        <v>0</v>
      </c>
      <c r="CC398" s="7">
        <v>0</v>
      </c>
      <c r="CD398" s="7">
        <f>Table2[[#This Row],[Tax Exempt Bond Savings Through FY 11]]+Table2[[#This Row],[Tax Exempt Bond Savings FY12 and After ]]</f>
        <v>0</v>
      </c>
      <c r="CE398" s="7">
        <v>104.6267</v>
      </c>
      <c r="CF398" s="7">
        <v>184.90790000000001</v>
      </c>
      <c r="CG398" s="7">
        <v>1308.3776</v>
      </c>
      <c r="CH398" s="7">
        <f>Table2[[#This Row],[Indirect and Induced Through FY 11]]+Table2[[#This Row],[Indirect and Induced FY 12 and After  ]]</f>
        <v>1493.2855</v>
      </c>
      <c r="CI398" s="7">
        <v>302.5652</v>
      </c>
      <c r="CJ398" s="7">
        <v>531.28909999999996</v>
      </c>
      <c r="CK398" s="7">
        <v>3783.6365000000001</v>
      </c>
      <c r="CL398" s="7">
        <f>Table2[[#This Row],[TOTAL Income Consumption Use Taxes Through FY 11]]+Table2[[#This Row],[TOTAL Income Consumption Use Taxes FY 12 and After  ]]</f>
        <v>4314.9256000000005</v>
      </c>
      <c r="CM398" s="7">
        <v>89.915000000000006</v>
      </c>
      <c r="CN398" s="7">
        <v>127.49590000000001</v>
      </c>
      <c r="CO398" s="7">
        <v>1124.4057</v>
      </c>
      <c r="CP398" s="7">
        <f>Table2[[#This Row],[Assistance Provided Through FY 11]]+Table2[[#This Row],[Assistance Provided FY 12 and After ]]</f>
        <v>1251.9016000000001</v>
      </c>
      <c r="CQ398" s="7">
        <v>0</v>
      </c>
      <c r="CR398" s="7">
        <v>0</v>
      </c>
      <c r="CS398" s="7">
        <v>0</v>
      </c>
      <c r="CT398" s="7">
        <f>Table2[[#This Row],[Recapture Cancellation Reduction Amount Through FY 11]]+Table2[[#This Row],[Recapture Cancellation Reduction Amount FY 12 and After ]]</f>
        <v>0</v>
      </c>
      <c r="CU398" s="7">
        <v>0</v>
      </c>
      <c r="CV398" s="7">
        <v>0</v>
      </c>
      <c r="CW398" s="7">
        <v>0</v>
      </c>
      <c r="CX398" s="7">
        <f>Table2[[#This Row],[Penalty Paid Through FY 11]]+Table2[[#This Row],[Penalty Paid FY 12 and After]]</f>
        <v>0</v>
      </c>
      <c r="CY398" s="7">
        <v>89.915000000000006</v>
      </c>
      <c r="CZ398" s="7">
        <v>127.49590000000001</v>
      </c>
      <c r="DA398" s="7">
        <v>1124.4057</v>
      </c>
      <c r="DB398" s="7">
        <f>Table2[[#This Row],[TOTAL Assistance Net of recapture penalties Through FY 11]]+Table2[[#This Row],[TOTAL Assistance Net of recapture penalties FY 12 and After ]]</f>
        <v>1251.9016000000001</v>
      </c>
      <c r="DC398" s="7">
        <v>294.36450000000002</v>
      </c>
      <c r="DD398" s="7">
        <v>627.41459999999995</v>
      </c>
      <c r="DE398" s="7">
        <v>3681.0830000000001</v>
      </c>
      <c r="DF398" s="7">
        <f>Table2[[#This Row],[Company Direct Tax Revenue Before Assistance FY 12 and After]]+Table2[[#This Row],[Company Direct Tax Revenue Before Assistance Through FY 11]]</f>
        <v>4308.4975999999997</v>
      </c>
      <c r="DG398" s="7">
        <v>180.5771</v>
      </c>
      <c r="DH398" s="7">
        <v>315.274</v>
      </c>
      <c r="DI398" s="7">
        <v>2258.1509999999998</v>
      </c>
      <c r="DJ398" s="7">
        <f>Table2[[#This Row],[Indirect and Induced Tax Revenues FY 12 and After]]+Table2[[#This Row],[Indirect and Induced Tax Revenues Through FY 11]]</f>
        <v>2573.4249999999997</v>
      </c>
      <c r="DK398" s="7">
        <v>474.94159999999999</v>
      </c>
      <c r="DL398" s="7">
        <v>942.68859999999995</v>
      </c>
      <c r="DM398" s="7">
        <v>5939.2340000000004</v>
      </c>
      <c r="DN398" s="7">
        <f>Table2[[#This Row],[TOTAL Tax Revenues Before Assistance Through FY 11]]+Table2[[#This Row],[TOTAL Tax Revenues Before Assistance FY 12 and After]]</f>
        <v>6881.9225999999999</v>
      </c>
      <c r="DO398" s="7">
        <v>385.02659999999997</v>
      </c>
      <c r="DP398" s="7">
        <v>815.19269999999995</v>
      </c>
      <c r="DQ398" s="7">
        <v>4814.8283000000001</v>
      </c>
      <c r="DR398" s="7">
        <f>Table2[[#This Row],[TOTAL Tax Revenues Net of Assistance Recapture and Penalty FY 12 and After]]+Table2[[#This Row],[TOTAL Tax Revenues Net of Assistance Recapture and Penalty Through FY 11]]</f>
        <v>5630.0209999999997</v>
      </c>
      <c r="DS398" s="7">
        <v>0</v>
      </c>
      <c r="DT398" s="7">
        <v>0</v>
      </c>
      <c r="DU398" s="7">
        <v>0</v>
      </c>
      <c r="DV398" s="7">
        <v>0</v>
      </c>
    </row>
    <row r="399" spans="1:126" x14ac:dyDescent="0.25">
      <c r="A399" s="5">
        <v>93173</v>
      </c>
      <c r="B399" s="5" t="s">
        <v>676</v>
      </c>
      <c r="C399" s="5" t="s">
        <v>677</v>
      </c>
      <c r="D399" s="5" t="s">
        <v>36</v>
      </c>
      <c r="E399" s="5">
        <v>13</v>
      </c>
      <c r="F399" s="5">
        <v>5610</v>
      </c>
      <c r="G399" s="5">
        <v>25</v>
      </c>
      <c r="H399" s="23"/>
      <c r="I399" s="23"/>
      <c r="J399" s="5">
        <v>327213</v>
      </c>
      <c r="K399" s="6" t="s">
        <v>43</v>
      </c>
      <c r="L399" s="6">
        <v>39007</v>
      </c>
      <c r="M399" s="9">
        <v>43343</v>
      </c>
      <c r="N399" s="7">
        <v>53000</v>
      </c>
      <c r="O399" s="5" t="s">
        <v>75</v>
      </c>
      <c r="P399" s="23">
        <v>0</v>
      </c>
      <c r="Q399" s="23">
        <v>0</v>
      </c>
      <c r="R399" s="23">
        <v>107</v>
      </c>
      <c r="S399" s="23">
        <v>7</v>
      </c>
      <c r="T399" s="23">
        <v>0</v>
      </c>
      <c r="U399" s="23">
        <v>114</v>
      </c>
      <c r="V399" s="23">
        <v>114</v>
      </c>
      <c r="W399" s="23">
        <v>0</v>
      </c>
      <c r="X399" s="23">
        <v>0</v>
      </c>
      <c r="Y399" s="23">
        <v>0</v>
      </c>
      <c r="Z399" s="23">
        <v>2</v>
      </c>
      <c r="AA399" s="24">
        <v>0</v>
      </c>
      <c r="AB399" s="24">
        <v>0</v>
      </c>
      <c r="AC399" s="24">
        <v>0</v>
      </c>
      <c r="AD399" s="24">
        <v>0</v>
      </c>
      <c r="AE399" s="24">
        <v>0</v>
      </c>
      <c r="AF399" s="24">
        <v>78.070175438596493</v>
      </c>
      <c r="AG399" s="5" t="s">
        <v>39</v>
      </c>
      <c r="AH399" s="7" t="s">
        <v>33</v>
      </c>
      <c r="AI399" s="7">
        <v>287.50959999999998</v>
      </c>
      <c r="AJ399" s="7">
        <v>321.85789999999997</v>
      </c>
      <c r="AK399" s="7">
        <v>1606.7987000000001</v>
      </c>
      <c r="AL399" s="7">
        <f>Table2[[#This Row],[Company Direct Land Through FY 11]]+Table2[[#This Row],[Company Direct Land FY 12 and After ]]</f>
        <v>1928.6566</v>
      </c>
      <c r="AM399" s="7">
        <v>533.94640000000004</v>
      </c>
      <c r="AN399" s="7">
        <v>597.7364</v>
      </c>
      <c r="AO399" s="7">
        <v>2984.0554999999999</v>
      </c>
      <c r="AP399" s="7">
        <f>Table2[[#This Row],[Company Direct Building Through FY 11]]+Table2[[#This Row],[Company Direct Building FY 12 and After  ]]</f>
        <v>3581.7919000000002</v>
      </c>
      <c r="AQ399" s="7">
        <v>0</v>
      </c>
      <c r="AR399" s="7">
        <v>443.02719999999999</v>
      </c>
      <c r="AS399" s="7">
        <v>0</v>
      </c>
      <c r="AT399" s="7">
        <f>Table2[[#This Row],[Mortgage Recording Tax Through FY 11]]+Table2[[#This Row],[Mortgage Recording Tax FY 12 and After ]]</f>
        <v>443.02719999999999</v>
      </c>
      <c r="AU399" s="7">
        <v>0</v>
      </c>
      <c r="AV399" s="7">
        <v>0</v>
      </c>
      <c r="AW399" s="7">
        <v>0</v>
      </c>
      <c r="AX399" s="7">
        <f>Table2[[#This Row],[Pilot Savings  Through FY 11]]+Table2[[#This Row],[Pilot Savings FY 12 and After ]]</f>
        <v>0</v>
      </c>
      <c r="AY399" s="7">
        <v>0</v>
      </c>
      <c r="AZ399" s="7">
        <v>443.02719999999999</v>
      </c>
      <c r="BA399" s="7">
        <v>0</v>
      </c>
      <c r="BB399" s="7">
        <f>Table2[[#This Row],[Mortgage Recording Tax Exemption Through FY 11]]+Table2[[#This Row],[Mortgage Recording Tax Exemption FY 12 and After ]]</f>
        <v>443.02719999999999</v>
      </c>
      <c r="BC399" s="7">
        <v>130.47550000000001</v>
      </c>
      <c r="BD399" s="7">
        <v>334.67200000000003</v>
      </c>
      <c r="BE399" s="7">
        <v>729.18560000000002</v>
      </c>
      <c r="BF399" s="7">
        <f>Table2[[#This Row],[Indirect and Induced Land Through FY 11]]+Table2[[#This Row],[Indirect and Induced Land FY 12 and After ]]</f>
        <v>1063.8576</v>
      </c>
      <c r="BG399" s="7">
        <v>242.3117</v>
      </c>
      <c r="BH399" s="7">
        <v>621.53399999999999</v>
      </c>
      <c r="BI399" s="7">
        <v>1354.2023999999999</v>
      </c>
      <c r="BJ399" s="7">
        <f>Table2[[#This Row],[Indirect and Induced Building Through FY 11]]+Table2[[#This Row],[Indirect and Induced Building FY 12 and After]]</f>
        <v>1975.7363999999998</v>
      </c>
      <c r="BK399" s="7">
        <v>1194.2431999999999</v>
      </c>
      <c r="BL399" s="7">
        <v>1875.8003000000001</v>
      </c>
      <c r="BM399" s="7">
        <v>6674.2421999999997</v>
      </c>
      <c r="BN399" s="7">
        <f>Table2[[#This Row],[TOTAL Real Property Related Taxes Through FY 11]]+Table2[[#This Row],[TOTAL Real Property Related Taxes FY 12 and After]]</f>
        <v>8550.0424999999996</v>
      </c>
      <c r="BO399" s="7">
        <v>1009.5252</v>
      </c>
      <c r="BP399" s="7">
        <v>2710.5889999999999</v>
      </c>
      <c r="BQ399" s="7">
        <v>5641.9135999999999</v>
      </c>
      <c r="BR399" s="7">
        <f>Table2[[#This Row],[Company Direct Through FY 11]]+Table2[[#This Row],[Company Direct FY 12 and After ]]</f>
        <v>8352.5025999999998</v>
      </c>
      <c r="BS399" s="7">
        <v>0</v>
      </c>
      <c r="BT399" s="7">
        <v>301.88330000000002</v>
      </c>
      <c r="BU399" s="7">
        <v>0</v>
      </c>
      <c r="BV399" s="7">
        <f>Table2[[#This Row],[Sales Tax Exemption Through FY 11]]+Table2[[#This Row],[Sales Tax Exemption FY 12 and After ]]</f>
        <v>301.88330000000002</v>
      </c>
      <c r="BW399" s="7">
        <v>0</v>
      </c>
      <c r="BX399" s="7">
        <v>0</v>
      </c>
      <c r="BY399" s="7">
        <v>0</v>
      </c>
      <c r="BZ399" s="7">
        <f>Table2[[#This Row],[Energy Tax Savings Through FY 11]]+Table2[[#This Row],[Energy Tax Savings FY 12 and After ]]</f>
        <v>0</v>
      </c>
      <c r="CA399" s="7">
        <v>0</v>
      </c>
      <c r="CB399" s="7">
        <v>0</v>
      </c>
      <c r="CC399" s="7">
        <v>0</v>
      </c>
      <c r="CD399" s="7">
        <f>Table2[[#This Row],[Tax Exempt Bond Savings Through FY 11]]+Table2[[#This Row],[Tax Exempt Bond Savings FY12 and After ]]</f>
        <v>0</v>
      </c>
      <c r="CE399" s="7">
        <v>471.13159999999999</v>
      </c>
      <c r="CF399" s="7">
        <v>1290.8043</v>
      </c>
      <c r="CG399" s="7">
        <v>2633.0034999999998</v>
      </c>
      <c r="CH399" s="7">
        <f>Table2[[#This Row],[Indirect and Induced Through FY 11]]+Table2[[#This Row],[Indirect and Induced FY 12 and After  ]]</f>
        <v>3923.8077999999996</v>
      </c>
      <c r="CI399" s="7">
        <v>1480.6568</v>
      </c>
      <c r="CJ399" s="7">
        <v>3699.51</v>
      </c>
      <c r="CK399" s="7">
        <v>8274.9171000000006</v>
      </c>
      <c r="CL399" s="7">
        <f>Table2[[#This Row],[TOTAL Income Consumption Use Taxes Through FY 11]]+Table2[[#This Row],[TOTAL Income Consumption Use Taxes FY 12 and After  ]]</f>
        <v>11974.427100000001</v>
      </c>
      <c r="CM399" s="7">
        <v>0</v>
      </c>
      <c r="CN399" s="7">
        <v>744.91049999999996</v>
      </c>
      <c r="CO399" s="7">
        <v>0</v>
      </c>
      <c r="CP399" s="7">
        <f>Table2[[#This Row],[Assistance Provided Through FY 11]]+Table2[[#This Row],[Assistance Provided FY 12 and After ]]</f>
        <v>744.91049999999996</v>
      </c>
      <c r="CQ399" s="7">
        <v>0</v>
      </c>
      <c r="CR399" s="7">
        <v>0</v>
      </c>
      <c r="CS399" s="7">
        <v>0</v>
      </c>
      <c r="CT399" s="7">
        <f>Table2[[#This Row],[Recapture Cancellation Reduction Amount Through FY 11]]+Table2[[#This Row],[Recapture Cancellation Reduction Amount FY 12 and After ]]</f>
        <v>0</v>
      </c>
      <c r="CU399" s="7">
        <v>0</v>
      </c>
      <c r="CV399" s="7">
        <v>0</v>
      </c>
      <c r="CW399" s="7">
        <v>0</v>
      </c>
      <c r="CX399" s="7">
        <f>Table2[[#This Row],[Penalty Paid Through FY 11]]+Table2[[#This Row],[Penalty Paid FY 12 and After]]</f>
        <v>0</v>
      </c>
      <c r="CY399" s="7">
        <v>0</v>
      </c>
      <c r="CZ399" s="7">
        <v>744.91049999999996</v>
      </c>
      <c r="DA399" s="7">
        <v>0</v>
      </c>
      <c r="DB399" s="7">
        <f>Table2[[#This Row],[TOTAL Assistance Net of recapture penalties Through FY 11]]+Table2[[#This Row],[TOTAL Assistance Net of recapture penalties FY 12 and After ]]</f>
        <v>744.91049999999996</v>
      </c>
      <c r="DC399" s="7">
        <v>1830.9811999999999</v>
      </c>
      <c r="DD399" s="7">
        <v>4073.2105000000001</v>
      </c>
      <c r="DE399" s="7">
        <v>10232.7678</v>
      </c>
      <c r="DF399" s="7">
        <f>Table2[[#This Row],[Company Direct Tax Revenue Before Assistance FY 12 and After]]+Table2[[#This Row],[Company Direct Tax Revenue Before Assistance Through FY 11]]</f>
        <v>14305.978299999999</v>
      </c>
      <c r="DG399" s="7">
        <v>843.91880000000003</v>
      </c>
      <c r="DH399" s="7">
        <v>2247.0102999999999</v>
      </c>
      <c r="DI399" s="7">
        <v>4716.3914999999997</v>
      </c>
      <c r="DJ399" s="7">
        <f>Table2[[#This Row],[Indirect and Induced Tax Revenues FY 12 and After]]+Table2[[#This Row],[Indirect and Induced Tax Revenues Through FY 11]]</f>
        <v>6963.4017999999996</v>
      </c>
      <c r="DK399" s="7">
        <v>2674.9</v>
      </c>
      <c r="DL399" s="7">
        <v>6320.2208000000001</v>
      </c>
      <c r="DM399" s="7">
        <v>14949.159299999999</v>
      </c>
      <c r="DN399" s="7">
        <f>Table2[[#This Row],[TOTAL Tax Revenues Before Assistance Through FY 11]]+Table2[[#This Row],[TOTAL Tax Revenues Before Assistance FY 12 and After]]</f>
        <v>21269.380099999998</v>
      </c>
      <c r="DO399" s="7">
        <v>2674.9</v>
      </c>
      <c r="DP399" s="7">
        <v>5575.3103000000001</v>
      </c>
      <c r="DQ399" s="7">
        <v>14949.159299999999</v>
      </c>
      <c r="DR399" s="7">
        <f>Table2[[#This Row],[TOTAL Tax Revenues Net of Assistance Recapture and Penalty FY 12 and After]]+Table2[[#This Row],[TOTAL Tax Revenues Net of Assistance Recapture and Penalty Through FY 11]]</f>
        <v>20524.4696</v>
      </c>
      <c r="DS399" s="7">
        <v>0</v>
      </c>
      <c r="DT399" s="7">
        <v>0</v>
      </c>
      <c r="DU399" s="7">
        <v>0</v>
      </c>
      <c r="DV399" s="7">
        <v>0</v>
      </c>
    </row>
    <row r="400" spans="1:126" x14ac:dyDescent="0.25">
      <c r="A400" s="5">
        <v>93174</v>
      </c>
      <c r="B400" s="5" t="s">
        <v>678</v>
      </c>
      <c r="C400" s="5" t="s">
        <v>679</v>
      </c>
      <c r="D400" s="5" t="s">
        <v>36</v>
      </c>
      <c r="E400" s="5">
        <v>8</v>
      </c>
      <c r="F400" s="5">
        <v>2543</v>
      </c>
      <c r="G400" s="5">
        <v>20</v>
      </c>
      <c r="H400" s="23"/>
      <c r="I400" s="23"/>
      <c r="J400" s="5">
        <v>492110</v>
      </c>
      <c r="K400" s="6" t="s">
        <v>43</v>
      </c>
      <c r="L400" s="6">
        <v>39079</v>
      </c>
      <c r="M400" s="9">
        <v>48396</v>
      </c>
      <c r="N400" s="7">
        <v>25788.5</v>
      </c>
      <c r="O400" s="5" t="s">
        <v>51</v>
      </c>
      <c r="P400" s="23">
        <v>165</v>
      </c>
      <c r="Q400" s="23">
        <v>0</v>
      </c>
      <c r="R400" s="23">
        <v>111</v>
      </c>
      <c r="S400" s="23">
        <v>0</v>
      </c>
      <c r="T400" s="23">
        <v>0</v>
      </c>
      <c r="U400" s="23">
        <v>276</v>
      </c>
      <c r="V400" s="23">
        <v>193</v>
      </c>
      <c r="W400" s="23">
        <v>0</v>
      </c>
      <c r="X400" s="23">
        <v>0</v>
      </c>
      <c r="Y400" s="23">
        <v>0</v>
      </c>
      <c r="Z400" s="23">
        <v>17</v>
      </c>
      <c r="AA400" s="24">
        <v>5.4347826086956497</v>
      </c>
      <c r="AB400" s="24">
        <v>59.0579710144928</v>
      </c>
      <c r="AC400" s="24">
        <v>11.231884057971</v>
      </c>
      <c r="AD400" s="24">
        <v>10.144927536231901</v>
      </c>
      <c r="AE400" s="24">
        <v>14.130434782608701</v>
      </c>
      <c r="AF400" s="24">
        <v>92.391304347826093</v>
      </c>
      <c r="AG400" s="5" t="s">
        <v>39</v>
      </c>
      <c r="AH400" s="7" t="s">
        <v>39</v>
      </c>
      <c r="AI400" s="7">
        <v>59.592500000000001</v>
      </c>
      <c r="AJ400" s="7">
        <v>184.0591</v>
      </c>
      <c r="AK400" s="7">
        <v>771.47630000000004</v>
      </c>
      <c r="AL400" s="7">
        <f>Table2[[#This Row],[Company Direct Land Through FY 11]]+Table2[[#This Row],[Company Direct Land FY 12 and After ]]</f>
        <v>955.53539999999998</v>
      </c>
      <c r="AM400" s="7">
        <v>110.6718</v>
      </c>
      <c r="AN400" s="7">
        <v>341.82400000000001</v>
      </c>
      <c r="AO400" s="7">
        <v>1432.7433000000001</v>
      </c>
      <c r="AP400" s="7">
        <f>Table2[[#This Row],[Company Direct Building Through FY 11]]+Table2[[#This Row],[Company Direct Building FY 12 and After  ]]</f>
        <v>1774.5673000000002</v>
      </c>
      <c r="AQ400" s="7">
        <v>0</v>
      </c>
      <c r="AR400" s="7">
        <v>338.59429999999998</v>
      </c>
      <c r="AS400" s="7">
        <v>0</v>
      </c>
      <c r="AT400" s="7">
        <f>Table2[[#This Row],[Mortgage Recording Tax Through FY 11]]+Table2[[#This Row],[Mortgage Recording Tax FY 12 and After ]]</f>
        <v>338.59429999999998</v>
      </c>
      <c r="AU400" s="7">
        <v>0</v>
      </c>
      <c r="AV400" s="7">
        <v>0</v>
      </c>
      <c r="AW400" s="7">
        <v>0</v>
      </c>
      <c r="AX400" s="7">
        <f>Table2[[#This Row],[Pilot Savings  Through FY 11]]+Table2[[#This Row],[Pilot Savings FY 12 and After ]]</f>
        <v>0</v>
      </c>
      <c r="AY400" s="7">
        <v>0</v>
      </c>
      <c r="AZ400" s="7">
        <v>338.59429999999998</v>
      </c>
      <c r="BA400" s="7">
        <v>0</v>
      </c>
      <c r="BB400" s="7">
        <f>Table2[[#This Row],[Mortgage Recording Tax Exemption Through FY 11]]+Table2[[#This Row],[Mortgage Recording Tax Exemption FY 12 and After ]]</f>
        <v>338.59429999999998</v>
      </c>
      <c r="BC400" s="7">
        <v>137.68360000000001</v>
      </c>
      <c r="BD400" s="7">
        <v>442.1463</v>
      </c>
      <c r="BE400" s="7">
        <v>1782.4362000000001</v>
      </c>
      <c r="BF400" s="7">
        <f>Table2[[#This Row],[Indirect and Induced Land Through FY 11]]+Table2[[#This Row],[Indirect and Induced Land FY 12 and After ]]</f>
        <v>2224.5825</v>
      </c>
      <c r="BG400" s="7">
        <v>255.69800000000001</v>
      </c>
      <c r="BH400" s="7">
        <v>821.12879999999996</v>
      </c>
      <c r="BI400" s="7">
        <v>3310.2377999999999</v>
      </c>
      <c r="BJ400" s="7">
        <f>Table2[[#This Row],[Indirect and Induced Building Through FY 11]]+Table2[[#This Row],[Indirect and Induced Building FY 12 and After]]</f>
        <v>4131.3665999999994</v>
      </c>
      <c r="BK400" s="7">
        <v>563.64589999999998</v>
      </c>
      <c r="BL400" s="7">
        <v>1789.1582000000001</v>
      </c>
      <c r="BM400" s="7">
        <v>7296.8936000000003</v>
      </c>
      <c r="BN400" s="7">
        <f>Table2[[#This Row],[TOTAL Real Property Related Taxes Through FY 11]]+Table2[[#This Row],[TOTAL Real Property Related Taxes FY 12 and After]]</f>
        <v>9086.0518000000011</v>
      </c>
      <c r="BO400" s="7">
        <v>748.26199999999994</v>
      </c>
      <c r="BP400" s="7">
        <v>2534.4369999999999</v>
      </c>
      <c r="BQ400" s="7">
        <v>9686.9146999999994</v>
      </c>
      <c r="BR400" s="7">
        <f>Table2[[#This Row],[Company Direct Through FY 11]]+Table2[[#This Row],[Company Direct FY 12 and After ]]</f>
        <v>12221.351699999999</v>
      </c>
      <c r="BS400" s="7">
        <v>0</v>
      </c>
      <c r="BT400" s="7">
        <v>92.735699999999994</v>
      </c>
      <c r="BU400" s="7">
        <v>0</v>
      </c>
      <c r="BV400" s="7">
        <f>Table2[[#This Row],[Sales Tax Exemption Through FY 11]]+Table2[[#This Row],[Sales Tax Exemption FY 12 and After ]]</f>
        <v>92.735699999999994</v>
      </c>
      <c r="BW400" s="7">
        <v>0</v>
      </c>
      <c r="BX400" s="7">
        <v>0</v>
      </c>
      <c r="BY400" s="7">
        <v>0</v>
      </c>
      <c r="BZ400" s="7">
        <f>Table2[[#This Row],[Energy Tax Savings Through FY 11]]+Table2[[#This Row],[Energy Tax Savings FY 12 and After ]]</f>
        <v>0</v>
      </c>
      <c r="CA400" s="7">
        <v>0</v>
      </c>
      <c r="CB400" s="7">
        <v>0</v>
      </c>
      <c r="CC400" s="7">
        <v>0</v>
      </c>
      <c r="CD400" s="7">
        <f>Table2[[#This Row],[Tax Exempt Bond Savings Through FY 11]]+Table2[[#This Row],[Tax Exempt Bond Savings FY12 and After ]]</f>
        <v>0</v>
      </c>
      <c r="CE400" s="7">
        <v>497.15890000000002</v>
      </c>
      <c r="CF400" s="7">
        <v>1726.6125</v>
      </c>
      <c r="CG400" s="7">
        <v>6436.1619000000001</v>
      </c>
      <c r="CH400" s="7">
        <f>Table2[[#This Row],[Indirect and Induced Through FY 11]]+Table2[[#This Row],[Indirect and Induced FY 12 and After  ]]</f>
        <v>8162.7744000000002</v>
      </c>
      <c r="CI400" s="7">
        <v>1245.4209000000001</v>
      </c>
      <c r="CJ400" s="7">
        <v>4168.3137999999999</v>
      </c>
      <c r="CK400" s="7">
        <v>16123.0766</v>
      </c>
      <c r="CL400" s="7">
        <f>Table2[[#This Row],[TOTAL Income Consumption Use Taxes Through FY 11]]+Table2[[#This Row],[TOTAL Income Consumption Use Taxes FY 12 and After  ]]</f>
        <v>20291.3904</v>
      </c>
      <c r="CM400" s="7">
        <v>0</v>
      </c>
      <c r="CN400" s="7">
        <v>431.33</v>
      </c>
      <c r="CO400" s="7">
        <v>0</v>
      </c>
      <c r="CP400" s="7">
        <f>Table2[[#This Row],[Assistance Provided Through FY 11]]+Table2[[#This Row],[Assistance Provided FY 12 and After ]]</f>
        <v>431.33</v>
      </c>
      <c r="CQ400" s="7">
        <v>0</v>
      </c>
      <c r="CR400" s="7">
        <v>0</v>
      </c>
      <c r="CS400" s="7">
        <v>0</v>
      </c>
      <c r="CT400" s="7">
        <f>Table2[[#This Row],[Recapture Cancellation Reduction Amount Through FY 11]]+Table2[[#This Row],[Recapture Cancellation Reduction Amount FY 12 and After ]]</f>
        <v>0</v>
      </c>
      <c r="CU400" s="7">
        <v>0</v>
      </c>
      <c r="CV400" s="7">
        <v>0</v>
      </c>
      <c r="CW400" s="7">
        <v>0</v>
      </c>
      <c r="CX400" s="7">
        <f>Table2[[#This Row],[Penalty Paid Through FY 11]]+Table2[[#This Row],[Penalty Paid FY 12 and After]]</f>
        <v>0</v>
      </c>
      <c r="CY400" s="7">
        <v>0</v>
      </c>
      <c r="CZ400" s="7">
        <v>431.33</v>
      </c>
      <c r="DA400" s="7">
        <v>0</v>
      </c>
      <c r="DB400" s="7">
        <f>Table2[[#This Row],[TOTAL Assistance Net of recapture penalties Through FY 11]]+Table2[[#This Row],[TOTAL Assistance Net of recapture penalties FY 12 and After ]]</f>
        <v>431.33</v>
      </c>
      <c r="DC400" s="7">
        <v>918.52629999999999</v>
      </c>
      <c r="DD400" s="7">
        <v>3398.9144000000001</v>
      </c>
      <c r="DE400" s="7">
        <v>11891.1343</v>
      </c>
      <c r="DF400" s="7">
        <f>Table2[[#This Row],[Company Direct Tax Revenue Before Assistance FY 12 and After]]+Table2[[#This Row],[Company Direct Tax Revenue Before Assistance Through FY 11]]</f>
        <v>15290.048699999999</v>
      </c>
      <c r="DG400" s="7">
        <v>890.54049999999995</v>
      </c>
      <c r="DH400" s="7">
        <v>2989.8876</v>
      </c>
      <c r="DI400" s="7">
        <v>11528.8359</v>
      </c>
      <c r="DJ400" s="7">
        <f>Table2[[#This Row],[Indirect and Induced Tax Revenues FY 12 and After]]+Table2[[#This Row],[Indirect and Induced Tax Revenues Through FY 11]]</f>
        <v>14518.7235</v>
      </c>
      <c r="DK400" s="7">
        <v>1809.0668000000001</v>
      </c>
      <c r="DL400" s="7">
        <v>6388.8019999999997</v>
      </c>
      <c r="DM400" s="7">
        <v>23419.9702</v>
      </c>
      <c r="DN400" s="7">
        <f>Table2[[#This Row],[TOTAL Tax Revenues Before Assistance Through FY 11]]+Table2[[#This Row],[TOTAL Tax Revenues Before Assistance FY 12 and After]]</f>
        <v>29808.772199999999</v>
      </c>
      <c r="DO400" s="7">
        <v>1809.0668000000001</v>
      </c>
      <c r="DP400" s="7">
        <v>5957.4719999999998</v>
      </c>
      <c r="DQ400" s="7">
        <v>23419.9702</v>
      </c>
      <c r="DR400" s="7">
        <f>Table2[[#This Row],[TOTAL Tax Revenues Net of Assistance Recapture and Penalty FY 12 and After]]+Table2[[#This Row],[TOTAL Tax Revenues Net of Assistance Recapture and Penalty Through FY 11]]</f>
        <v>29377.442199999998</v>
      </c>
      <c r="DS400" s="7">
        <v>0</v>
      </c>
      <c r="DT400" s="7">
        <v>0</v>
      </c>
      <c r="DU400" s="7">
        <v>0</v>
      </c>
      <c r="DV400" s="7">
        <v>0</v>
      </c>
    </row>
    <row r="401" spans="1:126" x14ac:dyDescent="0.25">
      <c r="A401" s="5">
        <v>93175</v>
      </c>
      <c r="B401" s="5" t="s">
        <v>680</v>
      </c>
      <c r="C401" s="5" t="s">
        <v>831</v>
      </c>
      <c r="D401" s="5" t="s">
        <v>27</v>
      </c>
      <c r="E401" s="5">
        <v>8</v>
      </c>
      <c r="F401" s="5">
        <v>1715</v>
      </c>
      <c r="G401" s="5">
        <v>22</v>
      </c>
      <c r="H401" s="23">
        <v>0</v>
      </c>
      <c r="I401" s="23">
        <v>0</v>
      </c>
      <c r="J401" s="5">
        <v>812930</v>
      </c>
      <c r="K401" s="6" t="s">
        <v>822</v>
      </c>
      <c r="L401" s="6">
        <v>39113</v>
      </c>
      <c r="M401" s="9">
        <v>50041</v>
      </c>
      <c r="N401" s="7">
        <v>40000</v>
      </c>
      <c r="O401" s="5" t="s">
        <v>48</v>
      </c>
      <c r="P401" s="23">
        <v>640</v>
      </c>
      <c r="Q401" s="23">
        <v>0</v>
      </c>
      <c r="R401" s="23">
        <v>203</v>
      </c>
      <c r="S401" s="23">
        <v>0</v>
      </c>
      <c r="T401" s="23">
        <v>35</v>
      </c>
      <c r="U401" s="23">
        <v>878</v>
      </c>
      <c r="V401" s="23">
        <v>558</v>
      </c>
      <c r="W401" s="23">
        <v>10</v>
      </c>
      <c r="X401" s="23">
        <v>0</v>
      </c>
      <c r="Y401" s="23">
        <v>0</v>
      </c>
      <c r="Z401" s="23">
        <v>24</v>
      </c>
      <c r="AA401" s="24">
        <v>0</v>
      </c>
      <c r="AB401" s="24">
        <v>0</v>
      </c>
      <c r="AC401" s="24">
        <v>0</v>
      </c>
      <c r="AD401" s="24">
        <v>0</v>
      </c>
      <c r="AE401" s="24">
        <v>0</v>
      </c>
      <c r="AF401" s="24">
        <v>16.6666666666667</v>
      </c>
      <c r="AG401" s="5" t="s">
        <v>39</v>
      </c>
      <c r="AH401" s="7" t="s">
        <v>33</v>
      </c>
      <c r="AI401" s="7">
        <v>1289.0429999999999</v>
      </c>
      <c r="AJ401" s="7">
        <v>1321.0528999999999</v>
      </c>
      <c r="AK401" s="7">
        <v>18816.8138</v>
      </c>
      <c r="AL401" s="7">
        <f>Table2[[#This Row],[Company Direct Land Through FY 11]]+Table2[[#This Row],[Company Direct Land FY 12 and After ]]</f>
        <v>20137.866699999999</v>
      </c>
      <c r="AM401" s="7">
        <v>2393.9369999999999</v>
      </c>
      <c r="AN401" s="7">
        <v>2453.3836000000001</v>
      </c>
      <c r="AO401" s="7">
        <v>34945.512000000002</v>
      </c>
      <c r="AP401" s="7">
        <f>Table2[[#This Row],[Company Direct Building Through FY 11]]+Table2[[#This Row],[Company Direct Building FY 12 and After  ]]</f>
        <v>37398.895600000003</v>
      </c>
      <c r="AQ401" s="7">
        <v>0</v>
      </c>
      <c r="AR401" s="7">
        <v>1476.6375</v>
      </c>
      <c r="AS401" s="7">
        <v>0</v>
      </c>
      <c r="AT401" s="7">
        <f>Table2[[#This Row],[Mortgage Recording Tax Through FY 11]]+Table2[[#This Row],[Mortgage Recording Tax FY 12 and After ]]</f>
        <v>1476.6375</v>
      </c>
      <c r="AU401" s="7">
        <v>0</v>
      </c>
      <c r="AV401" s="7">
        <v>0</v>
      </c>
      <c r="AW401" s="7">
        <v>0</v>
      </c>
      <c r="AX401" s="7">
        <f>Table2[[#This Row],[Pilot Savings  Through FY 11]]+Table2[[#This Row],[Pilot Savings FY 12 and After ]]</f>
        <v>0</v>
      </c>
      <c r="AY401" s="7">
        <v>0</v>
      </c>
      <c r="AZ401" s="7">
        <v>0</v>
      </c>
      <c r="BA401" s="7">
        <v>0</v>
      </c>
      <c r="BB401" s="7">
        <f>Table2[[#This Row],[Mortgage Recording Tax Exemption Through FY 11]]+Table2[[#This Row],[Mortgage Recording Tax Exemption FY 12 and After ]]</f>
        <v>0</v>
      </c>
      <c r="BC401" s="7">
        <v>709.15570000000002</v>
      </c>
      <c r="BD401" s="7">
        <v>1462.6243999999999</v>
      </c>
      <c r="BE401" s="7">
        <v>10229.506100000001</v>
      </c>
      <c r="BF401" s="7">
        <f>Table2[[#This Row],[Indirect and Induced Land Through FY 11]]+Table2[[#This Row],[Indirect and Induced Land FY 12 and After ]]</f>
        <v>11692.130500000001</v>
      </c>
      <c r="BG401" s="7">
        <v>1317.0035</v>
      </c>
      <c r="BH401" s="7">
        <v>2716.3022000000001</v>
      </c>
      <c r="BI401" s="7">
        <v>18997.656800000001</v>
      </c>
      <c r="BJ401" s="7">
        <f>Table2[[#This Row],[Indirect and Induced Building Through FY 11]]+Table2[[#This Row],[Indirect and Induced Building FY 12 and After]]</f>
        <v>21713.959000000003</v>
      </c>
      <c r="BK401" s="7">
        <v>5709.1391999999996</v>
      </c>
      <c r="BL401" s="7">
        <v>9430.0005999999994</v>
      </c>
      <c r="BM401" s="7">
        <v>82989.488700000002</v>
      </c>
      <c r="BN401" s="7">
        <f>Table2[[#This Row],[TOTAL Real Property Related Taxes Through FY 11]]+Table2[[#This Row],[TOTAL Real Property Related Taxes FY 12 and After]]</f>
        <v>92419.489300000001</v>
      </c>
      <c r="BO401" s="7">
        <v>2895.6840000000002</v>
      </c>
      <c r="BP401" s="7">
        <v>6151.4005999999999</v>
      </c>
      <c r="BQ401" s="7">
        <v>41469.261200000001</v>
      </c>
      <c r="BR401" s="7">
        <f>Table2[[#This Row],[Company Direct Through FY 11]]+Table2[[#This Row],[Company Direct FY 12 and After ]]</f>
        <v>47620.661800000002</v>
      </c>
      <c r="BS401" s="7">
        <v>0</v>
      </c>
      <c r="BT401" s="7">
        <v>0</v>
      </c>
      <c r="BU401" s="7">
        <v>0</v>
      </c>
      <c r="BV401" s="7">
        <f>Table2[[#This Row],[Sales Tax Exemption Through FY 11]]+Table2[[#This Row],[Sales Tax Exemption FY 12 and After ]]</f>
        <v>0</v>
      </c>
      <c r="BW401" s="7">
        <v>0</v>
      </c>
      <c r="BX401" s="7">
        <v>0</v>
      </c>
      <c r="BY401" s="7">
        <v>0</v>
      </c>
      <c r="BZ401" s="7">
        <f>Table2[[#This Row],[Energy Tax Savings Through FY 11]]+Table2[[#This Row],[Energy Tax Savings FY 12 and After ]]</f>
        <v>0</v>
      </c>
      <c r="CA401" s="7">
        <v>1.8960999999999999</v>
      </c>
      <c r="CB401" s="7">
        <v>7.2191999999999998</v>
      </c>
      <c r="CC401" s="7">
        <v>10.010400000000001</v>
      </c>
      <c r="CD401" s="7">
        <f>Table2[[#This Row],[Tax Exempt Bond Savings Through FY 11]]+Table2[[#This Row],[Tax Exempt Bond Savings FY12 and After ]]</f>
        <v>17.229600000000001</v>
      </c>
      <c r="CE401" s="7">
        <v>2323.8694999999998</v>
      </c>
      <c r="CF401" s="7">
        <v>5028.4984000000004</v>
      </c>
      <c r="CG401" s="7">
        <v>33922.700100000002</v>
      </c>
      <c r="CH401" s="7">
        <f>Table2[[#This Row],[Indirect and Induced Through FY 11]]+Table2[[#This Row],[Indirect and Induced FY 12 and After  ]]</f>
        <v>38951.198499999999</v>
      </c>
      <c r="CI401" s="7">
        <v>5217.6574000000001</v>
      </c>
      <c r="CJ401" s="7">
        <v>11172.6798</v>
      </c>
      <c r="CK401" s="7">
        <v>75381.950899999996</v>
      </c>
      <c r="CL401" s="7">
        <f>Table2[[#This Row],[TOTAL Income Consumption Use Taxes Through FY 11]]+Table2[[#This Row],[TOTAL Income Consumption Use Taxes FY 12 and After  ]]</f>
        <v>86554.630699999994</v>
      </c>
      <c r="CM401" s="7">
        <v>1.8960999999999999</v>
      </c>
      <c r="CN401" s="7">
        <v>7.2191999999999998</v>
      </c>
      <c r="CO401" s="7">
        <v>10.010400000000001</v>
      </c>
      <c r="CP401" s="7">
        <f>Table2[[#This Row],[Assistance Provided Through FY 11]]+Table2[[#This Row],[Assistance Provided FY 12 and After ]]</f>
        <v>17.229600000000001</v>
      </c>
      <c r="CQ401" s="7">
        <v>0</v>
      </c>
      <c r="CR401" s="7">
        <v>0</v>
      </c>
      <c r="CS401" s="7">
        <v>0</v>
      </c>
      <c r="CT401" s="7">
        <f>Table2[[#This Row],[Recapture Cancellation Reduction Amount Through FY 11]]+Table2[[#This Row],[Recapture Cancellation Reduction Amount FY 12 and After ]]</f>
        <v>0</v>
      </c>
      <c r="CU401" s="7">
        <v>0</v>
      </c>
      <c r="CV401" s="7">
        <v>0</v>
      </c>
      <c r="CW401" s="7">
        <v>0</v>
      </c>
      <c r="CX401" s="7">
        <f>Table2[[#This Row],[Penalty Paid Through FY 11]]+Table2[[#This Row],[Penalty Paid FY 12 and After]]</f>
        <v>0</v>
      </c>
      <c r="CY401" s="7">
        <v>1.8960999999999999</v>
      </c>
      <c r="CZ401" s="7">
        <v>7.2191999999999998</v>
      </c>
      <c r="DA401" s="7">
        <v>10.010400000000001</v>
      </c>
      <c r="DB401" s="7">
        <f>Table2[[#This Row],[TOTAL Assistance Net of recapture penalties Through FY 11]]+Table2[[#This Row],[TOTAL Assistance Net of recapture penalties FY 12 and After ]]</f>
        <v>17.229600000000001</v>
      </c>
      <c r="DC401" s="7">
        <v>6578.6639999999998</v>
      </c>
      <c r="DD401" s="7">
        <v>11402.4746</v>
      </c>
      <c r="DE401" s="7">
        <v>95231.587</v>
      </c>
      <c r="DF401" s="7">
        <f>Table2[[#This Row],[Company Direct Tax Revenue Before Assistance FY 12 and After]]+Table2[[#This Row],[Company Direct Tax Revenue Before Assistance Through FY 11]]</f>
        <v>106634.0616</v>
      </c>
      <c r="DG401" s="7">
        <v>4350.0286999999998</v>
      </c>
      <c r="DH401" s="7">
        <v>9207.4249999999993</v>
      </c>
      <c r="DI401" s="7">
        <v>63149.862999999998</v>
      </c>
      <c r="DJ401" s="7">
        <f>Table2[[#This Row],[Indirect and Induced Tax Revenues FY 12 and After]]+Table2[[#This Row],[Indirect and Induced Tax Revenues Through FY 11]]</f>
        <v>72357.288</v>
      </c>
      <c r="DK401" s="7">
        <v>10928.6927</v>
      </c>
      <c r="DL401" s="7">
        <v>20609.899600000001</v>
      </c>
      <c r="DM401" s="7">
        <v>158381.45000000001</v>
      </c>
      <c r="DN401" s="7">
        <f>Table2[[#This Row],[TOTAL Tax Revenues Before Assistance Through FY 11]]+Table2[[#This Row],[TOTAL Tax Revenues Before Assistance FY 12 and After]]</f>
        <v>178991.34960000002</v>
      </c>
      <c r="DO401" s="7">
        <v>10926.7966</v>
      </c>
      <c r="DP401" s="7">
        <v>20602.680400000001</v>
      </c>
      <c r="DQ401" s="7">
        <v>158371.43960000001</v>
      </c>
      <c r="DR401" s="7">
        <f>Table2[[#This Row],[TOTAL Tax Revenues Net of Assistance Recapture and Penalty FY 12 and After]]+Table2[[#This Row],[TOTAL Tax Revenues Net of Assistance Recapture and Penalty Through FY 11]]</f>
        <v>178974.12000000002</v>
      </c>
      <c r="DS401" s="7">
        <v>0</v>
      </c>
      <c r="DT401" s="7">
        <v>0</v>
      </c>
      <c r="DU401" s="7">
        <v>0</v>
      </c>
      <c r="DV401" s="7">
        <v>0</v>
      </c>
    </row>
    <row r="402" spans="1:126" x14ac:dyDescent="0.25">
      <c r="A402" s="5">
        <v>93176</v>
      </c>
      <c r="B402" s="5" t="s">
        <v>683</v>
      </c>
      <c r="C402" s="5" t="s">
        <v>684</v>
      </c>
      <c r="D402" s="5" t="s">
        <v>32</v>
      </c>
      <c r="E402" s="5">
        <v>21</v>
      </c>
      <c r="F402" s="5">
        <v>1787</v>
      </c>
      <c r="G402" s="5">
        <v>20</v>
      </c>
      <c r="H402" s="23"/>
      <c r="I402" s="23"/>
      <c r="J402" s="5">
        <v>711310</v>
      </c>
      <c r="K402" s="6" t="s">
        <v>793</v>
      </c>
      <c r="L402" s="6">
        <v>38951</v>
      </c>
      <c r="M402" s="9">
        <v>53328</v>
      </c>
      <c r="N402" s="7">
        <v>896932.08799999999</v>
      </c>
      <c r="O402" s="5" t="s">
        <v>62</v>
      </c>
      <c r="P402" s="23">
        <v>1</v>
      </c>
      <c r="Q402" s="23">
        <v>3128</v>
      </c>
      <c r="R402" s="23">
        <v>333</v>
      </c>
      <c r="S402" s="23">
        <v>39</v>
      </c>
      <c r="T402" s="23">
        <v>194</v>
      </c>
      <c r="U402" s="23">
        <v>3695</v>
      </c>
      <c r="V402" s="23">
        <v>2130</v>
      </c>
      <c r="W402" s="23">
        <v>2</v>
      </c>
      <c r="X402" s="23">
        <v>0</v>
      </c>
      <c r="Y402" s="23">
        <v>0</v>
      </c>
      <c r="Z402" s="23">
        <v>2209</v>
      </c>
      <c r="AA402" s="24">
        <v>7.2275550536420097</v>
      </c>
      <c r="AB402" s="24">
        <v>66.854884246188604</v>
      </c>
      <c r="AC402" s="24">
        <v>18.802936194240498</v>
      </c>
      <c r="AD402" s="24">
        <v>2.6538678712591799</v>
      </c>
      <c r="AE402" s="24">
        <v>4.4607566346696803</v>
      </c>
      <c r="AF402" s="24">
        <v>60.417843026538698</v>
      </c>
      <c r="AG402" s="5" t="s">
        <v>39</v>
      </c>
      <c r="AH402" s="7" t="s">
        <v>33</v>
      </c>
      <c r="AI402" s="7">
        <v>0</v>
      </c>
      <c r="AJ402" s="7">
        <v>0</v>
      </c>
      <c r="AK402" s="7">
        <v>0</v>
      </c>
      <c r="AL402" s="7">
        <f>Table2[[#This Row],[Company Direct Land Through FY 11]]+Table2[[#This Row],[Company Direct Land FY 12 and After ]]</f>
        <v>0</v>
      </c>
      <c r="AM402" s="7">
        <v>0</v>
      </c>
      <c r="AN402" s="7">
        <v>0</v>
      </c>
      <c r="AO402" s="7">
        <v>0</v>
      </c>
      <c r="AP402" s="7">
        <f>Table2[[#This Row],[Company Direct Building Through FY 11]]+Table2[[#This Row],[Company Direct Building FY 12 and After  ]]</f>
        <v>0</v>
      </c>
      <c r="AQ402" s="7">
        <v>0</v>
      </c>
      <c r="AR402" s="7">
        <v>25181.362400000002</v>
      </c>
      <c r="AS402" s="7">
        <v>0</v>
      </c>
      <c r="AT402" s="7">
        <f>Table2[[#This Row],[Mortgage Recording Tax Through FY 11]]+Table2[[#This Row],[Mortgage Recording Tax FY 12 and After ]]</f>
        <v>25181.362400000002</v>
      </c>
      <c r="AU402" s="7">
        <v>0</v>
      </c>
      <c r="AV402" s="7">
        <v>3787.9441000000002</v>
      </c>
      <c r="AW402" s="7">
        <v>0</v>
      </c>
      <c r="AX402" s="7">
        <f>Table2[[#This Row],[Pilot Savings  Through FY 11]]+Table2[[#This Row],[Pilot Savings FY 12 and After ]]</f>
        <v>3787.9441000000002</v>
      </c>
      <c r="AY402" s="7">
        <v>0</v>
      </c>
      <c r="AZ402" s="7">
        <v>25181.362400000002</v>
      </c>
      <c r="BA402" s="7">
        <v>0</v>
      </c>
      <c r="BB402" s="7">
        <f>Table2[[#This Row],[Mortgage Recording Tax Exemption Through FY 11]]+Table2[[#This Row],[Mortgage Recording Tax Exemption FY 12 and After ]]</f>
        <v>25181.362400000002</v>
      </c>
      <c r="BC402" s="7">
        <v>1909.6651999999999</v>
      </c>
      <c r="BD402" s="7">
        <v>6706.4675999999999</v>
      </c>
      <c r="BE402" s="7">
        <v>33842.203200000004</v>
      </c>
      <c r="BF402" s="7">
        <f>Table2[[#This Row],[Indirect and Induced Land Through FY 11]]+Table2[[#This Row],[Indirect and Induced Land FY 12 and After ]]</f>
        <v>40548.670800000007</v>
      </c>
      <c r="BG402" s="7">
        <v>3546.5212000000001</v>
      </c>
      <c r="BH402" s="7">
        <v>12454.8686</v>
      </c>
      <c r="BI402" s="7">
        <v>62849.798499999997</v>
      </c>
      <c r="BJ402" s="7">
        <f>Table2[[#This Row],[Indirect and Induced Building Through FY 11]]+Table2[[#This Row],[Indirect and Induced Building FY 12 and After]]</f>
        <v>75304.667099999991</v>
      </c>
      <c r="BK402" s="7">
        <v>5456.1863999999996</v>
      </c>
      <c r="BL402" s="7">
        <v>15373.392099999999</v>
      </c>
      <c r="BM402" s="7">
        <v>96692.001699999993</v>
      </c>
      <c r="BN402" s="7">
        <f>Table2[[#This Row],[TOTAL Real Property Related Taxes Through FY 11]]+Table2[[#This Row],[TOTAL Real Property Related Taxes FY 12 and After]]</f>
        <v>112065.39379999999</v>
      </c>
      <c r="BO402" s="7">
        <v>7494.8882999999996</v>
      </c>
      <c r="BP402" s="7">
        <v>27760.617900000001</v>
      </c>
      <c r="BQ402" s="7">
        <v>132727.3069</v>
      </c>
      <c r="BR402" s="7">
        <f>Table2[[#This Row],[Company Direct Through FY 11]]+Table2[[#This Row],[Company Direct FY 12 and After ]]</f>
        <v>160487.92480000001</v>
      </c>
      <c r="BS402" s="7">
        <v>55.807099999999998</v>
      </c>
      <c r="BT402" s="7">
        <v>6910.0834999999997</v>
      </c>
      <c r="BU402" s="7">
        <v>0</v>
      </c>
      <c r="BV402" s="7">
        <f>Table2[[#This Row],[Sales Tax Exemption Through FY 11]]+Table2[[#This Row],[Sales Tax Exemption FY 12 and After ]]</f>
        <v>6910.0834999999997</v>
      </c>
      <c r="BW402" s="7">
        <v>0</v>
      </c>
      <c r="BX402" s="7">
        <v>0</v>
      </c>
      <c r="BY402" s="7">
        <v>0</v>
      </c>
      <c r="BZ402" s="7">
        <f>Table2[[#This Row],[Energy Tax Savings Through FY 11]]+Table2[[#This Row],[Energy Tax Savings FY 12 and After ]]</f>
        <v>0</v>
      </c>
      <c r="CA402" s="7">
        <v>528.20659999999998</v>
      </c>
      <c r="CB402" s="7">
        <v>1919.3527999999999</v>
      </c>
      <c r="CC402" s="7">
        <v>2788.6446000000001</v>
      </c>
      <c r="CD402" s="7">
        <f>Table2[[#This Row],[Tax Exempt Bond Savings Through FY 11]]+Table2[[#This Row],[Tax Exempt Bond Savings FY12 and After ]]</f>
        <v>4707.9974000000002</v>
      </c>
      <c r="CE402" s="7">
        <v>6768.0355</v>
      </c>
      <c r="CF402" s="7">
        <v>25681.0013</v>
      </c>
      <c r="CG402" s="7">
        <v>120045.4284</v>
      </c>
      <c r="CH402" s="7">
        <f>Table2[[#This Row],[Indirect and Induced Through FY 11]]+Table2[[#This Row],[Indirect and Induced FY 12 and After  ]]</f>
        <v>145726.42970000001</v>
      </c>
      <c r="CI402" s="7">
        <v>13678.910099999999</v>
      </c>
      <c r="CJ402" s="7">
        <v>44612.1829</v>
      </c>
      <c r="CK402" s="7">
        <v>249984.0907</v>
      </c>
      <c r="CL402" s="7">
        <f>Table2[[#This Row],[TOTAL Income Consumption Use Taxes Through FY 11]]+Table2[[#This Row],[TOTAL Income Consumption Use Taxes FY 12 and After  ]]</f>
        <v>294596.27360000001</v>
      </c>
      <c r="CM402" s="7">
        <v>584.01369999999997</v>
      </c>
      <c r="CN402" s="7">
        <v>37798.7428</v>
      </c>
      <c r="CO402" s="7">
        <v>2788.6446000000001</v>
      </c>
      <c r="CP402" s="7">
        <f>Table2[[#This Row],[Assistance Provided Through FY 11]]+Table2[[#This Row],[Assistance Provided FY 12 and After ]]</f>
        <v>40587.3874</v>
      </c>
      <c r="CQ402" s="7">
        <v>0</v>
      </c>
      <c r="CR402" s="7">
        <v>0</v>
      </c>
      <c r="CS402" s="7">
        <v>0</v>
      </c>
      <c r="CT402" s="7">
        <f>Table2[[#This Row],[Recapture Cancellation Reduction Amount Through FY 11]]+Table2[[#This Row],[Recapture Cancellation Reduction Amount FY 12 and After ]]</f>
        <v>0</v>
      </c>
      <c r="CU402" s="7">
        <v>0</v>
      </c>
      <c r="CV402" s="7">
        <v>0</v>
      </c>
      <c r="CW402" s="7">
        <v>0</v>
      </c>
      <c r="CX402" s="7">
        <f>Table2[[#This Row],[Penalty Paid Through FY 11]]+Table2[[#This Row],[Penalty Paid FY 12 and After]]</f>
        <v>0</v>
      </c>
      <c r="CY402" s="7">
        <v>584.01369999999997</v>
      </c>
      <c r="CZ402" s="7">
        <v>37798.7428</v>
      </c>
      <c r="DA402" s="7">
        <v>2788.6446000000001</v>
      </c>
      <c r="DB402" s="7">
        <f>Table2[[#This Row],[TOTAL Assistance Net of recapture penalties Through FY 11]]+Table2[[#This Row],[TOTAL Assistance Net of recapture penalties FY 12 and After ]]</f>
        <v>40587.3874</v>
      </c>
      <c r="DC402" s="7">
        <v>7494.8882999999996</v>
      </c>
      <c r="DD402" s="7">
        <v>52941.980300000003</v>
      </c>
      <c r="DE402" s="7">
        <v>132727.3069</v>
      </c>
      <c r="DF402" s="7">
        <f>Table2[[#This Row],[Company Direct Tax Revenue Before Assistance FY 12 and After]]+Table2[[#This Row],[Company Direct Tax Revenue Before Assistance Through FY 11]]</f>
        <v>185669.28719999999</v>
      </c>
      <c r="DG402" s="7">
        <v>12224.2219</v>
      </c>
      <c r="DH402" s="7">
        <v>44842.337500000001</v>
      </c>
      <c r="DI402" s="7">
        <v>216737.4301</v>
      </c>
      <c r="DJ402" s="7">
        <f>Table2[[#This Row],[Indirect and Induced Tax Revenues FY 12 and After]]+Table2[[#This Row],[Indirect and Induced Tax Revenues Through FY 11]]</f>
        <v>261579.76759999999</v>
      </c>
      <c r="DK402" s="7">
        <v>19719.110199999999</v>
      </c>
      <c r="DL402" s="7">
        <v>97784.317800000004</v>
      </c>
      <c r="DM402" s="7">
        <v>349464.73700000002</v>
      </c>
      <c r="DN402" s="7">
        <f>Table2[[#This Row],[TOTAL Tax Revenues Before Assistance Through FY 11]]+Table2[[#This Row],[TOTAL Tax Revenues Before Assistance FY 12 and After]]</f>
        <v>447249.05480000004</v>
      </c>
      <c r="DO402" s="7">
        <v>19135.0965</v>
      </c>
      <c r="DP402" s="7">
        <v>59985.574999999997</v>
      </c>
      <c r="DQ402" s="7">
        <v>346676.09240000002</v>
      </c>
      <c r="DR402" s="7">
        <f>Table2[[#This Row],[TOTAL Tax Revenues Net of Assistance Recapture and Penalty FY 12 and After]]+Table2[[#This Row],[TOTAL Tax Revenues Net of Assistance Recapture and Penalty Through FY 11]]</f>
        <v>406661.66740000003</v>
      </c>
      <c r="DS402" s="7">
        <v>0</v>
      </c>
      <c r="DT402" s="7">
        <v>0</v>
      </c>
      <c r="DU402" s="7">
        <v>0</v>
      </c>
      <c r="DV402" s="7">
        <v>0</v>
      </c>
    </row>
    <row r="403" spans="1:126" x14ac:dyDescent="0.25">
      <c r="A403" s="5">
        <v>93177</v>
      </c>
      <c r="B403" s="5" t="s">
        <v>685</v>
      </c>
      <c r="C403" s="5" t="s">
        <v>686</v>
      </c>
      <c r="D403" s="5" t="s">
        <v>36</v>
      </c>
      <c r="E403" s="5">
        <v>17</v>
      </c>
      <c r="F403" s="5">
        <v>2493</v>
      </c>
      <c r="G403" s="5">
        <v>1</v>
      </c>
      <c r="H403" s="23"/>
      <c r="I403" s="23"/>
      <c r="J403" s="5">
        <v>711310</v>
      </c>
      <c r="K403" s="6" t="s">
        <v>793</v>
      </c>
      <c r="L403" s="6">
        <v>38951</v>
      </c>
      <c r="M403" s="9">
        <v>53561</v>
      </c>
      <c r="N403" s="7">
        <v>1633968</v>
      </c>
      <c r="O403" s="5" t="s">
        <v>62</v>
      </c>
      <c r="P403" s="23">
        <v>32</v>
      </c>
      <c r="Q403" s="23">
        <v>699</v>
      </c>
      <c r="R403" s="23">
        <v>202</v>
      </c>
      <c r="S403" s="23">
        <v>50</v>
      </c>
      <c r="T403" s="23">
        <v>3241</v>
      </c>
      <c r="U403" s="23">
        <v>4224</v>
      </c>
      <c r="V403" s="23">
        <v>3858</v>
      </c>
      <c r="W403" s="23">
        <v>0</v>
      </c>
      <c r="X403" s="23">
        <v>0</v>
      </c>
      <c r="Y403" s="23">
        <v>0</v>
      </c>
      <c r="Z403" s="23">
        <v>2534</v>
      </c>
      <c r="AA403" s="24">
        <v>0</v>
      </c>
      <c r="AB403" s="24">
        <v>0</v>
      </c>
      <c r="AC403" s="24">
        <v>0</v>
      </c>
      <c r="AD403" s="24">
        <v>0</v>
      </c>
      <c r="AE403" s="24">
        <v>0</v>
      </c>
      <c r="AF403" s="24">
        <v>0</v>
      </c>
      <c r="AG403" s="5" t="s">
        <v>33</v>
      </c>
      <c r="AH403" s="7" t="s">
        <v>33</v>
      </c>
      <c r="AI403" s="7">
        <v>0</v>
      </c>
      <c r="AJ403" s="7">
        <v>0</v>
      </c>
      <c r="AK403" s="7">
        <v>0</v>
      </c>
      <c r="AL403" s="7">
        <f>Table2[[#This Row],[Company Direct Land Through FY 11]]+Table2[[#This Row],[Company Direct Land FY 12 and After ]]</f>
        <v>0</v>
      </c>
      <c r="AM403" s="7">
        <v>0</v>
      </c>
      <c r="AN403" s="7">
        <v>0</v>
      </c>
      <c r="AO403" s="7">
        <v>0</v>
      </c>
      <c r="AP403" s="7">
        <f>Table2[[#This Row],[Company Direct Building Through FY 11]]+Table2[[#This Row],[Company Direct Building FY 12 and After  ]]</f>
        <v>0</v>
      </c>
      <c r="AQ403" s="7">
        <v>0</v>
      </c>
      <c r="AR403" s="7">
        <v>38132.494400000003</v>
      </c>
      <c r="AS403" s="7">
        <v>0</v>
      </c>
      <c r="AT403" s="7">
        <f>Table2[[#This Row],[Mortgage Recording Tax Through FY 11]]+Table2[[#This Row],[Mortgage Recording Tax FY 12 and After ]]</f>
        <v>38132.494400000003</v>
      </c>
      <c r="AU403" s="7">
        <v>0</v>
      </c>
      <c r="AV403" s="7">
        <v>0</v>
      </c>
      <c r="AW403" s="7">
        <v>0</v>
      </c>
      <c r="AX403" s="7">
        <f>Table2[[#This Row],[Pilot Savings  Through FY 11]]+Table2[[#This Row],[Pilot Savings FY 12 and After ]]</f>
        <v>0</v>
      </c>
      <c r="AY403" s="7">
        <v>0</v>
      </c>
      <c r="AZ403" s="7">
        <v>38132.494400000003</v>
      </c>
      <c r="BA403" s="7">
        <v>0</v>
      </c>
      <c r="BB403" s="7">
        <f>Table2[[#This Row],[Mortgage Recording Tax Exemption Through FY 11]]+Table2[[#This Row],[Mortgage Recording Tax Exemption FY 12 and After ]]</f>
        <v>38132.494400000003</v>
      </c>
      <c r="BC403" s="7">
        <v>3453.4407999999999</v>
      </c>
      <c r="BD403" s="7">
        <v>11074.539500000001</v>
      </c>
      <c r="BE403" s="7">
        <v>62308.335700000003</v>
      </c>
      <c r="BF403" s="7">
        <f>Table2[[#This Row],[Indirect and Induced Land Through FY 11]]+Table2[[#This Row],[Indirect and Induced Land FY 12 and After ]]</f>
        <v>73382.875200000009</v>
      </c>
      <c r="BG403" s="7">
        <v>6413.5328</v>
      </c>
      <c r="BH403" s="7">
        <v>20567.002100000002</v>
      </c>
      <c r="BI403" s="7">
        <v>115715.48</v>
      </c>
      <c r="BJ403" s="7">
        <f>Table2[[#This Row],[Indirect and Induced Building Through FY 11]]+Table2[[#This Row],[Indirect and Induced Building FY 12 and After]]</f>
        <v>136282.48209999999</v>
      </c>
      <c r="BK403" s="7">
        <v>9866.9735999999994</v>
      </c>
      <c r="BL403" s="7">
        <v>31641.5416</v>
      </c>
      <c r="BM403" s="7">
        <v>178023.81570000001</v>
      </c>
      <c r="BN403" s="7">
        <f>Table2[[#This Row],[TOTAL Real Property Related Taxes Through FY 11]]+Table2[[#This Row],[TOTAL Real Property Related Taxes FY 12 and After]]</f>
        <v>209665.3573</v>
      </c>
      <c r="BO403" s="7">
        <v>13809.1736</v>
      </c>
      <c r="BP403" s="7">
        <v>46522.618799999997</v>
      </c>
      <c r="BQ403" s="7">
        <v>249150.54089999999</v>
      </c>
      <c r="BR403" s="7">
        <f>Table2[[#This Row],[Company Direct Through FY 11]]+Table2[[#This Row],[Company Direct FY 12 and After ]]</f>
        <v>295673.15969999996</v>
      </c>
      <c r="BS403" s="7">
        <v>0</v>
      </c>
      <c r="BT403" s="7">
        <v>9026.0359000000008</v>
      </c>
      <c r="BU403" s="7">
        <v>0</v>
      </c>
      <c r="BV403" s="7">
        <f>Table2[[#This Row],[Sales Tax Exemption Through FY 11]]+Table2[[#This Row],[Sales Tax Exemption FY 12 and After ]]</f>
        <v>9026.0359000000008</v>
      </c>
      <c r="BW403" s="7">
        <v>0</v>
      </c>
      <c r="BX403" s="7">
        <v>0</v>
      </c>
      <c r="BY403" s="7">
        <v>0</v>
      </c>
      <c r="BZ403" s="7">
        <f>Table2[[#This Row],[Energy Tax Savings Through FY 11]]+Table2[[#This Row],[Energy Tax Savings FY 12 and After ]]</f>
        <v>0</v>
      </c>
      <c r="CA403" s="7">
        <v>1230.5853999999999</v>
      </c>
      <c r="CB403" s="7">
        <v>4038.7181999999998</v>
      </c>
      <c r="CC403" s="7">
        <v>6496.8244000000004</v>
      </c>
      <c r="CD403" s="7">
        <f>Table2[[#This Row],[Tax Exempt Bond Savings Through FY 11]]+Table2[[#This Row],[Tax Exempt Bond Savings FY12 and After ]]</f>
        <v>10535.542600000001</v>
      </c>
      <c r="CE403" s="7">
        <v>12469.9635</v>
      </c>
      <c r="CF403" s="7">
        <v>42998.977200000001</v>
      </c>
      <c r="CG403" s="7">
        <v>224987.9847</v>
      </c>
      <c r="CH403" s="7">
        <f>Table2[[#This Row],[Indirect and Induced Through FY 11]]+Table2[[#This Row],[Indirect and Induced FY 12 and After  ]]</f>
        <v>267986.96189999999</v>
      </c>
      <c r="CI403" s="7">
        <v>25048.5517</v>
      </c>
      <c r="CJ403" s="7">
        <v>76456.841899999999</v>
      </c>
      <c r="CK403" s="7">
        <v>467641.70120000001</v>
      </c>
      <c r="CL403" s="7">
        <f>Table2[[#This Row],[TOTAL Income Consumption Use Taxes Through FY 11]]+Table2[[#This Row],[TOTAL Income Consumption Use Taxes FY 12 and After  ]]</f>
        <v>544098.54310000001</v>
      </c>
      <c r="CM403" s="7">
        <v>1230.5853999999999</v>
      </c>
      <c r="CN403" s="7">
        <v>51197.248500000002</v>
      </c>
      <c r="CO403" s="7">
        <v>6496.8244000000004</v>
      </c>
      <c r="CP403" s="7">
        <f>Table2[[#This Row],[Assistance Provided Through FY 11]]+Table2[[#This Row],[Assistance Provided FY 12 and After ]]</f>
        <v>57694.072899999999</v>
      </c>
      <c r="CQ403" s="7">
        <v>0</v>
      </c>
      <c r="CR403" s="7">
        <v>0</v>
      </c>
      <c r="CS403" s="7">
        <v>0</v>
      </c>
      <c r="CT403" s="7">
        <f>Table2[[#This Row],[Recapture Cancellation Reduction Amount Through FY 11]]+Table2[[#This Row],[Recapture Cancellation Reduction Amount FY 12 and After ]]</f>
        <v>0</v>
      </c>
      <c r="CU403" s="7">
        <v>0</v>
      </c>
      <c r="CV403" s="7">
        <v>0</v>
      </c>
      <c r="CW403" s="7">
        <v>0</v>
      </c>
      <c r="CX403" s="7">
        <f>Table2[[#This Row],[Penalty Paid Through FY 11]]+Table2[[#This Row],[Penalty Paid FY 12 and After]]</f>
        <v>0</v>
      </c>
      <c r="CY403" s="7">
        <v>1230.5853999999999</v>
      </c>
      <c r="CZ403" s="7">
        <v>51197.248500000002</v>
      </c>
      <c r="DA403" s="7">
        <v>6496.8244000000004</v>
      </c>
      <c r="DB403" s="7">
        <f>Table2[[#This Row],[TOTAL Assistance Net of recapture penalties Through FY 11]]+Table2[[#This Row],[TOTAL Assistance Net of recapture penalties FY 12 and After ]]</f>
        <v>57694.072899999999</v>
      </c>
      <c r="DC403" s="7">
        <v>13809.1736</v>
      </c>
      <c r="DD403" s="7">
        <v>84655.113200000007</v>
      </c>
      <c r="DE403" s="7">
        <v>249150.54089999999</v>
      </c>
      <c r="DF403" s="7">
        <f>Table2[[#This Row],[Company Direct Tax Revenue Before Assistance FY 12 and After]]+Table2[[#This Row],[Company Direct Tax Revenue Before Assistance Through FY 11]]</f>
        <v>333805.65409999999</v>
      </c>
      <c r="DG403" s="7">
        <v>22336.937099999999</v>
      </c>
      <c r="DH403" s="7">
        <v>74640.518800000005</v>
      </c>
      <c r="DI403" s="7">
        <v>403011.80040000001</v>
      </c>
      <c r="DJ403" s="7">
        <f>Table2[[#This Row],[Indirect and Induced Tax Revenues FY 12 and After]]+Table2[[#This Row],[Indirect and Induced Tax Revenues Through FY 11]]</f>
        <v>477652.31920000003</v>
      </c>
      <c r="DK403" s="7">
        <v>36146.110699999997</v>
      </c>
      <c r="DL403" s="7">
        <v>159295.63200000001</v>
      </c>
      <c r="DM403" s="7">
        <v>652162.34129999997</v>
      </c>
      <c r="DN403" s="7">
        <f>Table2[[#This Row],[TOTAL Tax Revenues Before Assistance Through FY 11]]+Table2[[#This Row],[TOTAL Tax Revenues Before Assistance FY 12 and After]]</f>
        <v>811457.97329999995</v>
      </c>
      <c r="DO403" s="7">
        <v>34915.525300000001</v>
      </c>
      <c r="DP403" s="7">
        <v>108098.3835</v>
      </c>
      <c r="DQ403" s="7">
        <v>645665.51690000005</v>
      </c>
      <c r="DR403" s="7">
        <f>Table2[[#This Row],[TOTAL Tax Revenues Net of Assistance Recapture and Penalty FY 12 and After]]+Table2[[#This Row],[TOTAL Tax Revenues Net of Assistance Recapture and Penalty Through FY 11]]</f>
        <v>753763.90040000004</v>
      </c>
      <c r="DS403" s="7">
        <v>0</v>
      </c>
      <c r="DT403" s="7">
        <v>0</v>
      </c>
      <c r="DU403" s="7">
        <v>0</v>
      </c>
      <c r="DV403" s="7">
        <v>0</v>
      </c>
    </row>
    <row r="404" spans="1:126" x14ac:dyDescent="0.25">
      <c r="A404" s="5">
        <v>93178</v>
      </c>
      <c r="B404" s="5" t="s">
        <v>693</v>
      </c>
      <c r="C404" s="5" t="s">
        <v>694</v>
      </c>
      <c r="D404" s="5" t="s">
        <v>42</v>
      </c>
      <c r="E404" s="5">
        <v>40</v>
      </c>
      <c r="F404" s="5">
        <v>5084</v>
      </c>
      <c r="G404" s="5">
        <v>82</v>
      </c>
      <c r="H404" s="23"/>
      <c r="I404" s="23"/>
      <c r="J404" s="5">
        <v>623110</v>
      </c>
      <c r="K404" s="6" t="s">
        <v>47</v>
      </c>
      <c r="L404" s="6">
        <v>38925</v>
      </c>
      <c r="M404" s="9">
        <v>46204</v>
      </c>
      <c r="N404" s="7">
        <v>17420</v>
      </c>
      <c r="O404" s="5" t="s">
        <v>79</v>
      </c>
      <c r="P404" s="23">
        <v>39</v>
      </c>
      <c r="Q404" s="23">
        <v>92</v>
      </c>
      <c r="R404" s="23">
        <v>171</v>
      </c>
      <c r="S404" s="23">
        <v>0</v>
      </c>
      <c r="T404" s="23">
        <v>0</v>
      </c>
      <c r="U404" s="23">
        <v>302</v>
      </c>
      <c r="V404" s="23">
        <v>236</v>
      </c>
      <c r="W404" s="23">
        <v>0</v>
      </c>
      <c r="X404" s="23">
        <v>0</v>
      </c>
      <c r="Y404" s="23">
        <v>249</v>
      </c>
      <c r="Z404" s="23">
        <v>2</v>
      </c>
      <c r="AA404" s="24">
        <v>38.410596026490097</v>
      </c>
      <c r="AB404" s="24">
        <v>15.231788079470199</v>
      </c>
      <c r="AC404" s="24">
        <v>39.403973509933799</v>
      </c>
      <c r="AD404" s="24">
        <v>5.9602649006622501</v>
      </c>
      <c r="AE404" s="24">
        <v>0.99337748344370902</v>
      </c>
      <c r="AF404" s="24">
        <v>91.721854304635798</v>
      </c>
      <c r="AG404" s="5" t="s">
        <v>39</v>
      </c>
      <c r="AH404" s="7" t="s">
        <v>33</v>
      </c>
      <c r="AI404" s="7">
        <v>0</v>
      </c>
      <c r="AJ404" s="7">
        <v>0</v>
      </c>
      <c r="AK404" s="7">
        <v>0</v>
      </c>
      <c r="AL404" s="7">
        <f>Table2[[#This Row],[Company Direct Land Through FY 11]]+Table2[[#This Row],[Company Direct Land FY 12 and After ]]</f>
        <v>0</v>
      </c>
      <c r="AM404" s="7">
        <v>0</v>
      </c>
      <c r="AN404" s="7">
        <v>0</v>
      </c>
      <c r="AO404" s="7">
        <v>0</v>
      </c>
      <c r="AP404" s="7">
        <f>Table2[[#This Row],[Company Direct Building Through FY 11]]+Table2[[#This Row],[Company Direct Building FY 12 and After  ]]</f>
        <v>0</v>
      </c>
      <c r="AQ404" s="7">
        <v>0</v>
      </c>
      <c r="AR404" s="7">
        <v>310.92230000000001</v>
      </c>
      <c r="AS404" s="7">
        <v>0</v>
      </c>
      <c r="AT404" s="7">
        <f>Table2[[#This Row],[Mortgage Recording Tax Through FY 11]]+Table2[[#This Row],[Mortgage Recording Tax FY 12 and After ]]</f>
        <v>310.92230000000001</v>
      </c>
      <c r="AU404" s="7">
        <v>0</v>
      </c>
      <c r="AV404" s="7">
        <v>0</v>
      </c>
      <c r="AW404" s="7">
        <v>0</v>
      </c>
      <c r="AX404" s="7">
        <f>Table2[[#This Row],[Pilot Savings  Through FY 11]]+Table2[[#This Row],[Pilot Savings FY 12 and After ]]</f>
        <v>0</v>
      </c>
      <c r="AY404" s="7">
        <v>0</v>
      </c>
      <c r="AZ404" s="7">
        <v>310.92230000000001</v>
      </c>
      <c r="BA404" s="7">
        <v>0</v>
      </c>
      <c r="BB404" s="7">
        <f>Table2[[#This Row],[Mortgage Recording Tax Exemption Through FY 11]]+Table2[[#This Row],[Mortgage Recording Tax Exemption FY 12 and After ]]</f>
        <v>310.92230000000001</v>
      </c>
      <c r="BC404" s="7">
        <v>105.5107</v>
      </c>
      <c r="BD404" s="7">
        <v>483.33569999999997</v>
      </c>
      <c r="BE404" s="7">
        <v>1067.7426</v>
      </c>
      <c r="BF404" s="7">
        <f>Table2[[#This Row],[Indirect and Induced Land Through FY 11]]+Table2[[#This Row],[Indirect and Induced Land FY 12 and After ]]</f>
        <v>1551.0783000000001</v>
      </c>
      <c r="BG404" s="7">
        <v>195.9485</v>
      </c>
      <c r="BH404" s="7">
        <v>897.62369999999999</v>
      </c>
      <c r="BI404" s="7">
        <v>1982.9490000000001</v>
      </c>
      <c r="BJ404" s="7">
        <f>Table2[[#This Row],[Indirect and Induced Building Through FY 11]]+Table2[[#This Row],[Indirect and Induced Building FY 12 and After]]</f>
        <v>2880.5727000000002</v>
      </c>
      <c r="BK404" s="7">
        <v>301.45920000000001</v>
      </c>
      <c r="BL404" s="7">
        <v>1380.9594</v>
      </c>
      <c r="BM404" s="7">
        <v>3050.6916000000001</v>
      </c>
      <c r="BN404" s="7">
        <f>Table2[[#This Row],[TOTAL Real Property Related Taxes Through FY 11]]+Table2[[#This Row],[TOTAL Real Property Related Taxes FY 12 and After]]</f>
        <v>4431.6509999999998</v>
      </c>
      <c r="BO404" s="7">
        <v>389.80680000000001</v>
      </c>
      <c r="BP404" s="7">
        <v>1910.1801</v>
      </c>
      <c r="BQ404" s="7">
        <v>3944.7458999999999</v>
      </c>
      <c r="BR404" s="7">
        <f>Table2[[#This Row],[Company Direct Through FY 11]]+Table2[[#This Row],[Company Direct FY 12 and After ]]</f>
        <v>5854.9259999999995</v>
      </c>
      <c r="BS404" s="7">
        <v>0</v>
      </c>
      <c r="BT404" s="7">
        <v>0</v>
      </c>
      <c r="BU404" s="7">
        <v>0</v>
      </c>
      <c r="BV404" s="7">
        <f>Table2[[#This Row],[Sales Tax Exemption Through FY 11]]+Table2[[#This Row],[Sales Tax Exemption FY 12 and After ]]</f>
        <v>0</v>
      </c>
      <c r="BW404" s="7">
        <v>0</v>
      </c>
      <c r="BX404" s="7">
        <v>0</v>
      </c>
      <c r="BY404" s="7">
        <v>0</v>
      </c>
      <c r="BZ404" s="7">
        <f>Table2[[#This Row],[Energy Tax Savings Through FY 11]]+Table2[[#This Row],[Energy Tax Savings FY 12 and After ]]</f>
        <v>0</v>
      </c>
      <c r="CA404" s="7">
        <v>1.3312999999999999</v>
      </c>
      <c r="CB404" s="7">
        <v>5.4622999999999999</v>
      </c>
      <c r="CC404" s="7">
        <v>7.0286</v>
      </c>
      <c r="CD404" s="7">
        <f>Table2[[#This Row],[Tax Exempt Bond Savings Through FY 11]]+Table2[[#This Row],[Tax Exempt Bond Savings FY12 and After ]]</f>
        <v>12.4909</v>
      </c>
      <c r="CE404" s="7">
        <v>415.2801</v>
      </c>
      <c r="CF404" s="7">
        <v>2069.8391000000001</v>
      </c>
      <c r="CG404" s="7">
        <v>4202.5291999999999</v>
      </c>
      <c r="CH404" s="7">
        <f>Table2[[#This Row],[Indirect and Induced Through FY 11]]+Table2[[#This Row],[Indirect and Induced FY 12 and After  ]]</f>
        <v>6272.3683000000001</v>
      </c>
      <c r="CI404" s="7">
        <v>803.75559999999996</v>
      </c>
      <c r="CJ404" s="7">
        <v>3974.5569</v>
      </c>
      <c r="CK404" s="7">
        <v>8140.2465000000002</v>
      </c>
      <c r="CL404" s="7">
        <f>Table2[[#This Row],[TOTAL Income Consumption Use Taxes Through FY 11]]+Table2[[#This Row],[TOTAL Income Consumption Use Taxes FY 12 and After  ]]</f>
        <v>12114.803400000001</v>
      </c>
      <c r="CM404" s="7">
        <v>1.3312999999999999</v>
      </c>
      <c r="CN404" s="7">
        <v>316.38459999999998</v>
      </c>
      <c r="CO404" s="7">
        <v>7.0286</v>
      </c>
      <c r="CP404" s="7">
        <f>Table2[[#This Row],[Assistance Provided Through FY 11]]+Table2[[#This Row],[Assistance Provided FY 12 and After ]]</f>
        <v>323.41319999999996</v>
      </c>
      <c r="CQ404" s="7">
        <v>0</v>
      </c>
      <c r="CR404" s="7">
        <v>0</v>
      </c>
      <c r="CS404" s="7">
        <v>0</v>
      </c>
      <c r="CT404" s="7">
        <f>Table2[[#This Row],[Recapture Cancellation Reduction Amount Through FY 11]]+Table2[[#This Row],[Recapture Cancellation Reduction Amount FY 12 and After ]]</f>
        <v>0</v>
      </c>
      <c r="CU404" s="7">
        <v>0</v>
      </c>
      <c r="CV404" s="7">
        <v>0</v>
      </c>
      <c r="CW404" s="7">
        <v>0</v>
      </c>
      <c r="CX404" s="7">
        <f>Table2[[#This Row],[Penalty Paid Through FY 11]]+Table2[[#This Row],[Penalty Paid FY 12 and After]]</f>
        <v>0</v>
      </c>
      <c r="CY404" s="7">
        <v>1.3312999999999999</v>
      </c>
      <c r="CZ404" s="7">
        <v>316.38459999999998</v>
      </c>
      <c r="DA404" s="7">
        <v>7.0286</v>
      </c>
      <c r="DB404" s="7">
        <f>Table2[[#This Row],[TOTAL Assistance Net of recapture penalties Through FY 11]]+Table2[[#This Row],[TOTAL Assistance Net of recapture penalties FY 12 and After ]]</f>
        <v>323.41319999999996</v>
      </c>
      <c r="DC404" s="7">
        <v>389.80680000000001</v>
      </c>
      <c r="DD404" s="7">
        <v>2221.1024000000002</v>
      </c>
      <c r="DE404" s="7">
        <v>3944.7458999999999</v>
      </c>
      <c r="DF404" s="7">
        <f>Table2[[#This Row],[Company Direct Tax Revenue Before Assistance FY 12 and After]]+Table2[[#This Row],[Company Direct Tax Revenue Before Assistance Through FY 11]]</f>
        <v>6165.8482999999997</v>
      </c>
      <c r="DG404" s="7">
        <v>716.73929999999996</v>
      </c>
      <c r="DH404" s="7">
        <v>3450.7984999999999</v>
      </c>
      <c r="DI404" s="7">
        <v>7253.2208000000001</v>
      </c>
      <c r="DJ404" s="7">
        <f>Table2[[#This Row],[Indirect and Induced Tax Revenues FY 12 and After]]+Table2[[#This Row],[Indirect and Induced Tax Revenues Through FY 11]]</f>
        <v>10704.0193</v>
      </c>
      <c r="DK404" s="7">
        <v>1106.5461</v>
      </c>
      <c r="DL404" s="7">
        <v>5671.9008999999996</v>
      </c>
      <c r="DM404" s="7">
        <v>11197.966700000001</v>
      </c>
      <c r="DN404" s="7">
        <f>Table2[[#This Row],[TOTAL Tax Revenues Before Assistance Through FY 11]]+Table2[[#This Row],[TOTAL Tax Revenues Before Assistance FY 12 and After]]</f>
        <v>16869.867600000001</v>
      </c>
      <c r="DO404" s="7">
        <v>1105.2148</v>
      </c>
      <c r="DP404" s="7">
        <v>5355.5163000000002</v>
      </c>
      <c r="DQ404" s="7">
        <v>11190.938099999999</v>
      </c>
      <c r="DR404" s="7">
        <f>Table2[[#This Row],[TOTAL Tax Revenues Net of Assistance Recapture and Penalty FY 12 and After]]+Table2[[#This Row],[TOTAL Tax Revenues Net of Assistance Recapture and Penalty Through FY 11]]</f>
        <v>16546.454399999999</v>
      </c>
      <c r="DS404" s="7">
        <v>0</v>
      </c>
      <c r="DT404" s="7">
        <v>0</v>
      </c>
      <c r="DU404" s="7">
        <v>0</v>
      </c>
      <c r="DV404" s="7">
        <v>0</v>
      </c>
    </row>
    <row r="405" spans="1:126" x14ac:dyDescent="0.25">
      <c r="A405" s="5">
        <v>93179</v>
      </c>
      <c r="B405" s="5" t="s">
        <v>699</v>
      </c>
      <c r="C405" s="5" t="s">
        <v>700</v>
      </c>
      <c r="D405" s="5" t="s">
        <v>32</v>
      </c>
      <c r="E405" s="5">
        <v>26</v>
      </c>
      <c r="F405" s="5">
        <v>2602</v>
      </c>
      <c r="G405" s="5">
        <v>220</v>
      </c>
      <c r="H405" s="23"/>
      <c r="I405" s="23"/>
      <c r="J405" s="5">
        <v>424430</v>
      </c>
      <c r="K405" s="6" t="s">
        <v>43</v>
      </c>
      <c r="L405" s="6">
        <v>39041</v>
      </c>
      <c r="M405" s="9">
        <v>48395</v>
      </c>
      <c r="N405" s="7">
        <v>450</v>
      </c>
      <c r="O405" s="5" t="s">
        <v>109</v>
      </c>
      <c r="P405" s="23">
        <v>11</v>
      </c>
      <c r="Q405" s="23">
        <v>0</v>
      </c>
      <c r="R405" s="23">
        <v>38</v>
      </c>
      <c r="S405" s="23">
        <v>0</v>
      </c>
      <c r="T405" s="23">
        <v>58</v>
      </c>
      <c r="U405" s="23">
        <v>107</v>
      </c>
      <c r="V405" s="23">
        <v>101</v>
      </c>
      <c r="W405" s="23">
        <v>0</v>
      </c>
      <c r="X405" s="23">
        <v>0</v>
      </c>
      <c r="Y405" s="23">
        <v>86</v>
      </c>
      <c r="Z405" s="23">
        <v>8</v>
      </c>
      <c r="AA405" s="24">
        <v>0</v>
      </c>
      <c r="AB405" s="24">
        <v>0</v>
      </c>
      <c r="AC405" s="24">
        <v>0</v>
      </c>
      <c r="AD405" s="24">
        <v>0</v>
      </c>
      <c r="AE405" s="24">
        <v>0</v>
      </c>
      <c r="AF405" s="24">
        <v>89.7959183673469</v>
      </c>
      <c r="AG405" s="5" t="s">
        <v>33</v>
      </c>
      <c r="AH405" s="7" t="s">
        <v>33</v>
      </c>
      <c r="AI405" s="7">
        <v>39.814</v>
      </c>
      <c r="AJ405" s="7">
        <v>182.46789999999999</v>
      </c>
      <c r="AK405" s="7">
        <v>497.88310000000001</v>
      </c>
      <c r="AL405" s="7">
        <f>Table2[[#This Row],[Company Direct Land Through FY 11]]+Table2[[#This Row],[Company Direct Land FY 12 and After ]]</f>
        <v>680.351</v>
      </c>
      <c r="AM405" s="7">
        <v>103.254</v>
      </c>
      <c r="AN405" s="7">
        <v>350.2826</v>
      </c>
      <c r="AO405" s="7">
        <v>1291.2125000000001</v>
      </c>
      <c r="AP405" s="7">
        <f>Table2[[#This Row],[Company Direct Building Through FY 11]]+Table2[[#This Row],[Company Direct Building FY 12 and After  ]]</f>
        <v>1641.4951000000001</v>
      </c>
      <c r="AQ405" s="7">
        <v>0</v>
      </c>
      <c r="AR405" s="7">
        <v>7.3125</v>
      </c>
      <c r="AS405" s="7">
        <v>0</v>
      </c>
      <c r="AT405" s="7">
        <f>Table2[[#This Row],[Mortgage Recording Tax Through FY 11]]+Table2[[#This Row],[Mortgage Recording Tax FY 12 and After ]]</f>
        <v>7.3125</v>
      </c>
      <c r="AU405" s="7">
        <v>79.088999999999999</v>
      </c>
      <c r="AV405" s="7">
        <v>176.65170000000001</v>
      </c>
      <c r="AW405" s="7">
        <v>989.02430000000004</v>
      </c>
      <c r="AX405" s="7">
        <f>Table2[[#This Row],[Pilot Savings  Through FY 11]]+Table2[[#This Row],[Pilot Savings FY 12 and After ]]</f>
        <v>1165.6759999999999</v>
      </c>
      <c r="AY405" s="7">
        <v>0</v>
      </c>
      <c r="AZ405" s="7">
        <v>0</v>
      </c>
      <c r="BA405" s="7">
        <v>0</v>
      </c>
      <c r="BB405" s="7">
        <f>Table2[[#This Row],[Mortgage Recording Tax Exemption Through FY 11]]+Table2[[#This Row],[Mortgage Recording Tax Exemption FY 12 and After ]]</f>
        <v>0</v>
      </c>
      <c r="BC405" s="7">
        <v>157.93340000000001</v>
      </c>
      <c r="BD405" s="7">
        <v>547.12630000000001</v>
      </c>
      <c r="BE405" s="7">
        <v>1974.9867999999999</v>
      </c>
      <c r="BF405" s="7">
        <f>Table2[[#This Row],[Indirect and Induced Land Through FY 11]]+Table2[[#This Row],[Indirect and Induced Land FY 12 and After ]]</f>
        <v>2522.1131</v>
      </c>
      <c r="BG405" s="7">
        <v>293.30500000000001</v>
      </c>
      <c r="BH405" s="7">
        <v>1016.0916999999999</v>
      </c>
      <c r="BI405" s="7">
        <v>3667.8364999999999</v>
      </c>
      <c r="BJ405" s="7">
        <f>Table2[[#This Row],[Indirect and Induced Building Through FY 11]]+Table2[[#This Row],[Indirect and Induced Building FY 12 and After]]</f>
        <v>4683.9282000000003</v>
      </c>
      <c r="BK405" s="7">
        <v>515.2174</v>
      </c>
      <c r="BL405" s="7">
        <v>1926.6293000000001</v>
      </c>
      <c r="BM405" s="7">
        <v>6442.8945999999996</v>
      </c>
      <c r="BN405" s="7">
        <f>Table2[[#This Row],[TOTAL Real Property Related Taxes Through FY 11]]+Table2[[#This Row],[TOTAL Real Property Related Taxes FY 12 and After]]</f>
        <v>8369.5239000000001</v>
      </c>
      <c r="BO405" s="7">
        <v>1058.921</v>
      </c>
      <c r="BP405" s="7">
        <v>3848.4144000000001</v>
      </c>
      <c r="BQ405" s="7">
        <v>13242.0121</v>
      </c>
      <c r="BR405" s="7">
        <f>Table2[[#This Row],[Company Direct Through FY 11]]+Table2[[#This Row],[Company Direct FY 12 and After ]]</f>
        <v>17090.426500000001</v>
      </c>
      <c r="BS405" s="7">
        <v>0</v>
      </c>
      <c r="BT405" s="7">
        <v>0</v>
      </c>
      <c r="BU405" s="7">
        <v>0</v>
      </c>
      <c r="BV405" s="7">
        <f>Table2[[#This Row],[Sales Tax Exemption Through FY 11]]+Table2[[#This Row],[Sales Tax Exemption FY 12 and After ]]</f>
        <v>0</v>
      </c>
      <c r="BW405" s="7">
        <v>0</v>
      </c>
      <c r="BX405" s="7">
        <v>0</v>
      </c>
      <c r="BY405" s="7">
        <v>0</v>
      </c>
      <c r="BZ405" s="7">
        <f>Table2[[#This Row],[Energy Tax Savings Through FY 11]]+Table2[[#This Row],[Energy Tax Savings FY 12 and After ]]</f>
        <v>0</v>
      </c>
      <c r="CA405" s="7">
        <v>0</v>
      </c>
      <c r="CB405" s="7">
        <v>0</v>
      </c>
      <c r="CC405" s="7">
        <v>0</v>
      </c>
      <c r="CD405" s="7">
        <f>Table2[[#This Row],[Tax Exempt Bond Savings Through FY 11]]+Table2[[#This Row],[Tax Exempt Bond Savings FY12 and After ]]</f>
        <v>0</v>
      </c>
      <c r="CE405" s="7">
        <v>559.73119999999994</v>
      </c>
      <c r="CF405" s="7">
        <v>2092.0151000000001</v>
      </c>
      <c r="CG405" s="7">
        <v>6999.5474999999997</v>
      </c>
      <c r="CH405" s="7">
        <f>Table2[[#This Row],[Indirect and Induced Through FY 11]]+Table2[[#This Row],[Indirect and Induced FY 12 and After  ]]</f>
        <v>9091.5625999999993</v>
      </c>
      <c r="CI405" s="7">
        <v>1618.6522</v>
      </c>
      <c r="CJ405" s="7">
        <v>5940.4295000000002</v>
      </c>
      <c r="CK405" s="7">
        <v>20241.559600000001</v>
      </c>
      <c r="CL405" s="7">
        <f>Table2[[#This Row],[TOTAL Income Consumption Use Taxes Through FY 11]]+Table2[[#This Row],[TOTAL Income Consumption Use Taxes FY 12 and After  ]]</f>
        <v>26181.989099999999</v>
      </c>
      <c r="CM405" s="7">
        <v>79.088999999999999</v>
      </c>
      <c r="CN405" s="7">
        <v>176.65170000000001</v>
      </c>
      <c r="CO405" s="7">
        <v>989.02430000000004</v>
      </c>
      <c r="CP405" s="7">
        <f>Table2[[#This Row],[Assistance Provided Through FY 11]]+Table2[[#This Row],[Assistance Provided FY 12 and After ]]</f>
        <v>1165.6759999999999</v>
      </c>
      <c r="CQ405" s="7">
        <v>0</v>
      </c>
      <c r="CR405" s="7">
        <v>0</v>
      </c>
      <c r="CS405" s="7">
        <v>0</v>
      </c>
      <c r="CT405" s="7">
        <f>Table2[[#This Row],[Recapture Cancellation Reduction Amount Through FY 11]]+Table2[[#This Row],[Recapture Cancellation Reduction Amount FY 12 and After ]]</f>
        <v>0</v>
      </c>
      <c r="CU405" s="7">
        <v>0</v>
      </c>
      <c r="CV405" s="7">
        <v>0</v>
      </c>
      <c r="CW405" s="7">
        <v>0</v>
      </c>
      <c r="CX405" s="7">
        <f>Table2[[#This Row],[Penalty Paid Through FY 11]]+Table2[[#This Row],[Penalty Paid FY 12 and After]]</f>
        <v>0</v>
      </c>
      <c r="CY405" s="7">
        <v>79.088999999999999</v>
      </c>
      <c r="CZ405" s="7">
        <v>176.65170000000001</v>
      </c>
      <c r="DA405" s="7">
        <v>989.02430000000004</v>
      </c>
      <c r="DB405" s="7">
        <f>Table2[[#This Row],[TOTAL Assistance Net of recapture penalties Through FY 11]]+Table2[[#This Row],[TOTAL Assistance Net of recapture penalties FY 12 and After ]]</f>
        <v>1165.6759999999999</v>
      </c>
      <c r="DC405" s="7">
        <v>1201.989</v>
      </c>
      <c r="DD405" s="7">
        <v>4388.4773999999998</v>
      </c>
      <c r="DE405" s="7">
        <v>15031.1077</v>
      </c>
      <c r="DF405" s="7">
        <f>Table2[[#This Row],[Company Direct Tax Revenue Before Assistance FY 12 and After]]+Table2[[#This Row],[Company Direct Tax Revenue Before Assistance Through FY 11]]</f>
        <v>19419.5851</v>
      </c>
      <c r="DG405" s="7">
        <v>1010.9696</v>
      </c>
      <c r="DH405" s="7">
        <v>3655.2330999999999</v>
      </c>
      <c r="DI405" s="7">
        <v>12642.370800000001</v>
      </c>
      <c r="DJ405" s="7">
        <f>Table2[[#This Row],[Indirect and Induced Tax Revenues FY 12 and After]]+Table2[[#This Row],[Indirect and Induced Tax Revenues Through FY 11]]</f>
        <v>16297.6039</v>
      </c>
      <c r="DK405" s="7">
        <v>2212.9585999999999</v>
      </c>
      <c r="DL405" s="7">
        <v>8043.7105000000001</v>
      </c>
      <c r="DM405" s="7">
        <v>27673.478500000001</v>
      </c>
      <c r="DN405" s="7">
        <f>Table2[[#This Row],[TOTAL Tax Revenues Before Assistance Through FY 11]]+Table2[[#This Row],[TOTAL Tax Revenues Before Assistance FY 12 and After]]</f>
        <v>35717.188999999998</v>
      </c>
      <c r="DO405" s="7">
        <v>2133.8696</v>
      </c>
      <c r="DP405" s="7">
        <v>7867.0587999999998</v>
      </c>
      <c r="DQ405" s="7">
        <v>26684.4542</v>
      </c>
      <c r="DR405" s="7">
        <f>Table2[[#This Row],[TOTAL Tax Revenues Net of Assistance Recapture and Penalty FY 12 and After]]+Table2[[#This Row],[TOTAL Tax Revenues Net of Assistance Recapture and Penalty Through FY 11]]</f>
        <v>34551.512999999999</v>
      </c>
      <c r="DS405" s="7">
        <v>0</v>
      </c>
      <c r="DT405" s="7">
        <v>0</v>
      </c>
      <c r="DU405" s="7">
        <v>0</v>
      </c>
      <c r="DV405" s="7">
        <v>0</v>
      </c>
    </row>
    <row r="406" spans="1:126" x14ac:dyDescent="0.25">
      <c r="A406" s="5">
        <v>93180</v>
      </c>
      <c r="B406" s="5" t="s">
        <v>704</v>
      </c>
      <c r="C406" s="5" t="s">
        <v>705</v>
      </c>
      <c r="D406" s="5" t="s">
        <v>32</v>
      </c>
      <c r="E406" s="5">
        <v>26</v>
      </c>
      <c r="F406" s="5">
        <v>2361</v>
      </c>
      <c r="G406" s="5">
        <v>281</v>
      </c>
      <c r="H406" s="23"/>
      <c r="I406" s="23"/>
      <c r="J406" s="5">
        <v>423830</v>
      </c>
      <c r="K406" s="6" t="s">
        <v>43</v>
      </c>
      <c r="L406" s="6">
        <v>39000</v>
      </c>
      <c r="M406" s="9">
        <v>48395</v>
      </c>
      <c r="N406" s="7">
        <v>2250</v>
      </c>
      <c r="O406" s="5" t="s">
        <v>51</v>
      </c>
      <c r="P406" s="23">
        <v>1</v>
      </c>
      <c r="Q406" s="23">
        <v>0</v>
      </c>
      <c r="R406" s="23">
        <v>22</v>
      </c>
      <c r="S406" s="23">
        <v>0</v>
      </c>
      <c r="T406" s="23">
        <v>0</v>
      </c>
      <c r="U406" s="23">
        <v>23</v>
      </c>
      <c r="V406" s="23">
        <v>22</v>
      </c>
      <c r="W406" s="23">
        <v>0</v>
      </c>
      <c r="X406" s="23">
        <v>0</v>
      </c>
      <c r="Y406" s="23">
        <v>0</v>
      </c>
      <c r="Z406" s="23">
        <v>3</v>
      </c>
      <c r="AA406" s="24">
        <v>0</v>
      </c>
      <c r="AB406" s="24">
        <v>0</v>
      </c>
      <c r="AC406" s="24">
        <v>0</v>
      </c>
      <c r="AD406" s="24">
        <v>0</v>
      </c>
      <c r="AE406" s="24">
        <v>0</v>
      </c>
      <c r="AF406" s="24">
        <v>65.2173913043478</v>
      </c>
      <c r="AG406" s="5" t="s">
        <v>39</v>
      </c>
      <c r="AH406" s="7" t="s">
        <v>33</v>
      </c>
      <c r="AI406" s="7">
        <v>11.507999999999999</v>
      </c>
      <c r="AJ406" s="7">
        <v>52.5792</v>
      </c>
      <c r="AK406" s="7">
        <v>143.91149999999999</v>
      </c>
      <c r="AL406" s="7">
        <f>Table2[[#This Row],[Company Direct Land Through FY 11]]+Table2[[#This Row],[Company Direct Land FY 12 and After ]]</f>
        <v>196.4907</v>
      </c>
      <c r="AM406" s="7">
        <v>9.6050000000000004</v>
      </c>
      <c r="AN406" s="7">
        <v>46.660899999999998</v>
      </c>
      <c r="AO406" s="7">
        <v>120.1126</v>
      </c>
      <c r="AP406" s="7">
        <f>Table2[[#This Row],[Company Direct Building Through FY 11]]+Table2[[#This Row],[Company Direct Building FY 12 and After  ]]</f>
        <v>166.77350000000001</v>
      </c>
      <c r="AQ406" s="7">
        <v>0</v>
      </c>
      <c r="AR406" s="7">
        <v>29.986000000000001</v>
      </c>
      <c r="AS406" s="7">
        <v>0</v>
      </c>
      <c r="AT406" s="7">
        <f>Table2[[#This Row],[Mortgage Recording Tax Through FY 11]]+Table2[[#This Row],[Mortgage Recording Tax FY 12 and After ]]</f>
        <v>29.986000000000001</v>
      </c>
      <c r="AU406" s="7">
        <v>9</v>
      </c>
      <c r="AV406" s="7">
        <v>33.720199999999998</v>
      </c>
      <c r="AW406" s="7">
        <v>112.54559999999999</v>
      </c>
      <c r="AX406" s="7">
        <f>Table2[[#This Row],[Pilot Savings  Through FY 11]]+Table2[[#This Row],[Pilot Savings FY 12 and After ]]</f>
        <v>146.26579999999998</v>
      </c>
      <c r="AY406" s="7">
        <v>0</v>
      </c>
      <c r="AZ406" s="7">
        <v>29.986000000000001</v>
      </c>
      <c r="BA406" s="7">
        <v>0</v>
      </c>
      <c r="BB406" s="7">
        <f>Table2[[#This Row],[Mortgage Recording Tax Exemption Through FY 11]]+Table2[[#This Row],[Mortgage Recording Tax Exemption FY 12 and After ]]</f>
        <v>29.986000000000001</v>
      </c>
      <c r="BC406" s="7">
        <v>34.401400000000002</v>
      </c>
      <c r="BD406" s="7">
        <v>126.4687</v>
      </c>
      <c r="BE406" s="7">
        <v>430.19560000000001</v>
      </c>
      <c r="BF406" s="7">
        <f>Table2[[#This Row],[Indirect and Induced Land Through FY 11]]+Table2[[#This Row],[Indirect and Induced Land FY 12 and After ]]</f>
        <v>556.66430000000003</v>
      </c>
      <c r="BG406" s="7">
        <v>63.888199999999998</v>
      </c>
      <c r="BH406" s="7">
        <v>234.87</v>
      </c>
      <c r="BI406" s="7">
        <v>798.93489999999997</v>
      </c>
      <c r="BJ406" s="7">
        <f>Table2[[#This Row],[Indirect and Induced Building Through FY 11]]+Table2[[#This Row],[Indirect and Induced Building FY 12 and After]]</f>
        <v>1033.8049000000001</v>
      </c>
      <c r="BK406" s="7">
        <v>110.40260000000001</v>
      </c>
      <c r="BL406" s="7">
        <v>426.85860000000002</v>
      </c>
      <c r="BM406" s="7">
        <v>1380.6089999999999</v>
      </c>
      <c r="BN406" s="7">
        <f>Table2[[#This Row],[TOTAL Real Property Related Taxes Through FY 11]]+Table2[[#This Row],[TOTAL Real Property Related Taxes FY 12 and After]]</f>
        <v>1807.4675999999999</v>
      </c>
      <c r="BO406" s="7">
        <v>230.65610000000001</v>
      </c>
      <c r="BP406" s="7">
        <v>890.62019999999995</v>
      </c>
      <c r="BQ406" s="7">
        <v>2884.3993999999998</v>
      </c>
      <c r="BR406" s="7">
        <f>Table2[[#This Row],[Company Direct Through FY 11]]+Table2[[#This Row],[Company Direct FY 12 and After ]]</f>
        <v>3775.0195999999996</v>
      </c>
      <c r="BS406" s="7">
        <v>0</v>
      </c>
      <c r="BT406" s="7">
        <v>2.6223000000000001</v>
      </c>
      <c r="BU406" s="7">
        <v>0</v>
      </c>
      <c r="BV406" s="7">
        <f>Table2[[#This Row],[Sales Tax Exemption Through FY 11]]+Table2[[#This Row],[Sales Tax Exemption FY 12 and After ]]</f>
        <v>2.6223000000000001</v>
      </c>
      <c r="BW406" s="7">
        <v>0</v>
      </c>
      <c r="BX406" s="7">
        <v>0</v>
      </c>
      <c r="BY406" s="7">
        <v>0</v>
      </c>
      <c r="BZ406" s="7">
        <f>Table2[[#This Row],[Energy Tax Savings Through FY 11]]+Table2[[#This Row],[Energy Tax Savings FY 12 and After ]]</f>
        <v>0</v>
      </c>
      <c r="CA406" s="7">
        <v>0</v>
      </c>
      <c r="CB406" s="7">
        <v>0</v>
      </c>
      <c r="CC406" s="7">
        <v>0</v>
      </c>
      <c r="CD406" s="7">
        <f>Table2[[#This Row],[Tax Exempt Bond Savings Through FY 11]]+Table2[[#This Row],[Tax Exempt Bond Savings FY12 and After ]]</f>
        <v>0</v>
      </c>
      <c r="CE406" s="7">
        <v>121.9217</v>
      </c>
      <c r="CF406" s="7">
        <v>484.24009999999998</v>
      </c>
      <c r="CG406" s="7">
        <v>1524.6558</v>
      </c>
      <c r="CH406" s="7">
        <f>Table2[[#This Row],[Indirect and Induced Through FY 11]]+Table2[[#This Row],[Indirect and Induced FY 12 and After  ]]</f>
        <v>2008.8959</v>
      </c>
      <c r="CI406" s="7">
        <v>352.57780000000002</v>
      </c>
      <c r="CJ406" s="7">
        <v>1372.2380000000001</v>
      </c>
      <c r="CK406" s="7">
        <v>4409.0551999999998</v>
      </c>
      <c r="CL406" s="7">
        <f>Table2[[#This Row],[TOTAL Income Consumption Use Taxes Through FY 11]]+Table2[[#This Row],[TOTAL Income Consumption Use Taxes FY 12 and After  ]]</f>
        <v>5781.2932000000001</v>
      </c>
      <c r="CM406" s="7">
        <v>9</v>
      </c>
      <c r="CN406" s="7">
        <v>66.328500000000005</v>
      </c>
      <c r="CO406" s="7">
        <v>112.54559999999999</v>
      </c>
      <c r="CP406" s="7">
        <f>Table2[[#This Row],[Assistance Provided Through FY 11]]+Table2[[#This Row],[Assistance Provided FY 12 and After ]]</f>
        <v>178.8741</v>
      </c>
      <c r="CQ406" s="7">
        <v>0</v>
      </c>
      <c r="CR406" s="7">
        <v>0</v>
      </c>
      <c r="CS406" s="7">
        <v>0</v>
      </c>
      <c r="CT406" s="7">
        <f>Table2[[#This Row],[Recapture Cancellation Reduction Amount Through FY 11]]+Table2[[#This Row],[Recapture Cancellation Reduction Amount FY 12 and After ]]</f>
        <v>0</v>
      </c>
      <c r="CU406" s="7">
        <v>0</v>
      </c>
      <c r="CV406" s="7">
        <v>0</v>
      </c>
      <c r="CW406" s="7">
        <v>0</v>
      </c>
      <c r="CX406" s="7">
        <f>Table2[[#This Row],[Penalty Paid Through FY 11]]+Table2[[#This Row],[Penalty Paid FY 12 and After]]</f>
        <v>0</v>
      </c>
      <c r="CY406" s="7">
        <v>9</v>
      </c>
      <c r="CZ406" s="7">
        <v>66.328500000000005</v>
      </c>
      <c r="DA406" s="7">
        <v>112.54559999999999</v>
      </c>
      <c r="DB406" s="7">
        <f>Table2[[#This Row],[TOTAL Assistance Net of recapture penalties Through FY 11]]+Table2[[#This Row],[TOTAL Assistance Net of recapture penalties FY 12 and After ]]</f>
        <v>178.8741</v>
      </c>
      <c r="DC406" s="7">
        <v>251.76910000000001</v>
      </c>
      <c r="DD406" s="7">
        <v>1019.8463</v>
      </c>
      <c r="DE406" s="7">
        <v>3148.4234999999999</v>
      </c>
      <c r="DF406" s="7">
        <f>Table2[[#This Row],[Company Direct Tax Revenue Before Assistance FY 12 and After]]+Table2[[#This Row],[Company Direct Tax Revenue Before Assistance Through FY 11]]</f>
        <v>4168.2698</v>
      </c>
      <c r="DG406" s="7">
        <v>220.21129999999999</v>
      </c>
      <c r="DH406" s="7">
        <v>845.5788</v>
      </c>
      <c r="DI406" s="7">
        <v>2753.7863000000002</v>
      </c>
      <c r="DJ406" s="7">
        <f>Table2[[#This Row],[Indirect and Induced Tax Revenues FY 12 and After]]+Table2[[#This Row],[Indirect and Induced Tax Revenues Through FY 11]]</f>
        <v>3599.3651</v>
      </c>
      <c r="DK406" s="7">
        <v>471.98039999999997</v>
      </c>
      <c r="DL406" s="7">
        <v>1865.4250999999999</v>
      </c>
      <c r="DM406" s="7">
        <v>5902.2097999999996</v>
      </c>
      <c r="DN406" s="7">
        <f>Table2[[#This Row],[TOTAL Tax Revenues Before Assistance Through FY 11]]+Table2[[#This Row],[TOTAL Tax Revenues Before Assistance FY 12 and After]]</f>
        <v>7767.6348999999991</v>
      </c>
      <c r="DO406" s="7">
        <v>462.98039999999997</v>
      </c>
      <c r="DP406" s="7">
        <v>1799.0966000000001</v>
      </c>
      <c r="DQ406" s="7">
        <v>5789.6642000000002</v>
      </c>
      <c r="DR406" s="7">
        <f>Table2[[#This Row],[TOTAL Tax Revenues Net of Assistance Recapture and Penalty FY 12 and After]]+Table2[[#This Row],[TOTAL Tax Revenues Net of Assistance Recapture and Penalty Through FY 11]]</f>
        <v>7588.7608</v>
      </c>
      <c r="DS406" s="7">
        <v>0</v>
      </c>
      <c r="DT406" s="7">
        <v>0</v>
      </c>
      <c r="DU406" s="7">
        <v>0</v>
      </c>
      <c r="DV406" s="7">
        <v>0</v>
      </c>
    </row>
    <row r="407" spans="1:126" x14ac:dyDescent="0.25">
      <c r="A407" s="5">
        <v>93181</v>
      </c>
      <c r="B407" s="5" t="s">
        <v>706</v>
      </c>
      <c r="C407" s="5" t="s">
        <v>707</v>
      </c>
      <c r="D407" s="5" t="s">
        <v>32</v>
      </c>
      <c r="E407" s="5">
        <v>26</v>
      </c>
      <c r="F407" s="5">
        <v>100</v>
      </c>
      <c r="G407" s="5">
        <v>12</v>
      </c>
      <c r="H407" s="23"/>
      <c r="I407" s="23"/>
      <c r="J407" s="5">
        <v>323110</v>
      </c>
      <c r="K407" s="6" t="s">
        <v>43</v>
      </c>
      <c r="L407" s="6">
        <v>39086</v>
      </c>
      <c r="M407" s="9">
        <v>48395</v>
      </c>
      <c r="N407" s="7">
        <v>12700</v>
      </c>
      <c r="O407" s="5" t="s">
        <v>51</v>
      </c>
      <c r="P407" s="23">
        <v>3</v>
      </c>
      <c r="Q407" s="23">
        <v>0</v>
      </c>
      <c r="R407" s="23">
        <v>162</v>
      </c>
      <c r="S407" s="23">
        <v>0</v>
      </c>
      <c r="T407" s="23">
        <v>0</v>
      </c>
      <c r="U407" s="23">
        <v>165</v>
      </c>
      <c r="V407" s="23">
        <v>163</v>
      </c>
      <c r="W407" s="23">
        <v>0</v>
      </c>
      <c r="X407" s="23">
        <v>0</v>
      </c>
      <c r="Y407" s="23">
        <v>0</v>
      </c>
      <c r="Z407" s="23">
        <v>25</v>
      </c>
      <c r="AA407" s="24">
        <v>0</v>
      </c>
      <c r="AB407" s="24">
        <v>0</v>
      </c>
      <c r="AC407" s="24">
        <v>0</v>
      </c>
      <c r="AD407" s="24">
        <v>0</v>
      </c>
      <c r="AE407" s="24">
        <v>0</v>
      </c>
      <c r="AF407" s="24">
        <v>60.162601626016297</v>
      </c>
      <c r="AG407" s="5" t="s">
        <v>39</v>
      </c>
      <c r="AH407" s="7" t="s">
        <v>33</v>
      </c>
      <c r="AI407" s="7">
        <v>90.022999999999996</v>
      </c>
      <c r="AJ407" s="7">
        <v>363.351</v>
      </c>
      <c r="AK407" s="7">
        <v>1125.7547999999999</v>
      </c>
      <c r="AL407" s="7">
        <f>Table2[[#This Row],[Company Direct Land Through FY 11]]+Table2[[#This Row],[Company Direct Land FY 12 and After ]]</f>
        <v>1489.1057999999998</v>
      </c>
      <c r="AM407" s="7">
        <v>93.643000000000001</v>
      </c>
      <c r="AN407" s="7">
        <v>384.45740000000001</v>
      </c>
      <c r="AO407" s="7">
        <v>1171.0226</v>
      </c>
      <c r="AP407" s="7">
        <f>Table2[[#This Row],[Company Direct Building Through FY 11]]+Table2[[#This Row],[Company Direct Building FY 12 and After  ]]</f>
        <v>1555.48</v>
      </c>
      <c r="AQ407" s="7">
        <v>0</v>
      </c>
      <c r="AR407" s="7">
        <v>204.5428</v>
      </c>
      <c r="AS407" s="7">
        <v>0</v>
      </c>
      <c r="AT407" s="7">
        <f>Table2[[#This Row],[Mortgage Recording Tax Through FY 11]]+Table2[[#This Row],[Mortgage Recording Tax FY 12 and After ]]</f>
        <v>204.5428</v>
      </c>
      <c r="AU407" s="7">
        <v>60.314999999999998</v>
      </c>
      <c r="AV407" s="7">
        <v>196.2653</v>
      </c>
      <c r="AW407" s="7">
        <v>754.24950000000001</v>
      </c>
      <c r="AX407" s="7">
        <f>Table2[[#This Row],[Pilot Savings  Through FY 11]]+Table2[[#This Row],[Pilot Savings FY 12 and After ]]</f>
        <v>950.51480000000004</v>
      </c>
      <c r="AY407" s="7">
        <v>0</v>
      </c>
      <c r="AZ407" s="7">
        <v>204.5428</v>
      </c>
      <c r="BA407" s="7">
        <v>0</v>
      </c>
      <c r="BB407" s="7">
        <f>Table2[[#This Row],[Mortgage Recording Tax Exemption Through FY 11]]+Table2[[#This Row],[Mortgage Recording Tax Exemption FY 12 and After ]]</f>
        <v>204.5428</v>
      </c>
      <c r="BC407" s="7">
        <v>172.42930000000001</v>
      </c>
      <c r="BD407" s="7">
        <v>532.79830000000004</v>
      </c>
      <c r="BE407" s="7">
        <v>2156.2617</v>
      </c>
      <c r="BF407" s="7">
        <f>Table2[[#This Row],[Indirect and Induced Land Through FY 11]]+Table2[[#This Row],[Indirect and Induced Land FY 12 and After ]]</f>
        <v>2689.06</v>
      </c>
      <c r="BG407" s="7">
        <v>320.22590000000002</v>
      </c>
      <c r="BH407" s="7">
        <v>989.48230000000001</v>
      </c>
      <c r="BI407" s="7">
        <v>4004.4872999999998</v>
      </c>
      <c r="BJ407" s="7">
        <f>Table2[[#This Row],[Indirect and Induced Building Through FY 11]]+Table2[[#This Row],[Indirect and Induced Building FY 12 and After]]</f>
        <v>4993.9695999999994</v>
      </c>
      <c r="BK407" s="7">
        <v>616.00620000000004</v>
      </c>
      <c r="BL407" s="7">
        <v>2073.8236999999999</v>
      </c>
      <c r="BM407" s="7">
        <v>7703.2768999999998</v>
      </c>
      <c r="BN407" s="7">
        <f>Table2[[#This Row],[TOTAL Real Property Related Taxes Through FY 11]]+Table2[[#This Row],[TOTAL Real Property Related Taxes FY 12 and After]]</f>
        <v>9777.1005999999998</v>
      </c>
      <c r="BO407" s="7">
        <v>1144.6107</v>
      </c>
      <c r="BP407" s="7">
        <v>3693.4949000000001</v>
      </c>
      <c r="BQ407" s="7">
        <v>14313.5782</v>
      </c>
      <c r="BR407" s="7">
        <f>Table2[[#This Row],[Company Direct Through FY 11]]+Table2[[#This Row],[Company Direct FY 12 and After ]]</f>
        <v>18007.073100000001</v>
      </c>
      <c r="BS407" s="7">
        <v>0</v>
      </c>
      <c r="BT407" s="7">
        <v>0</v>
      </c>
      <c r="BU407" s="7">
        <v>0</v>
      </c>
      <c r="BV407" s="7">
        <f>Table2[[#This Row],[Sales Tax Exemption Through FY 11]]+Table2[[#This Row],[Sales Tax Exemption FY 12 and After ]]</f>
        <v>0</v>
      </c>
      <c r="BW407" s="7">
        <v>0</v>
      </c>
      <c r="BX407" s="7">
        <v>0</v>
      </c>
      <c r="BY407" s="7">
        <v>0</v>
      </c>
      <c r="BZ407" s="7">
        <f>Table2[[#This Row],[Energy Tax Savings Through FY 11]]+Table2[[#This Row],[Energy Tax Savings FY 12 and After ]]</f>
        <v>0</v>
      </c>
      <c r="CA407" s="7">
        <v>0</v>
      </c>
      <c r="CB407" s="7">
        <v>0</v>
      </c>
      <c r="CC407" s="7">
        <v>0</v>
      </c>
      <c r="CD407" s="7">
        <f>Table2[[#This Row],[Tax Exempt Bond Savings Through FY 11]]+Table2[[#This Row],[Tax Exempt Bond Savings FY12 and After ]]</f>
        <v>0</v>
      </c>
      <c r="CE407" s="7">
        <v>611.10590000000002</v>
      </c>
      <c r="CF407" s="7">
        <v>2029.9192</v>
      </c>
      <c r="CG407" s="7">
        <v>7641.9970000000003</v>
      </c>
      <c r="CH407" s="7">
        <f>Table2[[#This Row],[Indirect and Induced Through FY 11]]+Table2[[#This Row],[Indirect and Induced FY 12 and After  ]]</f>
        <v>9671.9161999999997</v>
      </c>
      <c r="CI407" s="7">
        <v>1755.7166</v>
      </c>
      <c r="CJ407" s="7">
        <v>5723.4141</v>
      </c>
      <c r="CK407" s="7">
        <v>21955.575199999999</v>
      </c>
      <c r="CL407" s="7">
        <f>Table2[[#This Row],[TOTAL Income Consumption Use Taxes Through FY 11]]+Table2[[#This Row],[TOTAL Income Consumption Use Taxes FY 12 and After  ]]</f>
        <v>27678.989300000001</v>
      </c>
      <c r="CM407" s="7">
        <v>60.314999999999998</v>
      </c>
      <c r="CN407" s="7">
        <v>400.80810000000002</v>
      </c>
      <c r="CO407" s="7">
        <v>754.24950000000001</v>
      </c>
      <c r="CP407" s="7">
        <f>Table2[[#This Row],[Assistance Provided Through FY 11]]+Table2[[#This Row],[Assistance Provided FY 12 and After ]]</f>
        <v>1155.0576000000001</v>
      </c>
      <c r="CQ407" s="7">
        <v>0</v>
      </c>
      <c r="CR407" s="7">
        <v>0</v>
      </c>
      <c r="CS407" s="7">
        <v>0</v>
      </c>
      <c r="CT407" s="7">
        <f>Table2[[#This Row],[Recapture Cancellation Reduction Amount Through FY 11]]+Table2[[#This Row],[Recapture Cancellation Reduction Amount FY 12 and After ]]</f>
        <v>0</v>
      </c>
      <c r="CU407" s="7">
        <v>0</v>
      </c>
      <c r="CV407" s="7">
        <v>0</v>
      </c>
      <c r="CW407" s="7">
        <v>0</v>
      </c>
      <c r="CX407" s="7">
        <f>Table2[[#This Row],[Penalty Paid Through FY 11]]+Table2[[#This Row],[Penalty Paid FY 12 and After]]</f>
        <v>0</v>
      </c>
      <c r="CY407" s="7">
        <v>60.314999999999998</v>
      </c>
      <c r="CZ407" s="7">
        <v>400.80810000000002</v>
      </c>
      <c r="DA407" s="7">
        <v>754.24950000000001</v>
      </c>
      <c r="DB407" s="7">
        <f>Table2[[#This Row],[TOTAL Assistance Net of recapture penalties Through FY 11]]+Table2[[#This Row],[TOTAL Assistance Net of recapture penalties FY 12 and After ]]</f>
        <v>1155.0576000000001</v>
      </c>
      <c r="DC407" s="7">
        <v>1328.2766999999999</v>
      </c>
      <c r="DD407" s="7">
        <v>4645.8460999999998</v>
      </c>
      <c r="DE407" s="7">
        <v>16610.355599999999</v>
      </c>
      <c r="DF407" s="7">
        <f>Table2[[#This Row],[Company Direct Tax Revenue Before Assistance FY 12 and After]]+Table2[[#This Row],[Company Direct Tax Revenue Before Assistance Through FY 11]]</f>
        <v>21256.201699999998</v>
      </c>
      <c r="DG407" s="7">
        <v>1103.7610999999999</v>
      </c>
      <c r="DH407" s="7">
        <v>3552.1997999999999</v>
      </c>
      <c r="DI407" s="7">
        <v>13802.745999999999</v>
      </c>
      <c r="DJ407" s="7">
        <f>Table2[[#This Row],[Indirect and Induced Tax Revenues FY 12 and After]]+Table2[[#This Row],[Indirect and Induced Tax Revenues Through FY 11]]</f>
        <v>17354.945799999998</v>
      </c>
      <c r="DK407" s="7">
        <v>2432.0378000000001</v>
      </c>
      <c r="DL407" s="7">
        <v>8198.0458999999992</v>
      </c>
      <c r="DM407" s="7">
        <v>30413.101600000002</v>
      </c>
      <c r="DN407" s="7">
        <f>Table2[[#This Row],[TOTAL Tax Revenues Before Assistance Through FY 11]]+Table2[[#This Row],[TOTAL Tax Revenues Before Assistance FY 12 and After]]</f>
        <v>38611.147499999999</v>
      </c>
      <c r="DO407" s="7">
        <v>2371.7228</v>
      </c>
      <c r="DP407" s="7">
        <v>7797.2377999999999</v>
      </c>
      <c r="DQ407" s="7">
        <v>29658.8521</v>
      </c>
      <c r="DR407" s="7">
        <f>Table2[[#This Row],[TOTAL Tax Revenues Net of Assistance Recapture and Penalty FY 12 and After]]+Table2[[#This Row],[TOTAL Tax Revenues Net of Assistance Recapture and Penalty Through FY 11]]</f>
        <v>37456.089899999999</v>
      </c>
      <c r="DS407" s="7">
        <v>0</v>
      </c>
      <c r="DT407" s="7">
        <v>0</v>
      </c>
      <c r="DU407" s="7">
        <v>260.64800000000002</v>
      </c>
      <c r="DV407" s="7">
        <v>0</v>
      </c>
    </row>
    <row r="408" spans="1:126" x14ac:dyDescent="0.25">
      <c r="A408" s="5">
        <v>93182</v>
      </c>
      <c r="B408" s="5" t="s">
        <v>708</v>
      </c>
      <c r="C408" s="5" t="s">
        <v>833</v>
      </c>
      <c r="D408" s="5" t="s">
        <v>36</v>
      </c>
      <c r="E408" s="5">
        <v>17</v>
      </c>
      <c r="F408" s="5">
        <v>2736</v>
      </c>
      <c r="G408" s="5">
        <v>148</v>
      </c>
      <c r="H408" s="23"/>
      <c r="I408" s="23"/>
      <c r="J408" s="5">
        <v>238220</v>
      </c>
      <c r="K408" s="6" t="s">
        <v>28</v>
      </c>
      <c r="L408" s="6">
        <v>38986</v>
      </c>
      <c r="M408" s="9">
        <v>48395</v>
      </c>
      <c r="N408" s="7">
        <v>625</v>
      </c>
      <c r="O408" s="5" t="s">
        <v>109</v>
      </c>
      <c r="P408" s="23">
        <v>0</v>
      </c>
      <c r="Q408" s="23">
        <v>0</v>
      </c>
      <c r="R408" s="23">
        <v>34</v>
      </c>
      <c r="S408" s="23">
        <v>0</v>
      </c>
      <c r="T408" s="23">
        <v>0</v>
      </c>
      <c r="U408" s="23">
        <v>34</v>
      </c>
      <c r="V408" s="23">
        <v>34</v>
      </c>
      <c r="W408" s="23">
        <v>0</v>
      </c>
      <c r="X408" s="23">
        <v>0</v>
      </c>
      <c r="Y408" s="23">
        <v>0</v>
      </c>
      <c r="Z408" s="23">
        <v>15</v>
      </c>
      <c r="AA408" s="24">
        <v>0</v>
      </c>
      <c r="AB408" s="24">
        <v>0</v>
      </c>
      <c r="AC408" s="24">
        <v>0</v>
      </c>
      <c r="AD408" s="24">
        <v>0</v>
      </c>
      <c r="AE408" s="24">
        <v>0</v>
      </c>
      <c r="AF408" s="24">
        <v>47.058823529411796</v>
      </c>
      <c r="AG408" s="5" t="s">
        <v>33</v>
      </c>
      <c r="AH408" s="7" t="s">
        <v>33</v>
      </c>
      <c r="AI408" s="7">
        <v>2.4449999999999998</v>
      </c>
      <c r="AJ408" s="7">
        <v>26.428699999999999</v>
      </c>
      <c r="AK408" s="7">
        <v>30.575700000000001</v>
      </c>
      <c r="AL408" s="7">
        <f>Table2[[#This Row],[Company Direct Land Through FY 11]]+Table2[[#This Row],[Company Direct Land FY 12 and After ]]</f>
        <v>57.004400000000004</v>
      </c>
      <c r="AM408" s="7">
        <v>12.077999999999999</v>
      </c>
      <c r="AN408" s="7">
        <v>68.828199999999995</v>
      </c>
      <c r="AO408" s="7">
        <v>151.0369</v>
      </c>
      <c r="AP408" s="7">
        <f>Table2[[#This Row],[Company Direct Building Through FY 11]]+Table2[[#This Row],[Company Direct Building FY 12 and After  ]]</f>
        <v>219.86509999999998</v>
      </c>
      <c r="AQ408" s="7">
        <v>0</v>
      </c>
      <c r="AR408" s="7">
        <v>0</v>
      </c>
      <c r="AS408" s="7">
        <v>0</v>
      </c>
      <c r="AT408" s="7">
        <f>Table2[[#This Row],[Mortgage Recording Tax Through FY 11]]+Table2[[#This Row],[Mortgage Recording Tax FY 12 and After ]]</f>
        <v>0</v>
      </c>
      <c r="AU408" s="7">
        <v>6.3</v>
      </c>
      <c r="AV408" s="7">
        <v>15.6312</v>
      </c>
      <c r="AW408" s="7">
        <v>78.782600000000002</v>
      </c>
      <c r="AX408" s="7">
        <f>Table2[[#This Row],[Pilot Savings  Through FY 11]]+Table2[[#This Row],[Pilot Savings FY 12 and After ]]</f>
        <v>94.413800000000009</v>
      </c>
      <c r="AY408" s="7">
        <v>0</v>
      </c>
      <c r="AZ408" s="7">
        <v>0</v>
      </c>
      <c r="BA408" s="7">
        <v>0</v>
      </c>
      <c r="BB408" s="7">
        <f>Table2[[#This Row],[Mortgage Recording Tax Exemption Through FY 11]]+Table2[[#This Row],[Mortgage Recording Tax Exemption FY 12 and After ]]</f>
        <v>0</v>
      </c>
      <c r="BC408" s="7">
        <v>28.508800000000001</v>
      </c>
      <c r="BD408" s="7">
        <v>158.2543</v>
      </c>
      <c r="BE408" s="7">
        <v>356.50819999999999</v>
      </c>
      <c r="BF408" s="7">
        <f>Table2[[#This Row],[Indirect and Induced Land Through FY 11]]+Table2[[#This Row],[Indirect and Induced Land FY 12 and After ]]</f>
        <v>514.76250000000005</v>
      </c>
      <c r="BG408" s="7">
        <v>52.944800000000001</v>
      </c>
      <c r="BH408" s="7">
        <v>293.9008</v>
      </c>
      <c r="BI408" s="7">
        <v>662.08410000000003</v>
      </c>
      <c r="BJ408" s="7">
        <f>Table2[[#This Row],[Indirect and Induced Building Through FY 11]]+Table2[[#This Row],[Indirect and Induced Building FY 12 and After]]</f>
        <v>955.98490000000004</v>
      </c>
      <c r="BK408" s="7">
        <v>89.676599999999993</v>
      </c>
      <c r="BL408" s="7">
        <v>531.7808</v>
      </c>
      <c r="BM408" s="7">
        <v>1121.4223</v>
      </c>
      <c r="BN408" s="7">
        <f>Table2[[#This Row],[TOTAL Real Property Related Taxes Through FY 11]]+Table2[[#This Row],[TOTAL Real Property Related Taxes FY 12 and After]]</f>
        <v>1653.2030999999999</v>
      </c>
      <c r="BO408" s="7">
        <v>205.45079999999999</v>
      </c>
      <c r="BP408" s="7">
        <v>1192.9033999999999</v>
      </c>
      <c r="BQ408" s="7">
        <v>2569.2026999999998</v>
      </c>
      <c r="BR408" s="7">
        <f>Table2[[#This Row],[Company Direct Through FY 11]]+Table2[[#This Row],[Company Direct FY 12 and After ]]</f>
        <v>3762.1061</v>
      </c>
      <c r="BS408" s="7">
        <v>0</v>
      </c>
      <c r="BT408" s="7">
        <v>0</v>
      </c>
      <c r="BU408" s="7">
        <v>0</v>
      </c>
      <c r="BV408" s="7">
        <f>Table2[[#This Row],[Sales Tax Exemption Through FY 11]]+Table2[[#This Row],[Sales Tax Exemption FY 12 and After ]]</f>
        <v>0</v>
      </c>
      <c r="BW408" s="7">
        <v>0</v>
      </c>
      <c r="BX408" s="7">
        <v>0</v>
      </c>
      <c r="BY408" s="7">
        <v>0</v>
      </c>
      <c r="BZ408" s="7">
        <f>Table2[[#This Row],[Energy Tax Savings Through FY 11]]+Table2[[#This Row],[Energy Tax Savings FY 12 and After ]]</f>
        <v>0</v>
      </c>
      <c r="CA408" s="7">
        <v>0</v>
      </c>
      <c r="CB408" s="7">
        <v>0</v>
      </c>
      <c r="CC408" s="7">
        <v>0</v>
      </c>
      <c r="CD408" s="7">
        <f>Table2[[#This Row],[Tax Exempt Bond Savings Through FY 11]]+Table2[[#This Row],[Tax Exempt Bond Savings FY12 and After ]]</f>
        <v>0</v>
      </c>
      <c r="CE408" s="7">
        <v>102.9417</v>
      </c>
      <c r="CF408" s="7">
        <v>615.51009999999997</v>
      </c>
      <c r="CG408" s="7">
        <v>1287.3074999999999</v>
      </c>
      <c r="CH408" s="7">
        <f>Table2[[#This Row],[Indirect and Induced Through FY 11]]+Table2[[#This Row],[Indirect and Induced FY 12 and After  ]]</f>
        <v>1902.8175999999999</v>
      </c>
      <c r="CI408" s="7">
        <v>308.39249999999998</v>
      </c>
      <c r="CJ408" s="7">
        <v>1808.4135000000001</v>
      </c>
      <c r="CK408" s="7">
        <v>3856.5102000000002</v>
      </c>
      <c r="CL408" s="7">
        <f>Table2[[#This Row],[TOTAL Income Consumption Use Taxes Through FY 11]]+Table2[[#This Row],[TOTAL Income Consumption Use Taxes FY 12 and After  ]]</f>
        <v>5664.9237000000003</v>
      </c>
      <c r="CM408" s="7">
        <v>6.3</v>
      </c>
      <c r="CN408" s="7">
        <v>15.6312</v>
      </c>
      <c r="CO408" s="7">
        <v>78.782600000000002</v>
      </c>
      <c r="CP408" s="7">
        <f>Table2[[#This Row],[Assistance Provided Through FY 11]]+Table2[[#This Row],[Assistance Provided FY 12 and After ]]</f>
        <v>94.413800000000009</v>
      </c>
      <c r="CQ408" s="7">
        <v>0</v>
      </c>
      <c r="CR408" s="7">
        <v>0</v>
      </c>
      <c r="CS408" s="7">
        <v>0</v>
      </c>
      <c r="CT408" s="7">
        <f>Table2[[#This Row],[Recapture Cancellation Reduction Amount Through FY 11]]+Table2[[#This Row],[Recapture Cancellation Reduction Amount FY 12 and After ]]</f>
        <v>0</v>
      </c>
      <c r="CU408" s="7">
        <v>0</v>
      </c>
      <c r="CV408" s="7">
        <v>0</v>
      </c>
      <c r="CW408" s="7">
        <v>0</v>
      </c>
      <c r="CX408" s="7">
        <f>Table2[[#This Row],[Penalty Paid Through FY 11]]+Table2[[#This Row],[Penalty Paid FY 12 and After]]</f>
        <v>0</v>
      </c>
      <c r="CY408" s="7">
        <v>6.3</v>
      </c>
      <c r="CZ408" s="7">
        <v>15.6312</v>
      </c>
      <c r="DA408" s="7">
        <v>78.782600000000002</v>
      </c>
      <c r="DB408" s="7">
        <f>Table2[[#This Row],[TOTAL Assistance Net of recapture penalties Through FY 11]]+Table2[[#This Row],[TOTAL Assistance Net of recapture penalties FY 12 and After ]]</f>
        <v>94.413800000000009</v>
      </c>
      <c r="DC408" s="7">
        <v>219.97380000000001</v>
      </c>
      <c r="DD408" s="7">
        <v>1288.1603</v>
      </c>
      <c r="DE408" s="7">
        <v>2750.8153000000002</v>
      </c>
      <c r="DF408" s="7">
        <f>Table2[[#This Row],[Company Direct Tax Revenue Before Assistance FY 12 and After]]+Table2[[#This Row],[Company Direct Tax Revenue Before Assistance Through FY 11]]</f>
        <v>4038.9756000000002</v>
      </c>
      <c r="DG408" s="7">
        <v>184.39529999999999</v>
      </c>
      <c r="DH408" s="7">
        <v>1067.6651999999999</v>
      </c>
      <c r="DI408" s="7">
        <v>2305.8998000000001</v>
      </c>
      <c r="DJ408" s="7">
        <f>Table2[[#This Row],[Indirect and Induced Tax Revenues FY 12 and After]]+Table2[[#This Row],[Indirect and Induced Tax Revenues Through FY 11]]</f>
        <v>3373.5650000000001</v>
      </c>
      <c r="DK408" s="7">
        <v>404.3691</v>
      </c>
      <c r="DL408" s="7">
        <v>2355.8254999999999</v>
      </c>
      <c r="DM408" s="7">
        <v>5056.7151000000003</v>
      </c>
      <c r="DN408" s="7">
        <f>Table2[[#This Row],[TOTAL Tax Revenues Before Assistance Through FY 11]]+Table2[[#This Row],[TOTAL Tax Revenues Before Assistance FY 12 and After]]</f>
        <v>7412.5406000000003</v>
      </c>
      <c r="DO408" s="7">
        <v>398.06909999999999</v>
      </c>
      <c r="DP408" s="7">
        <v>2340.1943000000001</v>
      </c>
      <c r="DQ408" s="7">
        <v>4977.9324999999999</v>
      </c>
      <c r="DR408" s="7">
        <f>Table2[[#This Row],[TOTAL Tax Revenues Net of Assistance Recapture and Penalty FY 12 and After]]+Table2[[#This Row],[TOTAL Tax Revenues Net of Assistance Recapture and Penalty Through FY 11]]</f>
        <v>7318.1268</v>
      </c>
      <c r="DS408" s="7">
        <v>0</v>
      </c>
      <c r="DT408" s="7">
        <v>0</v>
      </c>
      <c r="DU408" s="7">
        <v>145.88999999999999</v>
      </c>
      <c r="DV408" s="7">
        <v>0</v>
      </c>
    </row>
    <row r="409" spans="1:126" x14ac:dyDescent="0.25">
      <c r="A409" s="5">
        <v>93183</v>
      </c>
      <c r="B409" s="5" t="s">
        <v>711</v>
      </c>
      <c r="C409" s="5" t="s">
        <v>712</v>
      </c>
      <c r="D409" s="5" t="s">
        <v>42</v>
      </c>
      <c r="E409" s="5">
        <v>42</v>
      </c>
      <c r="F409" s="5">
        <v>3882</v>
      </c>
      <c r="G409" s="5">
        <v>6</v>
      </c>
      <c r="H409" s="23"/>
      <c r="I409" s="23"/>
      <c r="J409" s="5">
        <v>332998</v>
      </c>
      <c r="K409" s="6" t="s">
        <v>37</v>
      </c>
      <c r="L409" s="6">
        <v>38989</v>
      </c>
      <c r="M409" s="9">
        <v>48395</v>
      </c>
      <c r="N409" s="7">
        <v>5500</v>
      </c>
      <c r="O409" s="5" t="s">
        <v>198</v>
      </c>
      <c r="P409" s="23">
        <v>0</v>
      </c>
      <c r="Q409" s="23">
        <v>0</v>
      </c>
      <c r="R409" s="23">
        <v>35</v>
      </c>
      <c r="S409" s="23">
        <v>0</v>
      </c>
      <c r="T409" s="23">
        <v>0</v>
      </c>
      <c r="U409" s="23">
        <v>35</v>
      </c>
      <c r="V409" s="23">
        <v>35</v>
      </c>
      <c r="W409" s="23">
        <v>0</v>
      </c>
      <c r="X409" s="23">
        <v>0</v>
      </c>
      <c r="Y409" s="23">
        <v>0</v>
      </c>
      <c r="Z409" s="23">
        <v>11</v>
      </c>
      <c r="AA409" s="24">
        <v>0</v>
      </c>
      <c r="AB409" s="24">
        <v>0</v>
      </c>
      <c r="AC409" s="24">
        <v>0</v>
      </c>
      <c r="AD409" s="24">
        <v>0</v>
      </c>
      <c r="AE409" s="24">
        <v>0</v>
      </c>
      <c r="AF409" s="24">
        <v>100</v>
      </c>
      <c r="AG409" s="5" t="s">
        <v>39</v>
      </c>
      <c r="AH409" s="7" t="s">
        <v>33</v>
      </c>
      <c r="AI409" s="7">
        <v>45.753999999999998</v>
      </c>
      <c r="AJ409" s="7">
        <v>149.13659999999999</v>
      </c>
      <c r="AK409" s="7">
        <v>572.16139999999996</v>
      </c>
      <c r="AL409" s="7">
        <f>Table2[[#This Row],[Company Direct Land Through FY 11]]+Table2[[#This Row],[Company Direct Land FY 12 and After ]]</f>
        <v>721.298</v>
      </c>
      <c r="AM409" s="7">
        <v>22.196999999999999</v>
      </c>
      <c r="AN409" s="7">
        <v>131.97739999999999</v>
      </c>
      <c r="AO409" s="7">
        <v>277.57740000000001</v>
      </c>
      <c r="AP409" s="7">
        <f>Table2[[#This Row],[Company Direct Building Through FY 11]]+Table2[[#This Row],[Company Direct Building FY 12 and After  ]]</f>
        <v>409.5548</v>
      </c>
      <c r="AQ409" s="7">
        <v>0</v>
      </c>
      <c r="AR409" s="7">
        <v>98.251999999999995</v>
      </c>
      <c r="AS409" s="7">
        <v>0</v>
      </c>
      <c r="AT409" s="7">
        <f>Table2[[#This Row],[Mortgage Recording Tax Through FY 11]]+Table2[[#This Row],[Mortgage Recording Tax FY 12 and After ]]</f>
        <v>98.251999999999995</v>
      </c>
      <c r="AU409" s="7">
        <v>46.328000000000003</v>
      </c>
      <c r="AV409" s="7">
        <v>128.61940000000001</v>
      </c>
      <c r="AW409" s="7">
        <v>579.3415</v>
      </c>
      <c r="AX409" s="7">
        <f>Table2[[#This Row],[Pilot Savings  Through FY 11]]+Table2[[#This Row],[Pilot Savings FY 12 and After ]]</f>
        <v>707.96090000000004</v>
      </c>
      <c r="AY409" s="7">
        <v>0</v>
      </c>
      <c r="AZ409" s="7">
        <v>98.251999999999995</v>
      </c>
      <c r="BA409" s="7">
        <v>0</v>
      </c>
      <c r="BB409" s="7">
        <f>Table2[[#This Row],[Mortgage Recording Tax Exemption Through FY 11]]+Table2[[#This Row],[Mortgage Recording Tax Exemption FY 12 and After ]]</f>
        <v>98.251999999999995</v>
      </c>
      <c r="BC409" s="7">
        <v>37.231299999999997</v>
      </c>
      <c r="BD409" s="7">
        <v>197.7415</v>
      </c>
      <c r="BE409" s="7">
        <v>465.58440000000002</v>
      </c>
      <c r="BF409" s="7">
        <f>Table2[[#This Row],[Indirect and Induced Land Through FY 11]]+Table2[[#This Row],[Indirect and Induced Land FY 12 and After ]]</f>
        <v>663.32590000000005</v>
      </c>
      <c r="BG409" s="7">
        <v>69.143900000000002</v>
      </c>
      <c r="BH409" s="7">
        <v>367.23399999999998</v>
      </c>
      <c r="BI409" s="7">
        <v>864.65639999999996</v>
      </c>
      <c r="BJ409" s="7">
        <f>Table2[[#This Row],[Indirect and Induced Building Through FY 11]]+Table2[[#This Row],[Indirect and Induced Building FY 12 and After]]</f>
        <v>1231.8904</v>
      </c>
      <c r="BK409" s="7">
        <v>127.9982</v>
      </c>
      <c r="BL409" s="7">
        <v>717.4701</v>
      </c>
      <c r="BM409" s="7">
        <v>1600.6380999999999</v>
      </c>
      <c r="BN409" s="7">
        <f>Table2[[#This Row],[TOTAL Real Property Related Taxes Through FY 11]]+Table2[[#This Row],[TOTAL Real Property Related Taxes FY 12 and After]]</f>
        <v>2318.1081999999997</v>
      </c>
      <c r="BO409" s="7">
        <v>297.21960000000001</v>
      </c>
      <c r="BP409" s="7">
        <v>1673.8951999999999</v>
      </c>
      <c r="BQ409" s="7">
        <v>3716.7878999999998</v>
      </c>
      <c r="BR409" s="7">
        <f>Table2[[#This Row],[Company Direct Through FY 11]]+Table2[[#This Row],[Company Direct FY 12 and After ]]</f>
        <v>5390.6831000000002</v>
      </c>
      <c r="BS409" s="7">
        <v>0</v>
      </c>
      <c r="BT409" s="7">
        <v>25.058299999999999</v>
      </c>
      <c r="BU409" s="7">
        <v>0</v>
      </c>
      <c r="BV409" s="7">
        <f>Table2[[#This Row],[Sales Tax Exemption Through FY 11]]+Table2[[#This Row],[Sales Tax Exemption FY 12 and After ]]</f>
        <v>25.058299999999999</v>
      </c>
      <c r="BW409" s="7">
        <v>0</v>
      </c>
      <c r="BX409" s="7">
        <v>4.0472000000000001</v>
      </c>
      <c r="BY409" s="7">
        <v>0</v>
      </c>
      <c r="BZ409" s="7">
        <f>Table2[[#This Row],[Energy Tax Savings Through FY 11]]+Table2[[#This Row],[Energy Tax Savings FY 12 and After ]]</f>
        <v>4.0472000000000001</v>
      </c>
      <c r="CA409" s="7">
        <v>4.1052999999999997</v>
      </c>
      <c r="CB409" s="7">
        <v>16.716100000000001</v>
      </c>
      <c r="CC409" s="7">
        <v>21.6737</v>
      </c>
      <c r="CD409" s="7">
        <f>Table2[[#This Row],[Tax Exempt Bond Savings Through FY 11]]+Table2[[#This Row],[Tax Exempt Bond Savings FY12 and After ]]</f>
        <v>38.389800000000001</v>
      </c>
      <c r="CE409" s="7">
        <v>146.53890000000001</v>
      </c>
      <c r="CF409" s="7">
        <v>852.91629999999998</v>
      </c>
      <c r="CG409" s="7">
        <v>1832.4991</v>
      </c>
      <c r="CH409" s="7">
        <f>Table2[[#This Row],[Indirect and Induced Through FY 11]]+Table2[[#This Row],[Indirect and Induced FY 12 and After  ]]</f>
        <v>2685.4153999999999</v>
      </c>
      <c r="CI409" s="7">
        <v>439.65320000000003</v>
      </c>
      <c r="CJ409" s="7">
        <v>2480.9899</v>
      </c>
      <c r="CK409" s="7">
        <v>5527.6133</v>
      </c>
      <c r="CL409" s="7">
        <f>Table2[[#This Row],[TOTAL Income Consumption Use Taxes Through FY 11]]+Table2[[#This Row],[TOTAL Income Consumption Use Taxes FY 12 and After  ]]</f>
        <v>8008.6031999999996</v>
      </c>
      <c r="CM409" s="7">
        <v>50.433300000000003</v>
      </c>
      <c r="CN409" s="7">
        <v>272.69299999999998</v>
      </c>
      <c r="CO409" s="7">
        <v>601.01520000000005</v>
      </c>
      <c r="CP409" s="7">
        <f>Table2[[#This Row],[Assistance Provided Through FY 11]]+Table2[[#This Row],[Assistance Provided FY 12 and After ]]</f>
        <v>873.70820000000003</v>
      </c>
      <c r="CQ409" s="7">
        <v>0</v>
      </c>
      <c r="CR409" s="7">
        <v>0</v>
      </c>
      <c r="CS409" s="7">
        <v>0</v>
      </c>
      <c r="CT409" s="7">
        <f>Table2[[#This Row],[Recapture Cancellation Reduction Amount Through FY 11]]+Table2[[#This Row],[Recapture Cancellation Reduction Amount FY 12 and After ]]</f>
        <v>0</v>
      </c>
      <c r="CU409" s="7">
        <v>0</v>
      </c>
      <c r="CV409" s="7">
        <v>0</v>
      </c>
      <c r="CW409" s="7">
        <v>0</v>
      </c>
      <c r="CX409" s="7">
        <f>Table2[[#This Row],[Penalty Paid Through FY 11]]+Table2[[#This Row],[Penalty Paid FY 12 and After]]</f>
        <v>0</v>
      </c>
      <c r="CY409" s="7">
        <v>50.433300000000003</v>
      </c>
      <c r="CZ409" s="7">
        <v>272.69299999999998</v>
      </c>
      <c r="DA409" s="7">
        <v>601.01520000000005</v>
      </c>
      <c r="DB409" s="7">
        <f>Table2[[#This Row],[TOTAL Assistance Net of recapture penalties Through FY 11]]+Table2[[#This Row],[TOTAL Assistance Net of recapture penalties FY 12 and After ]]</f>
        <v>873.70820000000003</v>
      </c>
      <c r="DC409" s="7">
        <v>365.17059999999998</v>
      </c>
      <c r="DD409" s="7">
        <v>2053.2611999999999</v>
      </c>
      <c r="DE409" s="7">
        <v>4566.5267000000003</v>
      </c>
      <c r="DF409" s="7">
        <f>Table2[[#This Row],[Company Direct Tax Revenue Before Assistance FY 12 and After]]+Table2[[#This Row],[Company Direct Tax Revenue Before Assistance Through FY 11]]</f>
        <v>6619.7879000000003</v>
      </c>
      <c r="DG409" s="7">
        <v>252.91409999999999</v>
      </c>
      <c r="DH409" s="7">
        <v>1417.8918000000001</v>
      </c>
      <c r="DI409" s="7">
        <v>3162.7399</v>
      </c>
      <c r="DJ409" s="7">
        <f>Table2[[#This Row],[Indirect and Induced Tax Revenues FY 12 and After]]+Table2[[#This Row],[Indirect and Induced Tax Revenues Through FY 11]]</f>
        <v>4580.6316999999999</v>
      </c>
      <c r="DK409" s="7">
        <v>618.0847</v>
      </c>
      <c r="DL409" s="7">
        <v>3471.1529999999998</v>
      </c>
      <c r="DM409" s="7">
        <v>7729.2665999999999</v>
      </c>
      <c r="DN409" s="7">
        <f>Table2[[#This Row],[TOTAL Tax Revenues Before Assistance Through FY 11]]+Table2[[#This Row],[TOTAL Tax Revenues Before Assistance FY 12 and After]]</f>
        <v>11200.419599999999</v>
      </c>
      <c r="DO409" s="7">
        <v>567.65139999999997</v>
      </c>
      <c r="DP409" s="7">
        <v>3198.46</v>
      </c>
      <c r="DQ409" s="7">
        <v>7128.2514000000001</v>
      </c>
      <c r="DR409" s="7">
        <f>Table2[[#This Row],[TOTAL Tax Revenues Net of Assistance Recapture and Penalty FY 12 and After]]+Table2[[#This Row],[TOTAL Tax Revenues Net of Assistance Recapture and Penalty Through FY 11]]</f>
        <v>10326.7114</v>
      </c>
      <c r="DS409" s="7">
        <v>0</v>
      </c>
      <c r="DT409" s="7">
        <v>0</v>
      </c>
      <c r="DU409" s="7">
        <v>0</v>
      </c>
      <c r="DV409" s="7">
        <v>0</v>
      </c>
    </row>
    <row r="410" spans="1:126" x14ac:dyDescent="0.25">
      <c r="A410" s="5">
        <v>93184</v>
      </c>
      <c r="B410" s="5" t="s">
        <v>834</v>
      </c>
      <c r="C410" s="5" t="s">
        <v>715</v>
      </c>
      <c r="D410" s="5" t="s">
        <v>42</v>
      </c>
      <c r="E410" s="5">
        <v>33</v>
      </c>
      <c r="F410" s="5">
        <v>2506</v>
      </c>
      <c r="G410" s="5">
        <v>30</v>
      </c>
      <c r="H410" s="23"/>
      <c r="I410" s="23"/>
      <c r="J410" s="5">
        <v>332322</v>
      </c>
      <c r="K410" s="6" t="s">
        <v>43</v>
      </c>
      <c r="L410" s="6">
        <v>38985</v>
      </c>
      <c r="M410" s="9">
        <v>48395</v>
      </c>
      <c r="N410" s="7">
        <v>4640</v>
      </c>
      <c r="O410" s="5" t="s">
        <v>51</v>
      </c>
      <c r="P410" s="23">
        <v>0</v>
      </c>
      <c r="Q410" s="23">
        <v>0</v>
      </c>
      <c r="R410" s="23">
        <v>26</v>
      </c>
      <c r="S410" s="23">
        <v>0</v>
      </c>
      <c r="T410" s="23">
        <v>0</v>
      </c>
      <c r="U410" s="23">
        <v>26</v>
      </c>
      <c r="V410" s="23">
        <v>26</v>
      </c>
      <c r="W410" s="23">
        <v>0</v>
      </c>
      <c r="X410" s="23">
        <v>0</v>
      </c>
      <c r="Y410" s="23">
        <v>0</v>
      </c>
      <c r="Z410" s="23">
        <v>4</v>
      </c>
      <c r="AA410" s="24">
        <v>0</v>
      </c>
      <c r="AB410" s="24">
        <v>0</v>
      </c>
      <c r="AC410" s="24">
        <v>0</v>
      </c>
      <c r="AD410" s="24">
        <v>0</v>
      </c>
      <c r="AE410" s="24">
        <v>0</v>
      </c>
      <c r="AF410" s="24">
        <v>84.615384615384599</v>
      </c>
      <c r="AG410" s="5" t="s">
        <v>33</v>
      </c>
      <c r="AH410" s="7" t="s">
        <v>33</v>
      </c>
      <c r="AI410" s="7">
        <v>23.239000000000001</v>
      </c>
      <c r="AJ410" s="7">
        <v>75.660399999999996</v>
      </c>
      <c r="AK410" s="7">
        <v>290.60759999999999</v>
      </c>
      <c r="AL410" s="7">
        <f>Table2[[#This Row],[Company Direct Land Through FY 11]]+Table2[[#This Row],[Company Direct Land FY 12 and After ]]</f>
        <v>366.26799999999997</v>
      </c>
      <c r="AM410" s="7">
        <v>25.16</v>
      </c>
      <c r="AN410" s="7">
        <v>114.02070000000001</v>
      </c>
      <c r="AO410" s="7">
        <v>314.63099999999997</v>
      </c>
      <c r="AP410" s="7">
        <f>Table2[[#This Row],[Company Direct Building Through FY 11]]+Table2[[#This Row],[Company Direct Building FY 12 and After  ]]</f>
        <v>428.65170000000001</v>
      </c>
      <c r="AQ410" s="7">
        <v>0</v>
      </c>
      <c r="AR410" s="7">
        <v>71.207800000000006</v>
      </c>
      <c r="AS410" s="7">
        <v>0</v>
      </c>
      <c r="AT410" s="7">
        <f>Table2[[#This Row],[Mortgage Recording Tax Through FY 11]]+Table2[[#This Row],[Mortgage Recording Tax FY 12 and After ]]</f>
        <v>71.207800000000006</v>
      </c>
      <c r="AU410" s="7">
        <v>31.385000000000002</v>
      </c>
      <c r="AV410" s="7">
        <v>73.081699999999998</v>
      </c>
      <c r="AW410" s="7">
        <v>392.47489999999999</v>
      </c>
      <c r="AX410" s="7">
        <f>Table2[[#This Row],[Pilot Savings  Through FY 11]]+Table2[[#This Row],[Pilot Savings FY 12 and After ]]</f>
        <v>465.5566</v>
      </c>
      <c r="AY410" s="7">
        <v>0</v>
      </c>
      <c r="AZ410" s="7">
        <v>71.207800000000006</v>
      </c>
      <c r="BA410" s="7">
        <v>0</v>
      </c>
      <c r="BB410" s="7">
        <f>Table2[[#This Row],[Mortgage Recording Tax Exemption Through FY 11]]+Table2[[#This Row],[Mortgage Recording Tax Exemption FY 12 and After ]]</f>
        <v>71.207800000000006</v>
      </c>
      <c r="BC410" s="7">
        <v>27.657800000000002</v>
      </c>
      <c r="BD410" s="7">
        <v>157.2319</v>
      </c>
      <c r="BE410" s="7">
        <v>345.8655</v>
      </c>
      <c r="BF410" s="7">
        <f>Table2[[#This Row],[Indirect and Induced Land Through FY 11]]+Table2[[#This Row],[Indirect and Induced Land FY 12 and After ]]</f>
        <v>503.09739999999999</v>
      </c>
      <c r="BG410" s="7">
        <v>51.364600000000003</v>
      </c>
      <c r="BH410" s="7">
        <v>292.00200000000001</v>
      </c>
      <c r="BI410" s="7">
        <v>642.3252</v>
      </c>
      <c r="BJ410" s="7">
        <f>Table2[[#This Row],[Indirect and Induced Building Through FY 11]]+Table2[[#This Row],[Indirect and Induced Building FY 12 and After]]</f>
        <v>934.32719999999995</v>
      </c>
      <c r="BK410" s="7">
        <v>96.0364</v>
      </c>
      <c r="BL410" s="7">
        <v>565.83330000000001</v>
      </c>
      <c r="BM410" s="7">
        <v>1200.9544000000001</v>
      </c>
      <c r="BN410" s="7">
        <f>Table2[[#This Row],[TOTAL Real Property Related Taxes Through FY 11]]+Table2[[#This Row],[TOTAL Real Property Related Taxes FY 12 and After]]</f>
        <v>1766.7877000000001</v>
      </c>
      <c r="BO410" s="7">
        <v>220.79169999999999</v>
      </c>
      <c r="BP410" s="7">
        <v>1334.1134999999999</v>
      </c>
      <c r="BQ410" s="7">
        <v>2761.0421000000001</v>
      </c>
      <c r="BR410" s="7">
        <f>Table2[[#This Row],[Company Direct Through FY 11]]+Table2[[#This Row],[Company Direct FY 12 and After ]]</f>
        <v>4095.1556</v>
      </c>
      <c r="BS410" s="7">
        <v>0</v>
      </c>
      <c r="BT410" s="7">
        <v>0.95520000000000005</v>
      </c>
      <c r="BU410" s="7">
        <v>0</v>
      </c>
      <c r="BV410" s="7">
        <f>Table2[[#This Row],[Sales Tax Exemption Through FY 11]]+Table2[[#This Row],[Sales Tax Exemption FY 12 and After ]]</f>
        <v>0.95520000000000005</v>
      </c>
      <c r="BW410" s="7">
        <v>0</v>
      </c>
      <c r="BX410" s="7">
        <v>0</v>
      </c>
      <c r="BY410" s="7">
        <v>0</v>
      </c>
      <c r="BZ410" s="7">
        <f>Table2[[#This Row],[Energy Tax Savings Through FY 11]]+Table2[[#This Row],[Energy Tax Savings FY 12 and After ]]</f>
        <v>0</v>
      </c>
      <c r="CA410" s="7">
        <v>0</v>
      </c>
      <c r="CB410" s="7">
        <v>0</v>
      </c>
      <c r="CC410" s="7">
        <v>0</v>
      </c>
      <c r="CD410" s="7">
        <f>Table2[[#This Row],[Tax Exempt Bond Savings Through FY 11]]+Table2[[#This Row],[Tax Exempt Bond Savings FY12 and After ]]</f>
        <v>0</v>
      </c>
      <c r="CE410" s="7">
        <v>108.8586</v>
      </c>
      <c r="CF410" s="7">
        <v>679.45129999999995</v>
      </c>
      <c r="CG410" s="7">
        <v>1361.2979</v>
      </c>
      <c r="CH410" s="7">
        <f>Table2[[#This Row],[Indirect and Induced Through FY 11]]+Table2[[#This Row],[Indirect and Induced FY 12 and After  ]]</f>
        <v>2040.7492</v>
      </c>
      <c r="CI410" s="7">
        <v>329.65030000000002</v>
      </c>
      <c r="CJ410" s="7">
        <v>2012.6096</v>
      </c>
      <c r="CK410" s="7">
        <v>4122.34</v>
      </c>
      <c r="CL410" s="7">
        <f>Table2[[#This Row],[TOTAL Income Consumption Use Taxes Through FY 11]]+Table2[[#This Row],[TOTAL Income Consumption Use Taxes FY 12 and After  ]]</f>
        <v>6134.9495999999999</v>
      </c>
      <c r="CM410" s="7">
        <v>31.385000000000002</v>
      </c>
      <c r="CN410" s="7">
        <v>145.24469999999999</v>
      </c>
      <c r="CO410" s="7">
        <v>392.47489999999999</v>
      </c>
      <c r="CP410" s="7">
        <f>Table2[[#This Row],[Assistance Provided Through FY 11]]+Table2[[#This Row],[Assistance Provided FY 12 and After ]]</f>
        <v>537.71960000000001</v>
      </c>
      <c r="CQ410" s="7">
        <v>0</v>
      </c>
      <c r="CR410" s="7">
        <v>0</v>
      </c>
      <c r="CS410" s="7">
        <v>0</v>
      </c>
      <c r="CT410" s="7">
        <f>Table2[[#This Row],[Recapture Cancellation Reduction Amount Through FY 11]]+Table2[[#This Row],[Recapture Cancellation Reduction Amount FY 12 and After ]]</f>
        <v>0</v>
      </c>
      <c r="CU410" s="7">
        <v>0</v>
      </c>
      <c r="CV410" s="7">
        <v>0</v>
      </c>
      <c r="CW410" s="7">
        <v>0</v>
      </c>
      <c r="CX410" s="7">
        <f>Table2[[#This Row],[Penalty Paid Through FY 11]]+Table2[[#This Row],[Penalty Paid FY 12 and After]]</f>
        <v>0</v>
      </c>
      <c r="CY410" s="7">
        <v>31.385000000000002</v>
      </c>
      <c r="CZ410" s="7">
        <v>145.24469999999999</v>
      </c>
      <c r="DA410" s="7">
        <v>392.47489999999999</v>
      </c>
      <c r="DB410" s="7">
        <f>Table2[[#This Row],[TOTAL Assistance Net of recapture penalties Through FY 11]]+Table2[[#This Row],[TOTAL Assistance Net of recapture penalties FY 12 and After ]]</f>
        <v>537.71960000000001</v>
      </c>
      <c r="DC410" s="7">
        <v>269.19069999999999</v>
      </c>
      <c r="DD410" s="7">
        <v>1595.0024000000001</v>
      </c>
      <c r="DE410" s="7">
        <v>3366.2806999999998</v>
      </c>
      <c r="DF410" s="7">
        <f>Table2[[#This Row],[Company Direct Tax Revenue Before Assistance FY 12 and After]]+Table2[[#This Row],[Company Direct Tax Revenue Before Assistance Through FY 11]]</f>
        <v>4961.2830999999996</v>
      </c>
      <c r="DG410" s="7">
        <v>187.881</v>
      </c>
      <c r="DH410" s="7">
        <v>1128.6851999999999</v>
      </c>
      <c r="DI410" s="7">
        <v>2349.4886000000001</v>
      </c>
      <c r="DJ410" s="7">
        <f>Table2[[#This Row],[Indirect and Induced Tax Revenues FY 12 and After]]+Table2[[#This Row],[Indirect and Induced Tax Revenues Through FY 11]]</f>
        <v>3478.1738</v>
      </c>
      <c r="DK410" s="7">
        <v>457.07170000000002</v>
      </c>
      <c r="DL410" s="7">
        <v>2723.6876000000002</v>
      </c>
      <c r="DM410" s="7">
        <v>5715.7692999999999</v>
      </c>
      <c r="DN410" s="7">
        <f>Table2[[#This Row],[TOTAL Tax Revenues Before Assistance Through FY 11]]+Table2[[#This Row],[TOTAL Tax Revenues Before Assistance FY 12 and After]]</f>
        <v>8439.456900000001</v>
      </c>
      <c r="DO410" s="7">
        <v>425.68669999999997</v>
      </c>
      <c r="DP410" s="7">
        <v>2578.4429</v>
      </c>
      <c r="DQ410" s="7">
        <v>5323.2943999999998</v>
      </c>
      <c r="DR410" s="7">
        <f>Table2[[#This Row],[TOTAL Tax Revenues Net of Assistance Recapture and Penalty FY 12 and After]]+Table2[[#This Row],[TOTAL Tax Revenues Net of Assistance Recapture and Penalty Through FY 11]]</f>
        <v>7901.7372999999998</v>
      </c>
      <c r="DS410" s="7">
        <v>0</v>
      </c>
      <c r="DT410" s="7">
        <v>0</v>
      </c>
      <c r="DU410" s="7">
        <v>0</v>
      </c>
      <c r="DV410" s="7">
        <v>0</v>
      </c>
    </row>
    <row r="411" spans="1:126" x14ac:dyDescent="0.25">
      <c r="A411" s="5">
        <v>93185</v>
      </c>
      <c r="B411" s="5" t="s">
        <v>719</v>
      </c>
      <c r="C411" s="5" t="s">
        <v>720</v>
      </c>
      <c r="D411" s="5" t="s">
        <v>27</v>
      </c>
      <c r="E411" s="5">
        <v>3</v>
      </c>
      <c r="F411" s="5">
        <v>601</v>
      </c>
      <c r="G411" s="5">
        <v>13</v>
      </c>
      <c r="H411" s="23"/>
      <c r="I411" s="23"/>
      <c r="J411" s="5">
        <v>492110</v>
      </c>
      <c r="K411" s="6" t="s">
        <v>43</v>
      </c>
      <c r="L411" s="6">
        <v>39000</v>
      </c>
      <c r="M411" s="9">
        <v>48395</v>
      </c>
      <c r="N411" s="7">
        <v>5000</v>
      </c>
      <c r="O411" s="5" t="s">
        <v>109</v>
      </c>
      <c r="P411" s="23">
        <v>48</v>
      </c>
      <c r="Q411" s="23">
        <v>0</v>
      </c>
      <c r="R411" s="23">
        <v>53</v>
      </c>
      <c r="S411" s="23">
        <v>0</v>
      </c>
      <c r="T411" s="23">
        <v>0</v>
      </c>
      <c r="U411" s="23">
        <v>101</v>
      </c>
      <c r="V411" s="23">
        <v>77</v>
      </c>
      <c r="W411" s="23">
        <v>0</v>
      </c>
      <c r="X411" s="23">
        <v>0</v>
      </c>
      <c r="Y411" s="23">
        <v>69</v>
      </c>
      <c r="Z411" s="23">
        <v>2</v>
      </c>
      <c r="AA411" s="24">
        <v>0</v>
      </c>
      <c r="AB411" s="24">
        <v>0</v>
      </c>
      <c r="AC411" s="24">
        <v>0</v>
      </c>
      <c r="AD411" s="24">
        <v>0</v>
      </c>
      <c r="AE411" s="24">
        <v>0</v>
      </c>
      <c r="AF411" s="24">
        <v>63.366336633663401</v>
      </c>
      <c r="AG411" s="5" t="s">
        <v>39</v>
      </c>
      <c r="AH411" s="7" t="s">
        <v>39</v>
      </c>
      <c r="AI411" s="7">
        <v>139.21199999999999</v>
      </c>
      <c r="AJ411" s="7">
        <v>543.66179999999997</v>
      </c>
      <c r="AK411" s="7">
        <v>1740.8725999999999</v>
      </c>
      <c r="AL411" s="7">
        <f>Table2[[#This Row],[Company Direct Land Through FY 11]]+Table2[[#This Row],[Company Direct Land FY 12 and After ]]</f>
        <v>2284.5344</v>
      </c>
      <c r="AM411" s="7">
        <v>136.52000000000001</v>
      </c>
      <c r="AN411" s="7">
        <v>441.67809999999997</v>
      </c>
      <c r="AO411" s="7">
        <v>1707.2083</v>
      </c>
      <c r="AP411" s="7">
        <f>Table2[[#This Row],[Company Direct Building Through FY 11]]+Table2[[#This Row],[Company Direct Building FY 12 and After  ]]</f>
        <v>2148.8863999999999</v>
      </c>
      <c r="AQ411" s="7">
        <v>0</v>
      </c>
      <c r="AR411" s="7">
        <v>0</v>
      </c>
      <c r="AS411" s="7">
        <v>0</v>
      </c>
      <c r="AT411" s="7">
        <f>Table2[[#This Row],[Mortgage Recording Tax Through FY 11]]+Table2[[#This Row],[Mortgage Recording Tax FY 12 and After ]]</f>
        <v>0</v>
      </c>
      <c r="AU411" s="7">
        <v>162.37100000000001</v>
      </c>
      <c r="AV411" s="7">
        <v>290.66039999999998</v>
      </c>
      <c r="AW411" s="7">
        <v>2030.4807000000001</v>
      </c>
      <c r="AX411" s="7">
        <f>Table2[[#This Row],[Pilot Savings  Through FY 11]]+Table2[[#This Row],[Pilot Savings FY 12 and After ]]</f>
        <v>2321.1410999999998</v>
      </c>
      <c r="AY411" s="7">
        <v>0</v>
      </c>
      <c r="AZ411" s="7">
        <v>0</v>
      </c>
      <c r="BA411" s="7">
        <v>0</v>
      </c>
      <c r="BB411" s="7">
        <f>Table2[[#This Row],[Mortgage Recording Tax Exemption Through FY 11]]+Table2[[#This Row],[Mortgage Recording Tax Exemption FY 12 and After ]]</f>
        <v>0</v>
      </c>
      <c r="BC411" s="7">
        <v>54.930999999999997</v>
      </c>
      <c r="BD411" s="7">
        <v>303.58460000000002</v>
      </c>
      <c r="BE411" s="7">
        <v>686.92259999999999</v>
      </c>
      <c r="BF411" s="7">
        <f>Table2[[#This Row],[Indirect and Induced Land Through FY 11]]+Table2[[#This Row],[Indirect and Induced Land FY 12 and After ]]</f>
        <v>990.50720000000001</v>
      </c>
      <c r="BG411" s="7">
        <v>102.0146</v>
      </c>
      <c r="BH411" s="7">
        <v>563.7998</v>
      </c>
      <c r="BI411" s="7">
        <v>1275.7121</v>
      </c>
      <c r="BJ411" s="7">
        <f>Table2[[#This Row],[Indirect and Induced Building Through FY 11]]+Table2[[#This Row],[Indirect and Induced Building FY 12 and After]]</f>
        <v>1839.5119</v>
      </c>
      <c r="BK411" s="7">
        <v>270.3066</v>
      </c>
      <c r="BL411" s="7">
        <v>1562.0639000000001</v>
      </c>
      <c r="BM411" s="7">
        <v>3380.2348999999999</v>
      </c>
      <c r="BN411" s="7">
        <f>Table2[[#This Row],[TOTAL Real Property Related Taxes Through FY 11]]+Table2[[#This Row],[TOTAL Real Property Related Taxes FY 12 and After]]</f>
        <v>4942.2988000000005</v>
      </c>
      <c r="BO411" s="7">
        <v>270.92189999999999</v>
      </c>
      <c r="BP411" s="7">
        <v>1523.9703</v>
      </c>
      <c r="BQ411" s="7">
        <v>3387.9312</v>
      </c>
      <c r="BR411" s="7">
        <f>Table2[[#This Row],[Company Direct Through FY 11]]+Table2[[#This Row],[Company Direct FY 12 and After ]]</f>
        <v>4911.9014999999999</v>
      </c>
      <c r="BS411" s="7">
        <v>0</v>
      </c>
      <c r="BT411" s="7">
        <v>88.087500000000006</v>
      </c>
      <c r="BU411" s="7">
        <v>0</v>
      </c>
      <c r="BV411" s="7">
        <f>Table2[[#This Row],[Sales Tax Exemption Through FY 11]]+Table2[[#This Row],[Sales Tax Exemption FY 12 and After ]]</f>
        <v>88.087500000000006</v>
      </c>
      <c r="BW411" s="7">
        <v>0</v>
      </c>
      <c r="BX411" s="7">
        <v>0</v>
      </c>
      <c r="BY411" s="7">
        <v>0</v>
      </c>
      <c r="BZ411" s="7">
        <f>Table2[[#This Row],[Energy Tax Savings Through FY 11]]+Table2[[#This Row],[Energy Tax Savings FY 12 and After ]]</f>
        <v>0</v>
      </c>
      <c r="CA411" s="7">
        <v>0</v>
      </c>
      <c r="CB411" s="7">
        <v>0</v>
      </c>
      <c r="CC411" s="7">
        <v>0</v>
      </c>
      <c r="CD411" s="7">
        <f>Table2[[#This Row],[Tax Exempt Bond Savings Through FY 11]]+Table2[[#This Row],[Tax Exempt Bond Savings FY12 and After ]]</f>
        <v>0</v>
      </c>
      <c r="CE411" s="7">
        <v>180.0061</v>
      </c>
      <c r="CF411" s="7">
        <v>1053.8081</v>
      </c>
      <c r="CG411" s="7">
        <v>2251.0109000000002</v>
      </c>
      <c r="CH411" s="7">
        <f>Table2[[#This Row],[Indirect and Induced Through FY 11]]+Table2[[#This Row],[Indirect and Induced FY 12 and After  ]]</f>
        <v>3304.8190000000004</v>
      </c>
      <c r="CI411" s="7">
        <v>450.928</v>
      </c>
      <c r="CJ411" s="7">
        <v>2489.6909000000001</v>
      </c>
      <c r="CK411" s="7">
        <v>5638.9421000000002</v>
      </c>
      <c r="CL411" s="7">
        <f>Table2[[#This Row],[TOTAL Income Consumption Use Taxes Through FY 11]]+Table2[[#This Row],[TOTAL Income Consumption Use Taxes FY 12 and After  ]]</f>
        <v>8128.6329999999998</v>
      </c>
      <c r="CM411" s="7">
        <v>162.37100000000001</v>
      </c>
      <c r="CN411" s="7">
        <v>378.74790000000002</v>
      </c>
      <c r="CO411" s="7">
        <v>2030.4807000000001</v>
      </c>
      <c r="CP411" s="7">
        <f>Table2[[#This Row],[Assistance Provided Through FY 11]]+Table2[[#This Row],[Assistance Provided FY 12 and After ]]</f>
        <v>2409.2285999999999</v>
      </c>
      <c r="CQ411" s="7">
        <v>0</v>
      </c>
      <c r="CR411" s="7">
        <v>0</v>
      </c>
      <c r="CS411" s="7">
        <v>0</v>
      </c>
      <c r="CT411" s="7">
        <f>Table2[[#This Row],[Recapture Cancellation Reduction Amount Through FY 11]]+Table2[[#This Row],[Recapture Cancellation Reduction Amount FY 12 and After ]]</f>
        <v>0</v>
      </c>
      <c r="CU411" s="7">
        <v>0</v>
      </c>
      <c r="CV411" s="7">
        <v>0</v>
      </c>
      <c r="CW411" s="7">
        <v>0</v>
      </c>
      <c r="CX411" s="7">
        <f>Table2[[#This Row],[Penalty Paid Through FY 11]]+Table2[[#This Row],[Penalty Paid FY 12 and After]]</f>
        <v>0</v>
      </c>
      <c r="CY411" s="7">
        <v>162.37100000000001</v>
      </c>
      <c r="CZ411" s="7">
        <v>378.74790000000002</v>
      </c>
      <c r="DA411" s="7">
        <v>2030.4807000000001</v>
      </c>
      <c r="DB411" s="7">
        <f>Table2[[#This Row],[TOTAL Assistance Net of recapture penalties Through FY 11]]+Table2[[#This Row],[TOTAL Assistance Net of recapture penalties FY 12 and After ]]</f>
        <v>2409.2285999999999</v>
      </c>
      <c r="DC411" s="7">
        <v>546.65390000000002</v>
      </c>
      <c r="DD411" s="7">
        <v>2509.3101999999999</v>
      </c>
      <c r="DE411" s="7">
        <v>6836.0120999999999</v>
      </c>
      <c r="DF411" s="7">
        <f>Table2[[#This Row],[Company Direct Tax Revenue Before Assistance FY 12 and After]]+Table2[[#This Row],[Company Direct Tax Revenue Before Assistance Through FY 11]]</f>
        <v>9345.3222999999998</v>
      </c>
      <c r="DG411" s="7">
        <v>336.95170000000002</v>
      </c>
      <c r="DH411" s="7">
        <v>1921.1925000000001</v>
      </c>
      <c r="DI411" s="7">
        <v>4213.6455999999998</v>
      </c>
      <c r="DJ411" s="7">
        <f>Table2[[#This Row],[Indirect and Induced Tax Revenues FY 12 and After]]+Table2[[#This Row],[Indirect and Induced Tax Revenues Through FY 11]]</f>
        <v>6134.8380999999999</v>
      </c>
      <c r="DK411" s="7">
        <v>883.60559999999998</v>
      </c>
      <c r="DL411" s="7">
        <v>4430.5027</v>
      </c>
      <c r="DM411" s="7">
        <v>11049.6577</v>
      </c>
      <c r="DN411" s="7">
        <f>Table2[[#This Row],[TOTAL Tax Revenues Before Assistance Through FY 11]]+Table2[[#This Row],[TOTAL Tax Revenues Before Assistance FY 12 and After]]</f>
        <v>15480.160400000001</v>
      </c>
      <c r="DO411" s="7">
        <v>721.2346</v>
      </c>
      <c r="DP411" s="7">
        <v>4051.7548000000002</v>
      </c>
      <c r="DQ411" s="7">
        <v>9019.1769999999997</v>
      </c>
      <c r="DR411" s="7">
        <f>Table2[[#This Row],[TOTAL Tax Revenues Net of Assistance Recapture and Penalty FY 12 and After]]+Table2[[#This Row],[TOTAL Tax Revenues Net of Assistance Recapture and Penalty Through FY 11]]</f>
        <v>13070.9318</v>
      </c>
      <c r="DS411" s="7">
        <v>0</v>
      </c>
      <c r="DT411" s="7">
        <v>0</v>
      </c>
      <c r="DU411" s="7">
        <v>0</v>
      </c>
      <c r="DV411" s="7">
        <v>0</v>
      </c>
    </row>
    <row r="412" spans="1:126" x14ac:dyDescent="0.25">
      <c r="A412" s="5">
        <v>93186</v>
      </c>
      <c r="B412" s="5" t="s">
        <v>721</v>
      </c>
      <c r="C412" s="5" t="s">
        <v>722</v>
      </c>
      <c r="D412" s="5" t="s">
        <v>32</v>
      </c>
      <c r="E412" s="5">
        <v>31</v>
      </c>
      <c r="F412" s="5">
        <v>15012</v>
      </c>
      <c r="G412" s="5">
        <v>6</v>
      </c>
      <c r="H412" s="23"/>
      <c r="I412" s="23"/>
      <c r="J412" s="5">
        <v>424470</v>
      </c>
      <c r="K412" s="6" t="s">
        <v>37</v>
      </c>
      <c r="L412" s="6">
        <v>39057</v>
      </c>
      <c r="M412" s="9">
        <v>48395</v>
      </c>
      <c r="N412" s="7">
        <v>6000</v>
      </c>
      <c r="O412" s="5" t="s">
        <v>835</v>
      </c>
      <c r="P412" s="23">
        <v>0</v>
      </c>
      <c r="Q412" s="23">
        <v>0</v>
      </c>
      <c r="R412" s="23">
        <v>252</v>
      </c>
      <c r="S412" s="23">
        <v>0</v>
      </c>
      <c r="T412" s="23">
        <v>0</v>
      </c>
      <c r="U412" s="23">
        <v>252</v>
      </c>
      <c r="V412" s="23">
        <v>252</v>
      </c>
      <c r="W412" s="23">
        <v>0</v>
      </c>
      <c r="X412" s="23">
        <v>0</v>
      </c>
      <c r="Y412" s="23">
        <v>0</v>
      </c>
      <c r="Z412" s="23">
        <v>66</v>
      </c>
      <c r="AA412" s="24">
        <v>23.867069486404802</v>
      </c>
      <c r="AB412" s="24">
        <v>62.839879154078503</v>
      </c>
      <c r="AC412" s="24">
        <v>9.9697885196374596</v>
      </c>
      <c r="AD412" s="24">
        <v>3.3232628398791499</v>
      </c>
      <c r="AE412" s="24">
        <v>0</v>
      </c>
      <c r="AF412" s="24">
        <v>90.873015873015902</v>
      </c>
      <c r="AG412" s="5" t="s">
        <v>39</v>
      </c>
      <c r="AH412" s="7" t="s">
        <v>33</v>
      </c>
      <c r="AI412" s="7">
        <v>42.97</v>
      </c>
      <c r="AJ412" s="7">
        <v>277.38459999999998</v>
      </c>
      <c r="AK412" s="7">
        <v>537.34810000000004</v>
      </c>
      <c r="AL412" s="7">
        <f>Table2[[#This Row],[Company Direct Land Through FY 11]]+Table2[[#This Row],[Company Direct Land FY 12 and After ]]</f>
        <v>814.73270000000002</v>
      </c>
      <c r="AM412" s="7">
        <v>124.548</v>
      </c>
      <c r="AN412" s="7">
        <v>695.22670000000005</v>
      </c>
      <c r="AO412" s="7">
        <v>1557.4978000000001</v>
      </c>
      <c r="AP412" s="7">
        <f>Table2[[#This Row],[Company Direct Building Through FY 11]]+Table2[[#This Row],[Company Direct Building FY 12 and After  ]]</f>
        <v>2252.7245000000003</v>
      </c>
      <c r="AQ412" s="7">
        <v>0</v>
      </c>
      <c r="AR412" s="7">
        <v>89.375</v>
      </c>
      <c r="AS412" s="7">
        <v>0</v>
      </c>
      <c r="AT412" s="7">
        <f>Table2[[#This Row],[Mortgage Recording Tax Through FY 11]]+Table2[[#This Row],[Mortgage Recording Tax FY 12 and After ]]</f>
        <v>89.375</v>
      </c>
      <c r="AU412" s="7">
        <v>42.970999999999997</v>
      </c>
      <c r="AV412" s="7">
        <v>158.6694</v>
      </c>
      <c r="AW412" s="7">
        <v>537.36170000000004</v>
      </c>
      <c r="AX412" s="7">
        <f>Table2[[#This Row],[Pilot Savings  Through FY 11]]+Table2[[#This Row],[Pilot Savings FY 12 and After ]]</f>
        <v>696.03110000000004</v>
      </c>
      <c r="AY412" s="7">
        <v>0</v>
      </c>
      <c r="AZ412" s="7">
        <v>0</v>
      </c>
      <c r="BA412" s="7">
        <v>0</v>
      </c>
      <c r="BB412" s="7">
        <f>Table2[[#This Row],[Mortgage Recording Tax Exemption Through FY 11]]+Table2[[#This Row],[Mortgage Recording Tax Exemption FY 12 and After ]]</f>
        <v>0</v>
      </c>
      <c r="BC412" s="7">
        <v>394.05160000000001</v>
      </c>
      <c r="BD412" s="7">
        <v>1591.1723</v>
      </c>
      <c r="BE412" s="7">
        <v>4927.6904999999997</v>
      </c>
      <c r="BF412" s="7">
        <f>Table2[[#This Row],[Indirect and Induced Land Through FY 11]]+Table2[[#This Row],[Indirect and Induced Land FY 12 and After ]]</f>
        <v>6518.8627999999999</v>
      </c>
      <c r="BG412" s="7">
        <v>731.81</v>
      </c>
      <c r="BH412" s="7">
        <v>2955.0340999999999</v>
      </c>
      <c r="BI412" s="7">
        <v>9151.4262999999992</v>
      </c>
      <c r="BJ412" s="7">
        <f>Table2[[#This Row],[Indirect and Induced Building Through FY 11]]+Table2[[#This Row],[Indirect and Induced Building FY 12 and After]]</f>
        <v>12106.4604</v>
      </c>
      <c r="BK412" s="7">
        <v>1250.4086</v>
      </c>
      <c r="BL412" s="7">
        <v>5449.5232999999998</v>
      </c>
      <c r="BM412" s="7">
        <v>15636.601000000001</v>
      </c>
      <c r="BN412" s="7">
        <f>Table2[[#This Row],[TOTAL Real Property Related Taxes Through FY 11]]+Table2[[#This Row],[TOTAL Real Property Related Taxes FY 12 and After]]</f>
        <v>21086.124299999999</v>
      </c>
      <c r="BO412" s="7">
        <v>2642.0603999999998</v>
      </c>
      <c r="BP412" s="7">
        <v>11219.705599999999</v>
      </c>
      <c r="BQ412" s="7">
        <v>33039.476300000002</v>
      </c>
      <c r="BR412" s="7">
        <f>Table2[[#This Row],[Company Direct Through FY 11]]+Table2[[#This Row],[Company Direct FY 12 and After ]]</f>
        <v>44259.181900000003</v>
      </c>
      <c r="BS412" s="7">
        <v>0</v>
      </c>
      <c r="BT412" s="7">
        <v>239.27760000000001</v>
      </c>
      <c r="BU412" s="7">
        <v>0</v>
      </c>
      <c r="BV412" s="7">
        <f>Table2[[#This Row],[Sales Tax Exemption Through FY 11]]+Table2[[#This Row],[Sales Tax Exemption FY 12 and After ]]</f>
        <v>239.27760000000001</v>
      </c>
      <c r="BW412" s="7">
        <v>0</v>
      </c>
      <c r="BX412" s="7">
        <v>0</v>
      </c>
      <c r="BY412" s="7">
        <v>0</v>
      </c>
      <c r="BZ412" s="7">
        <f>Table2[[#This Row],[Energy Tax Savings Through FY 11]]+Table2[[#This Row],[Energy Tax Savings FY 12 and After ]]</f>
        <v>0</v>
      </c>
      <c r="CA412" s="7">
        <v>3.9832999999999998</v>
      </c>
      <c r="CB412" s="7">
        <v>18.537299999999998</v>
      </c>
      <c r="CC412" s="7">
        <v>21.029699999999998</v>
      </c>
      <c r="CD412" s="7">
        <f>Table2[[#This Row],[Tax Exempt Bond Savings Through FY 11]]+Table2[[#This Row],[Tax Exempt Bond Savings FY12 and After ]]</f>
        <v>39.566999999999993</v>
      </c>
      <c r="CE412" s="7">
        <v>1396.5563</v>
      </c>
      <c r="CF412" s="7">
        <v>6104.7192999999997</v>
      </c>
      <c r="CG412" s="7">
        <v>17464.2068</v>
      </c>
      <c r="CH412" s="7">
        <f>Table2[[#This Row],[Indirect and Induced Through FY 11]]+Table2[[#This Row],[Indirect and Induced FY 12 and After  ]]</f>
        <v>23568.926100000001</v>
      </c>
      <c r="CI412" s="7">
        <v>4034.6334000000002</v>
      </c>
      <c r="CJ412" s="7">
        <v>17066.61</v>
      </c>
      <c r="CK412" s="7">
        <v>50482.653400000003</v>
      </c>
      <c r="CL412" s="7">
        <f>Table2[[#This Row],[TOTAL Income Consumption Use Taxes Through FY 11]]+Table2[[#This Row],[TOTAL Income Consumption Use Taxes FY 12 and After  ]]</f>
        <v>67549.263399999996</v>
      </c>
      <c r="CM412" s="7">
        <v>46.954300000000003</v>
      </c>
      <c r="CN412" s="7">
        <v>416.48430000000002</v>
      </c>
      <c r="CO412" s="7">
        <v>558.39139999999998</v>
      </c>
      <c r="CP412" s="7">
        <f>Table2[[#This Row],[Assistance Provided Through FY 11]]+Table2[[#This Row],[Assistance Provided FY 12 and After ]]</f>
        <v>974.87570000000005</v>
      </c>
      <c r="CQ412" s="7">
        <v>0</v>
      </c>
      <c r="CR412" s="7">
        <v>0</v>
      </c>
      <c r="CS412" s="7">
        <v>0</v>
      </c>
      <c r="CT412" s="7">
        <f>Table2[[#This Row],[Recapture Cancellation Reduction Amount Through FY 11]]+Table2[[#This Row],[Recapture Cancellation Reduction Amount FY 12 and After ]]</f>
        <v>0</v>
      </c>
      <c r="CU412" s="7">
        <v>0</v>
      </c>
      <c r="CV412" s="7">
        <v>0</v>
      </c>
      <c r="CW412" s="7">
        <v>0</v>
      </c>
      <c r="CX412" s="7">
        <f>Table2[[#This Row],[Penalty Paid Through FY 11]]+Table2[[#This Row],[Penalty Paid FY 12 and After]]</f>
        <v>0</v>
      </c>
      <c r="CY412" s="7">
        <v>46.954300000000003</v>
      </c>
      <c r="CZ412" s="7">
        <v>416.48430000000002</v>
      </c>
      <c r="DA412" s="7">
        <v>558.39139999999998</v>
      </c>
      <c r="DB412" s="7">
        <f>Table2[[#This Row],[TOTAL Assistance Net of recapture penalties Through FY 11]]+Table2[[#This Row],[TOTAL Assistance Net of recapture penalties FY 12 and After ]]</f>
        <v>974.87570000000005</v>
      </c>
      <c r="DC412" s="7">
        <v>2809.5783999999999</v>
      </c>
      <c r="DD412" s="7">
        <v>12281.6919</v>
      </c>
      <c r="DE412" s="7">
        <v>35134.322200000002</v>
      </c>
      <c r="DF412" s="7">
        <f>Table2[[#This Row],[Company Direct Tax Revenue Before Assistance FY 12 and After]]+Table2[[#This Row],[Company Direct Tax Revenue Before Assistance Through FY 11]]</f>
        <v>47416.0141</v>
      </c>
      <c r="DG412" s="7">
        <v>2522.4178999999999</v>
      </c>
      <c r="DH412" s="7">
        <v>10650.9257</v>
      </c>
      <c r="DI412" s="7">
        <v>31543.3236</v>
      </c>
      <c r="DJ412" s="7">
        <f>Table2[[#This Row],[Indirect and Induced Tax Revenues FY 12 and After]]+Table2[[#This Row],[Indirect and Induced Tax Revenues Through FY 11]]</f>
        <v>42194.249299999996</v>
      </c>
      <c r="DK412" s="7">
        <v>5331.9962999999998</v>
      </c>
      <c r="DL412" s="7">
        <v>22932.617600000001</v>
      </c>
      <c r="DM412" s="7">
        <v>66677.645799999998</v>
      </c>
      <c r="DN412" s="7">
        <f>Table2[[#This Row],[TOTAL Tax Revenues Before Assistance Through FY 11]]+Table2[[#This Row],[TOTAL Tax Revenues Before Assistance FY 12 and After]]</f>
        <v>89610.263399999996</v>
      </c>
      <c r="DO412" s="7">
        <v>5285.0420000000004</v>
      </c>
      <c r="DP412" s="7">
        <v>22516.133300000001</v>
      </c>
      <c r="DQ412" s="7">
        <v>66119.254400000005</v>
      </c>
      <c r="DR412" s="7">
        <f>Table2[[#This Row],[TOTAL Tax Revenues Net of Assistance Recapture and Penalty FY 12 and After]]+Table2[[#This Row],[TOTAL Tax Revenues Net of Assistance Recapture and Penalty Through FY 11]]</f>
        <v>88635.387700000007</v>
      </c>
      <c r="DS412" s="7">
        <v>0</v>
      </c>
      <c r="DT412" s="7">
        <v>0</v>
      </c>
      <c r="DU412" s="7">
        <v>0</v>
      </c>
      <c r="DV412" s="7">
        <v>0</v>
      </c>
    </row>
    <row r="413" spans="1:126" x14ac:dyDescent="0.25">
      <c r="A413" s="5">
        <v>93187</v>
      </c>
      <c r="B413" s="5" t="s">
        <v>723</v>
      </c>
      <c r="C413" s="5" t="s">
        <v>724</v>
      </c>
      <c r="D413" s="5" t="s">
        <v>42</v>
      </c>
      <c r="E413" s="5">
        <v>45</v>
      </c>
      <c r="F413" s="5">
        <v>7629</v>
      </c>
      <c r="G413" s="5">
        <v>6</v>
      </c>
      <c r="H413" s="23"/>
      <c r="I413" s="23"/>
      <c r="J413" s="5">
        <v>611110</v>
      </c>
      <c r="K413" s="6" t="s">
        <v>47</v>
      </c>
      <c r="L413" s="6">
        <v>39008</v>
      </c>
      <c r="M413" s="9">
        <v>48075</v>
      </c>
      <c r="N413" s="7">
        <v>11260</v>
      </c>
      <c r="O413" s="5" t="s">
        <v>79</v>
      </c>
      <c r="P413" s="23">
        <v>0</v>
      </c>
      <c r="Q413" s="23">
        <v>0</v>
      </c>
      <c r="R413" s="23">
        <v>0</v>
      </c>
      <c r="S413" s="23">
        <v>0</v>
      </c>
      <c r="T413" s="23">
        <v>0</v>
      </c>
      <c r="U413" s="23">
        <v>0</v>
      </c>
      <c r="V413" s="23">
        <v>0</v>
      </c>
      <c r="W413" s="23">
        <v>0</v>
      </c>
      <c r="X413" s="23">
        <v>0</v>
      </c>
      <c r="Y413" s="23">
        <v>0</v>
      </c>
      <c r="Z413" s="23">
        <v>95</v>
      </c>
      <c r="AA413" s="24">
        <v>0</v>
      </c>
      <c r="AB413" s="24">
        <v>0</v>
      </c>
      <c r="AC413" s="24">
        <v>0</v>
      </c>
      <c r="AD413" s="24">
        <v>0</v>
      </c>
      <c r="AE413" s="24">
        <v>0</v>
      </c>
      <c r="AF413" s="24">
        <v>0</v>
      </c>
      <c r="AG413" s="5"/>
      <c r="AH413" s="7"/>
      <c r="AI413" s="7">
        <v>0</v>
      </c>
      <c r="AJ413" s="7">
        <v>0</v>
      </c>
      <c r="AK413" s="7">
        <v>0</v>
      </c>
      <c r="AL413" s="7">
        <f>Table2[[#This Row],[Company Direct Land Through FY 11]]+Table2[[#This Row],[Company Direct Land FY 12 and After ]]</f>
        <v>0</v>
      </c>
      <c r="AM413" s="7">
        <v>0</v>
      </c>
      <c r="AN413" s="7">
        <v>0</v>
      </c>
      <c r="AO413" s="7">
        <v>0</v>
      </c>
      <c r="AP413" s="7">
        <f>Table2[[#This Row],[Company Direct Building Through FY 11]]+Table2[[#This Row],[Company Direct Building FY 12 and After  ]]</f>
        <v>0</v>
      </c>
      <c r="AQ413" s="7">
        <v>0</v>
      </c>
      <c r="AR413" s="7">
        <v>201.14859999999999</v>
      </c>
      <c r="AS413" s="7">
        <v>0</v>
      </c>
      <c r="AT413" s="7">
        <f>Table2[[#This Row],[Mortgage Recording Tax Through FY 11]]+Table2[[#This Row],[Mortgage Recording Tax FY 12 and After ]]</f>
        <v>201.14859999999999</v>
      </c>
      <c r="AU413" s="7">
        <v>0</v>
      </c>
      <c r="AV413" s="7">
        <v>0</v>
      </c>
      <c r="AW413" s="7">
        <v>0</v>
      </c>
      <c r="AX413" s="7">
        <f>Table2[[#This Row],[Pilot Savings  Through FY 11]]+Table2[[#This Row],[Pilot Savings FY 12 and After ]]</f>
        <v>0</v>
      </c>
      <c r="AY413" s="7">
        <v>0</v>
      </c>
      <c r="AZ413" s="7">
        <v>201.14859999999999</v>
      </c>
      <c r="BA413" s="7">
        <v>0</v>
      </c>
      <c r="BB413" s="7">
        <f>Table2[[#This Row],[Mortgage Recording Tax Exemption Through FY 11]]+Table2[[#This Row],[Mortgage Recording Tax Exemption FY 12 and After ]]</f>
        <v>201.14859999999999</v>
      </c>
      <c r="BC413" s="7">
        <v>0</v>
      </c>
      <c r="BD413" s="7">
        <v>1.6418999999999999</v>
      </c>
      <c r="BE413" s="7">
        <v>0</v>
      </c>
      <c r="BF413" s="7">
        <f>Table2[[#This Row],[Indirect and Induced Land Through FY 11]]+Table2[[#This Row],[Indirect and Induced Land FY 12 and After ]]</f>
        <v>1.6418999999999999</v>
      </c>
      <c r="BG413" s="7">
        <v>0</v>
      </c>
      <c r="BH413" s="7">
        <v>3.0493000000000001</v>
      </c>
      <c r="BI413" s="7">
        <v>0</v>
      </c>
      <c r="BJ413" s="7">
        <f>Table2[[#This Row],[Indirect and Induced Building Through FY 11]]+Table2[[#This Row],[Indirect and Induced Building FY 12 and After]]</f>
        <v>3.0493000000000001</v>
      </c>
      <c r="BK413" s="7">
        <v>0</v>
      </c>
      <c r="BL413" s="7">
        <v>4.6912000000000003</v>
      </c>
      <c r="BM413" s="7">
        <v>0</v>
      </c>
      <c r="BN413" s="7">
        <f>Table2[[#This Row],[TOTAL Real Property Related Taxes Through FY 11]]+Table2[[#This Row],[TOTAL Real Property Related Taxes FY 12 and After]]</f>
        <v>4.6912000000000003</v>
      </c>
      <c r="BO413" s="7">
        <v>0</v>
      </c>
      <c r="BP413" s="7">
        <v>6.8205</v>
      </c>
      <c r="BQ413" s="7">
        <v>0</v>
      </c>
      <c r="BR413" s="7">
        <f>Table2[[#This Row],[Company Direct Through FY 11]]+Table2[[#This Row],[Company Direct FY 12 and After ]]</f>
        <v>6.8205</v>
      </c>
      <c r="BS413" s="7">
        <v>0</v>
      </c>
      <c r="BT413" s="7">
        <v>0</v>
      </c>
      <c r="BU413" s="7">
        <v>0</v>
      </c>
      <c r="BV413" s="7">
        <f>Table2[[#This Row],[Sales Tax Exemption Through FY 11]]+Table2[[#This Row],[Sales Tax Exemption FY 12 and After ]]</f>
        <v>0</v>
      </c>
      <c r="BW413" s="7">
        <v>0</v>
      </c>
      <c r="BX413" s="7">
        <v>0</v>
      </c>
      <c r="BY413" s="7">
        <v>0</v>
      </c>
      <c r="BZ413" s="7">
        <f>Table2[[#This Row],[Energy Tax Savings Through FY 11]]+Table2[[#This Row],[Energy Tax Savings FY 12 and After ]]</f>
        <v>0</v>
      </c>
      <c r="CA413" s="7">
        <v>11.8506</v>
      </c>
      <c r="CB413" s="7">
        <v>45.120199999999997</v>
      </c>
      <c r="CC413" s="7">
        <v>62.564799999999998</v>
      </c>
      <c r="CD413" s="7">
        <f>Table2[[#This Row],[Tax Exempt Bond Savings Through FY 11]]+Table2[[#This Row],[Tax Exempt Bond Savings FY12 and After ]]</f>
        <v>107.685</v>
      </c>
      <c r="CE413" s="7">
        <v>0</v>
      </c>
      <c r="CF413" s="7">
        <v>7.2328000000000001</v>
      </c>
      <c r="CG413" s="7">
        <v>0</v>
      </c>
      <c r="CH413" s="7">
        <f>Table2[[#This Row],[Indirect and Induced Through FY 11]]+Table2[[#This Row],[Indirect and Induced FY 12 and After  ]]</f>
        <v>7.2328000000000001</v>
      </c>
      <c r="CI413" s="7">
        <v>-11.8506</v>
      </c>
      <c r="CJ413" s="7">
        <v>-31.0669</v>
      </c>
      <c r="CK413" s="7">
        <v>-62.564799999999998</v>
      </c>
      <c r="CL413" s="7">
        <f>Table2[[#This Row],[TOTAL Income Consumption Use Taxes Through FY 11]]+Table2[[#This Row],[TOTAL Income Consumption Use Taxes FY 12 and After  ]]</f>
        <v>-93.631699999999995</v>
      </c>
      <c r="CM413" s="7">
        <v>11.8506</v>
      </c>
      <c r="CN413" s="7">
        <v>246.2688</v>
      </c>
      <c r="CO413" s="7">
        <v>62.564799999999998</v>
      </c>
      <c r="CP413" s="7">
        <f>Table2[[#This Row],[Assistance Provided Through FY 11]]+Table2[[#This Row],[Assistance Provided FY 12 and After ]]</f>
        <v>308.83359999999999</v>
      </c>
      <c r="CQ413" s="7">
        <v>0</v>
      </c>
      <c r="CR413" s="7">
        <v>0</v>
      </c>
      <c r="CS413" s="7">
        <v>0</v>
      </c>
      <c r="CT413" s="7">
        <f>Table2[[#This Row],[Recapture Cancellation Reduction Amount Through FY 11]]+Table2[[#This Row],[Recapture Cancellation Reduction Amount FY 12 and After ]]</f>
        <v>0</v>
      </c>
      <c r="CU413" s="7">
        <v>0</v>
      </c>
      <c r="CV413" s="7">
        <v>0</v>
      </c>
      <c r="CW413" s="7">
        <v>0</v>
      </c>
      <c r="CX413" s="7">
        <f>Table2[[#This Row],[Penalty Paid Through FY 11]]+Table2[[#This Row],[Penalty Paid FY 12 and After]]</f>
        <v>0</v>
      </c>
      <c r="CY413" s="7">
        <v>11.8506</v>
      </c>
      <c r="CZ413" s="7">
        <v>246.2688</v>
      </c>
      <c r="DA413" s="7">
        <v>62.564799999999998</v>
      </c>
      <c r="DB413" s="7">
        <f>Table2[[#This Row],[TOTAL Assistance Net of recapture penalties Through FY 11]]+Table2[[#This Row],[TOTAL Assistance Net of recapture penalties FY 12 and After ]]</f>
        <v>308.83359999999999</v>
      </c>
      <c r="DC413" s="7">
        <v>0</v>
      </c>
      <c r="DD413" s="7">
        <v>207.9691</v>
      </c>
      <c r="DE413" s="7">
        <v>0</v>
      </c>
      <c r="DF413" s="7">
        <f>Table2[[#This Row],[Company Direct Tax Revenue Before Assistance FY 12 and After]]+Table2[[#This Row],[Company Direct Tax Revenue Before Assistance Through FY 11]]</f>
        <v>207.9691</v>
      </c>
      <c r="DG413" s="7">
        <v>0</v>
      </c>
      <c r="DH413" s="7">
        <v>11.923999999999999</v>
      </c>
      <c r="DI413" s="7">
        <v>0</v>
      </c>
      <c r="DJ413" s="7">
        <f>Table2[[#This Row],[Indirect and Induced Tax Revenues FY 12 and After]]+Table2[[#This Row],[Indirect and Induced Tax Revenues Through FY 11]]</f>
        <v>11.923999999999999</v>
      </c>
      <c r="DK413" s="7">
        <v>0</v>
      </c>
      <c r="DL413" s="7">
        <v>219.8931</v>
      </c>
      <c r="DM413" s="7">
        <v>0</v>
      </c>
      <c r="DN413" s="7">
        <f>Table2[[#This Row],[TOTAL Tax Revenues Before Assistance Through FY 11]]+Table2[[#This Row],[TOTAL Tax Revenues Before Assistance FY 12 and After]]</f>
        <v>219.8931</v>
      </c>
      <c r="DO413" s="7">
        <v>-11.8506</v>
      </c>
      <c r="DP413" s="7">
        <v>-26.375699999999998</v>
      </c>
      <c r="DQ413" s="7">
        <v>-62.564799999999998</v>
      </c>
      <c r="DR413" s="7">
        <f>Table2[[#This Row],[TOTAL Tax Revenues Net of Assistance Recapture and Penalty FY 12 and After]]+Table2[[#This Row],[TOTAL Tax Revenues Net of Assistance Recapture and Penalty Through FY 11]]</f>
        <v>-88.9405</v>
      </c>
      <c r="DS413" s="7">
        <v>0</v>
      </c>
      <c r="DT413" s="7">
        <v>0</v>
      </c>
      <c r="DU413" s="7">
        <v>0</v>
      </c>
      <c r="DV413" s="7">
        <v>0</v>
      </c>
    </row>
    <row r="414" spans="1:126" x14ac:dyDescent="0.25">
      <c r="A414" s="5">
        <v>93188</v>
      </c>
      <c r="B414" s="5" t="s">
        <v>727</v>
      </c>
      <c r="C414" s="5" t="s">
        <v>728</v>
      </c>
      <c r="D414" s="5" t="s">
        <v>42</v>
      </c>
      <c r="E414" s="5">
        <v>36</v>
      </c>
      <c r="F414" s="5">
        <v>1812</v>
      </c>
      <c r="G414" s="5">
        <v>1</v>
      </c>
      <c r="H414" s="23"/>
      <c r="I414" s="23"/>
      <c r="J414" s="5">
        <v>813410</v>
      </c>
      <c r="K414" s="6" t="s">
        <v>47</v>
      </c>
      <c r="L414" s="6">
        <v>38981</v>
      </c>
      <c r="M414" s="9">
        <v>49939</v>
      </c>
      <c r="N414" s="7">
        <v>32290</v>
      </c>
      <c r="O414" s="5" t="s">
        <v>48</v>
      </c>
      <c r="P414" s="23">
        <v>1306</v>
      </c>
      <c r="Q414" s="23">
        <v>33</v>
      </c>
      <c r="R414" s="23">
        <v>427</v>
      </c>
      <c r="S414" s="23">
        <v>178</v>
      </c>
      <c r="T414" s="23">
        <v>0</v>
      </c>
      <c r="U414" s="23">
        <v>1944</v>
      </c>
      <c r="V414" s="23">
        <v>1274</v>
      </c>
      <c r="W414" s="23">
        <v>0</v>
      </c>
      <c r="X414" s="23">
        <v>0</v>
      </c>
      <c r="Y414" s="23">
        <v>1964</v>
      </c>
      <c r="Z414" s="23">
        <v>201</v>
      </c>
      <c r="AA414" s="24">
        <v>11.213991769547301</v>
      </c>
      <c r="AB414" s="24">
        <v>51.440329218107003</v>
      </c>
      <c r="AC414" s="24">
        <v>15.9979423868313</v>
      </c>
      <c r="AD414" s="24">
        <v>5.7613168724279804</v>
      </c>
      <c r="AE414" s="24">
        <v>15.5864197530864</v>
      </c>
      <c r="AF414" s="24">
        <v>90.432098765432102</v>
      </c>
      <c r="AG414" s="5" t="s">
        <v>39</v>
      </c>
      <c r="AH414" s="7" t="s">
        <v>39</v>
      </c>
      <c r="AI414" s="7">
        <v>0</v>
      </c>
      <c r="AJ414" s="7">
        <v>0</v>
      </c>
      <c r="AK414" s="7">
        <v>0</v>
      </c>
      <c r="AL414" s="7">
        <f>Table2[[#This Row],[Company Direct Land Through FY 11]]+Table2[[#This Row],[Company Direct Land FY 12 and After ]]</f>
        <v>0</v>
      </c>
      <c r="AM414" s="7">
        <v>0</v>
      </c>
      <c r="AN414" s="7">
        <v>0</v>
      </c>
      <c r="AO414" s="7">
        <v>0</v>
      </c>
      <c r="AP414" s="7">
        <f>Table2[[#This Row],[Company Direct Building Through FY 11]]+Table2[[#This Row],[Company Direct Building FY 12 and After  ]]</f>
        <v>0</v>
      </c>
      <c r="AQ414" s="7">
        <v>0</v>
      </c>
      <c r="AR414" s="7">
        <v>494.53629999999998</v>
      </c>
      <c r="AS414" s="7">
        <v>0</v>
      </c>
      <c r="AT414" s="7">
        <f>Table2[[#This Row],[Mortgage Recording Tax Through FY 11]]+Table2[[#This Row],[Mortgage Recording Tax FY 12 and After ]]</f>
        <v>494.53629999999998</v>
      </c>
      <c r="AU414" s="7">
        <v>0</v>
      </c>
      <c r="AV414" s="7">
        <v>0</v>
      </c>
      <c r="AW414" s="7">
        <v>0</v>
      </c>
      <c r="AX414" s="7">
        <f>Table2[[#This Row],[Pilot Savings  Through FY 11]]+Table2[[#This Row],[Pilot Savings FY 12 and After ]]</f>
        <v>0</v>
      </c>
      <c r="AY414" s="7">
        <v>0</v>
      </c>
      <c r="AZ414" s="7">
        <v>0</v>
      </c>
      <c r="BA414" s="7">
        <v>0</v>
      </c>
      <c r="BB414" s="7">
        <f>Table2[[#This Row],[Mortgage Recording Tax Exemption Through FY 11]]+Table2[[#This Row],[Mortgage Recording Tax Exemption FY 12 and After ]]</f>
        <v>0</v>
      </c>
      <c r="BC414" s="7">
        <v>1588.4484</v>
      </c>
      <c r="BD414" s="7">
        <v>7073.4531999999999</v>
      </c>
      <c r="BE414" s="7">
        <v>23187.384300000002</v>
      </c>
      <c r="BF414" s="7">
        <f>Table2[[#This Row],[Indirect and Induced Land Through FY 11]]+Table2[[#This Row],[Indirect and Induced Land FY 12 and After ]]</f>
        <v>30260.837500000001</v>
      </c>
      <c r="BG414" s="7">
        <v>2949.9756000000002</v>
      </c>
      <c r="BH414" s="7">
        <v>13136.4131</v>
      </c>
      <c r="BI414" s="7">
        <v>43062.290500000003</v>
      </c>
      <c r="BJ414" s="7">
        <f>Table2[[#This Row],[Indirect and Induced Building Through FY 11]]+Table2[[#This Row],[Indirect and Induced Building FY 12 and After]]</f>
        <v>56198.703600000001</v>
      </c>
      <c r="BK414" s="7">
        <v>4538.424</v>
      </c>
      <c r="BL414" s="7">
        <v>20704.402600000001</v>
      </c>
      <c r="BM414" s="7">
        <v>66249.674799999993</v>
      </c>
      <c r="BN414" s="7">
        <f>Table2[[#This Row],[TOTAL Real Property Related Taxes Through FY 11]]+Table2[[#This Row],[TOTAL Real Property Related Taxes FY 12 and After]]</f>
        <v>86954.077399999995</v>
      </c>
      <c r="BO414" s="7">
        <v>5351.6355999999996</v>
      </c>
      <c r="BP414" s="7">
        <v>25535.077000000001</v>
      </c>
      <c r="BQ414" s="7">
        <v>78120.536800000002</v>
      </c>
      <c r="BR414" s="7">
        <f>Table2[[#This Row],[Company Direct Through FY 11]]+Table2[[#This Row],[Company Direct FY 12 and After ]]</f>
        <v>103655.61380000001</v>
      </c>
      <c r="BS414" s="7">
        <v>0</v>
      </c>
      <c r="BT414" s="7">
        <v>0</v>
      </c>
      <c r="BU414" s="7">
        <v>0</v>
      </c>
      <c r="BV414" s="7">
        <f>Table2[[#This Row],[Sales Tax Exemption Through FY 11]]+Table2[[#This Row],[Sales Tax Exemption FY 12 and After ]]</f>
        <v>0</v>
      </c>
      <c r="BW414" s="7">
        <v>0</v>
      </c>
      <c r="BX414" s="7">
        <v>0</v>
      </c>
      <c r="BY414" s="7">
        <v>0</v>
      </c>
      <c r="BZ414" s="7">
        <f>Table2[[#This Row],[Energy Tax Savings Through FY 11]]+Table2[[#This Row],[Energy Tax Savings FY 12 and After ]]</f>
        <v>0</v>
      </c>
      <c r="CA414" s="7">
        <v>27.186900000000001</v>
      </c>
      <c r="CB414" s="7">
        <v>103.5119</v>
      </c>
      <c r="CC414" s="7">
        <v>143.53210000000001</v>
      </c>
      <c r="CD414" s="7">
        <f>Table2[[#This Row],[Tax Exempt Bond Savings Through FY 11]]+Table2[[#This Row],[Tax Exempt Bond Savings FY12 and After ]]</f>
        <v>247.04400000000001</v>
      </c>
      <c r="CE414" s="7">
        <v>6251.9816000000001</v>
      </c>
      <c r="CF414" s="7">
        <v>30318.636500000001</v>
      </c>
      <c r="CG414" s="7">
        <v>91263.344599999997</v>
      </c>
      <c r="CH414" s="7">
        <f>Table2[[#This Row],[Indirect and Induced Through FY 11]]+Table2[[#This Row],[Indirect and Induced FY 12 and After  ]]</f>
        <v>121581.9811</v>
      </c>
      <c r="CI414" s="7">
        <v>11576.4303</v>
      </c>
      <c r="CJ414" s="7">
        <v>55750.2016</v>
      </c>
      <c r="CK414" s="7">
        <v>169240.3493</v>
      </c>
      <c r="CL414" s="7">
        <f>Table2[[#This Row],[TOTAL Income Consumption Use Taxes Through FY 11]]+Table2[[#This Row],[TOTAL Income Consumption Use Taxes FY 12 and After  ]]</f>
        <v>224990.5509</v>
      </c>
      <c r="CM414" s="7">
        <v>27.186900000000001</v>
      </c>
      <c r="CN414" s="7">
        <v>103.5119</v>
      </c>
      <c r="CO414" s="7">
        <v>143.53210000000001</v>
      </c>
      <c r="CP414" s="7">
        <f>Table2[[#This Row],[Assistance Provided Through FY 11]]+Table2[[#This Row],[Assistance Provided FY 12 and After ]]</f>
        <v>247.04400000000001</v>
      </c>
      <c r="CQ414" s="7">
        <v>0</v>
      </c>
      <c r="CR414" s="7">
        <v>0</v>
      </c>
      <c r="CS414" s="7">
        <v>0</v>
      </c>
      <c r="CT414" s="7">
        <f>Table2[[#This Row],[Recapture Cancellation Reduction Amount Through FY 11]]+Table2[[#This Row],[Recapture Cancellation Reduction Amount FY 12 and After ]]</f>
        <v>0</v>
      </c>
      <c r="CU414" s="7">
        <v>0</v>
      </c>
      <c r="CV414" s="7">
        <v>0</v>
      </c>
      <c r="CW414" s="7">
        <v>0</v>
      </c>
      <c r="CX414" s="7">
        <f>Table2[[#This Row],[Penalty Paid Through FY 11]]+Table2[[#This Row],[Penalty Paid FY 12 and After]]</f>
        <v>0</v>
      </c>
      <c r="CY414" s="7">
        <v>27.186900000000001</v>
      </c>
      <c r="CZ414" s="7">
        <v>103.5119</v>
      </c>
      <c r="DA414" s="7">
        <v>143.53210000000001</v>
      </c>
      <c r="DB414" s="7">
        <f>Table2[[#This Row],[TOTAL Assistance Net of recapture penalties Through FY 11]]+Table2[[#This Row],[TOTAL Assistance Net of recapture penalties FY 12 and After ]]</f>
        <v>247.04400000000001</v>
      </c>
      <c r="DC414" s="7">
        <v>5351.6355999999996</v>
      </c>
      <c r="DD414" s="7">
        <v>26029.613300000001</v>
      </c>
      <c r="DE414" s="7">
        <v>78120.536800000002</v>
      </c>
      <c r="DF414" s="7">
        <f>Table2[[#This Row],[Company Direct Tax Revenue Before Assistance FY 12 and After]]+Table2[[#This Row],[Company Direct Tax Revenue Before Assistance Through FY 11]]</f>
        <v>104150.1501</v>
      </c>
      <c r="DG414" s="7">
        <v>10790.4056</v>
      </c>
      <c r="DH414" s="7">
        <v>50528.502800000002</v>
      </c>
      <c r="DI414" s="7">
        <v>157513.01939999999</v>
      </c>
      <c r="DJ414" s="7">
        <f>Table2[[#This Row],[Indirect and Induced Tax Revenues FY 12 and After]]+Table2[[#This Row],[Indirect and Induced Tax Revenues Through FY 11]]</f>
        <v>208041.52220000001</v>
      </c>
      <c r="DK414" s="7">
        <v>16142.0412</v>
      </c>
      <c r="DL414" s="7">
        <v>76558.116099999999</v>
      </c>
      <c r="DM414" s="7">
        <v>235633.55619999999</v>
      </c>
      <c r="DN414" s="7">
        <f>Table2[[#This Row],[TOTAL Tax Revenues Before Assistance Through FY 11]]+Table2[[#This Row],[TOTAL Tax Revenues Before Assistance FY 12 and After]]</f>
        <v>312191.67229999998</v>
      </c>
      <c r="DO414" s="7">
        <v>16114.854300000001</v>
      </c>
      <c r="DP414" s="7">
        <v>76454.604200000002</v>
      </c>
      <c r="DQ414" s="7">
        <v>235490.02410000001</v>
      </c>
      <c r="DR414" s="7">
        <f>Table2[[#This Row],[TOTAL Tax Revenues Net of Assistance Recapture and Penalty FY 12 and After]]+Table2[[#This Row],[TOTAL Tax Revenues Net of Assistance Recapture and Penalty Through FY 11]]</f>
        <v>311944.62829999998</v>
      </c>
      <c r="DS414" s="7">
        <v>0</v>
      </c>
      <c r="DT414" s="7">
        <v>0</v>
      </c>
      <c r="DU414" s="7">
        <v>0</v>
      </c>
      <c r="DV414" s="7">
        <v>0</v>
      </c>
    </row>
    <row r="415" spans="1:126" x14ac:dyDescent="0.25">
      <c r="A415" s="5">
        <v>93189</v>
      </c>
      <c r="B415" s="5" t="s">
        <v>729</v>
      </c>
      <c r="C415" s="5" t="s">
        <v>730</v>
      </c>
      <c r="D415" s="5" t="s">
        <v>42</v>
      </c>
      <c r="E415" s="5">
        <v>34</v>
      </c>
      <c r="F415" s="5">
        <v>2948</v>
      </c>
      <c r="G415" s="5">
        <v>1</v>
      </c>
      <c r="H415" s="23"/>
      <c r="I415" s="23"/>
      <c r="J415" s="5">
        <v>423310</v>
      </c>
      <c r="K415" s="6" t="s">
        <v>43</v>
      </c>
      <c r="L415" s="6">
        <v>38946</v>
      </c>
      <c r="M415" s="9">
        <v>48395</v>
      </c>
      <c r="N415" s="7">
        <v>18400</v>
      </c>
      <c r="O415" s="5" t="s">
        <v>51</v>
      </c>
      <c r="P415" s="23">
        <v>3</v>
      </c>
      <c r="Q415" s="23">
        <v>0</v>
      </c>
      <c r="R415" s="23">
        <v>159</v>
      </c>
      <c r="S415" s="23">
        <v>0</v>
      </c>
      <c r="T415" s="23">
        <v>9</v>
      </c>
      <c r="U415" s="23">
        <v>171</v>
      </c>
      <c r="V415" s="23">
        <v>169</v>
      </c>
      <c r="W415" s="23">
        <v>0</v>
      </c>
      <c r="X415" s="23">
        <v>0</v>
      </c>
      <c r="Y415" s="23">
        <v>133</v>
      </c>
      <c r="Z415" s="23">
        <v>15</v>
      </c>
      <c r="AA415" s="24">
        <v>0</v>
      </c>
      <c r="AB415" s="24">
        <v>0</v>
      </c>
      <c r="AC415" s="24">
        <v>0</v>
      </c>
      <c r="AD415" s="24">
        <v>0</v>
      </c>
      <c r="AE415" s="24">
        <v>0</v>
      </c>
      <c r="AF415" s="24">
        <v>75.925925925925895</v>
      </c>
      <c r="AG415" s="5" t="s">
        <v>39</v>
      </c>
      <c r="AH415" s="7" t="s">
        <v>33</v>
      </c>
      <c r="AI415" s="7">
        <v>164.01900000000001</v>
      </c>
      <c r="AJ415" s="7">
        <v>457.43959999999998</v>
      </c>
      <c r="AK415" s="7">
        <v>2051.0886999999998</v>
      </c>
      <c r="AL415" s="7">
        <f>Table2[[#This Row],[Company Direct Land Through FY 11]]+Table2[[#This Row],[Company Direct Land FY 12 and After ]]</f>
        <v>2508.5282999999999</v>
      </c>
      <c r="AM415" s="7">
        <v>111.471</v>
      </c>
      <c r="AN415" s="7">
        <v>370.34190000000001</v>
      </c>
      <c r="AO415" s="7">
        <v>1393.9649999999999</v>
      </c>
      <c r="AP415" s="7">
        <f>Table2[[#This Row],[Company Direct Building Through FY 11]]+Table2[[#This Row],[Company Direct Building FY 12 and After  ]]</f>
        <v>1764.3069</v>
      </c>
      <c r="AQ415" s="7">
        <v>0</v>
      </c>
      <c r="AR415" s="7">
        <v>160.77600000000001</v>
      </c>
      <c r="AS415" s="7">
        <v>0</v>
      </c>
      <c r="AT415" s="7">
        <f>Table2[[#This Row],[Mortgage Recording Tax Through FY 11]]+Table2[[#This Row],[Mortgage Recording Tax FY 12 and After ]]</f>
        <v>160.77600000000001</v>
      </c>
      <c r="AU415" s="7">
        <v>235.001</v>
      </c>
      <c r="AV415" s="7">
        <v>489.39620000000002</v>
      </c>
      <c r="AW415" s="7">
        <v>2938.7327</v>
      </c>
      <c r="AX415" s="7">
        <f>Table2[[#This Row],[Pilot Savings  Through FY 11]]+Table2[[#This Row],[Pilot Savings FY 12 and After ]]</f>
        <v>3428.1289000000002</v>
      </c>
      <c r="AY415" s="7">
        <v>0</v>
      </c>
      <c r="AZ415" s="7">
        <v>160.77600000000001</v>
      </c>
      <c r="BA415" s="7">
        <v>0</v>
      </c>
      <c r="BB415" s="7">
        <f>Table2[[#This Row],[Mortgage Recording Tax Exemption Through FY 11]]+Table2[[#This Row],[Mortgage Recording Tax Exemption FY 12 and After ]]</f>
        <v>160.77600000000001</v>
      </c>
      <c r="BC415" s="7">
        <v>264.26479999999998</v>
      </c>
      <c r="BD415" s="7">
        <v>1027.905</v>
      </c>
      <c r="BE415" s="7">
        <v>3304.681</v>
      </c>
      <c r="BF415" s="7">
        <f>Table2[[#This Row],[Indirect and Induced Land Through FY 11]]+Table2[[#This Row],[Indirect and Induced Land FY 12 and After ]]</f>
        <v>4332.5860000000002</v>
      </c>
      <c r="BG415" s="7">
        <v>490.77760000000001</v>
      </c>
      <c r="BH415" s="7">
        <v>1908.9666999999999</v>
      </c>
      <c r="BI415" s="7">
        <v>6137.2695000000003</v>
      </c>
      <c r="BJ415" s="7">
        <f>Table2[[#This Row],[Indirect and Induced Building Through FY 11]]+Table2[[#This Row],[Indirect and Induced Building FY 12 and After]]</f>
        <v>8046.2362000000003</v>
      </c>
      <c r="BK415" s="7">
        <v>795.53139999999996</v>
      </c>
      <c r="BL415" s="7">
        <v>3275.2570000000001</v>
      </c>
      <c r="BM415" s="7">
        <v>9948.2715000000007</v>
      </c>
      <c r="BN415" s="7">
        <f>Table2[[#This Row],[TOTAL Real Property Related Taxes Through FY 11]]+Table2[[#This Row],[TOTAL Real Property Related Taxes FY 12 and After]]</f>
        <v>13223.5285</v>
      </c>
      <c r="BO415" s="7">
        <v>1967.7418</v>
      </c>
      <c r="BP415" s="7">
        <v>8065.9665000000005</v>
      </c>
      <c r="BQ415" s="7">
        <v>24606.992900000001</v>
      </c>
      <c r="BR415" s="7">
        <f>Table2[[#This Row],[Company Direct Through FY 11]]+Table2[[#This Row],[Company Direct FY 12 and After ]]</f>
        <v>32672.9594</v>
      </c>
      <c r="BS415" s="7">
        <v>0</v>
      </c>
      <c r="BT415" s="7">
        <v>105.6427</v>
      </c>
      <c r="BU415" s="7">
        <v>0</v>
      </c>
      <c r="BV415" s="7">
        <f>Table2[[#This Row],[Sales Tax Exemption Through FY 11]]+Table2[[#This Row],[Sales Tax Exemption FY 12 and After ]]</f>
        <v>105.6427</v>
      </c>
      <c r="BW415" s="7">
        <v>0</v>
      </c>
      <c r="BX415" s="7">
        <v>0</v>
      </c>
      <c r="BY415" s="7">
        <v>0</v>
      </c>
      <c r="BZ415" s="7">
        <f>Table2[[#This Row],[Energy Tax Savings Through FY 11]]+Table2[[#This Row],[Energy Tax Savings FY 12 and After ]]</f>
        <v>0</v>
      </c>
      <c r="CA415" s="7">
        <v>0</v>
      </c>
      <c r="CB415" s="7">
        <v>0</v>
      </c>
      <c r="CC415" s="7">
        <v>0</v>
      </c>
      <c r="CD415" s="7">
        <f>Table2[[#This Row],[Tax Exempt Bond Savings Through FY 11]]+Table2[[#This Row],[Tax Exempt Bond Savings FY12 and After ]]</f>
        <v>0</v>
      </c>
      <c r="CE415" s="7">
        <v>1040.1212</v>
      </c>
      <c r="CF415" s="7">
        <v>4390.6747999999998</v>
      </c>
      <c r="CG415" s="7">
        <v>13006.915499999999</v>
      </c>
      <c r="CH415" s="7">
        <f>Table2[[#This Row],[Indirect and Induced Through FY 11]]+Table2[[#This Row],[Indirect and Induced FY 12 and After  ]]</f>
        <v>17397.5903</v>
      </c>
      <c r="CI415" s="7">
        <v>3007.8629999999998</v>
      </c>
      <c r="CJ415" s="7">
        <v>12350.998600000001</v>
      </c>
      <c r="CK415" s="7">
        <v>37613.9084</v>
      </c>
      <c r="CL415" s="7">
        <f>Table2[[#This Row],[TOTAL Income Consumption Use Taxes Through FY 11]]+Table2[[#This Row],[TOTAL Income Consumption Use Taxes FY 12 and After  ]]</f>
        <v>49964.906999999999</v>
      </c>
      <c r="CM415" s="7">
        <v>235.001</v>
      </c>
      <c r="CN415" s="7">
        <v>755.81489999999997</v>
      </c>
      <c r="CO415" s="7">
        <v>2938.7327</v>
      </c>
      <c r="CP415" s="7">
        <f>Table2[[#This Row],[Assistance Provided Through FY 11]]+Table2[[#This Row],[Assistance Provided FY 12 and After ]]</f>
        <v>3694.5475999999999</v>
      </c>
      <c r="CQ415" s="7">
        <v>0</v>
      </c>
      <c r="CR415" s="7">
        <v>0</v>
      </c>
      <c r="CS415" s="7">
        <v>0</v>
      </c>
      <c r="CT415" s="7">
        <f>Table2[[#This Row],[Recapture Cancellation Reduction Amount Through FY 11]]+Table2[[#This Row],[Recapture Cancellation Reduction Amount FY 12 and After ]]</f>
        <v>0</v>
      </c>
      <c r="CU415" s="7">
        <v>0</v>
      </c>
      <c r="CV415" s="7">
        <v>0</v>
      </c>
      <c r="CW415" s="7">
        <v>0</v>
      </c>
      <c r="CX415" s="7">
        <f>Table2[[#This Row],[Penalty Paid Through FY 11]]+Table2[[#This Row],[Penalty Paid FY 12 and After]]</f>
        <v>0</v>
      </c>
      <c r="CY415" s="7">
        <v>235.001</v>
      </c>
      <c r="CZ415" s="7">
        <v>755.81489999999997</v>
      </c>
      <c r="DA415" s="7">
        <v>2938.7327</v>
      </c>
      <c r="DB415" s="7">
        <f>Table2[[#This Row],[TOTAL Assistance Net of recapture penalties Through FY 11]]+Table2[[#This Row],[TOTAL Assistance Net of recapture penalties FY 12 and After ]]</f>
        <v>3694.5475999999999</v>
      </c>
      <c r="DC415" s="7">
        <v>2243.2318</v>
      </c>
      <c r="DD415" s="7">
        <v>9054.5239999999994</v>
      </c>
      <c r="DE415" s="7">
        <v>28052.046600000001</v>
      </c>
      <c r="DF415" s="7">
        <f>Table2[[#This Row],[Company Direct Tax Revenue Before Assistance FY 12 and After]]+Table2[[#This Row],[Company Direct Tax Revenue Before Assistance Through FY 11]]</f>
        <v>37106.570599999999</v>
      </c>
      <c r="DG415" s="7">
        <v>1795.1636000000001</v>
      </c>
      <c r="DH415" s="7">
        <v>7327.5465000000004</v>
      </c>
      <c r="DI415" s="7">
        <v>22448.866000000002</v>
      </c>
      <c r="DJ415" s="7">
        <f>Table2[[#This Row],[Indirect and Induced Tax Revenues FY 12 and After]]+Table2[[#This Row],[Indirect and Induced Tax Revenues Through FY 11]]</f>
        <v>29776.412500000002</v>
      </c>
      <c r="DK415" s="7">
        <v>4038.3953999999999</v>
      </c>
      <c r="DL415" s="7">
        <v>16382.0705</v>
      </c>
      <c r="DM415" s="7">
        <v>50500.912600000003</v>
      </c>
      <c r="DN415" s="7">
        <f>Table2[[#This Row],[TOTAL Tax Revenues Before Assistance Through FY 11]]+Table2[[#This Row],[TOTAL Tax Revenues Before Assistance FY 12 and After]]</f>
        <v>66882.983099999998</v>
      </c>
      <c r="DO415" s="7">
        <v>3803.3944000000001</v>
      </c>
      <c r="DP415" s="7">
        <v>15626.2556</v>
      </c>
      <c r="DQ415" s="7">
        <v>47562.179900000003</v>
      </c>
      <c r="DR415" s="7">
        <f>Table2[[#This Row],[TOTAL Tax Revenues Net of Assistance Recapture and Penalty FY 12 and After]]+Table2[[#This Row],[TOTAL Tax Revenues Net of Assistance Recapture and Penalty Through FY 11]]</f>
        <v>63188.435500000007</v>
      </c>
      <c r="DS415" s="7">
        <v>0</v>
      </c>
      <c r="DT415" s="7">
        <v>0</v>
      </c>
      <c r="DU415" s="7">
        <v>0</v>
      </c>
      <c r="DV415" s="7">
        <v>0</v>
      </c>
    </row>
    <row r="416" spans="1:126" x14ac:dyDescent="0.25">
      <c r="A416" s="5">
        <v>93190</v>
      </c>
      <c r="B416" s="5" t="s">
        <v>731</v>
      </c>
      <c r="C416" s="5" t="s">
        <v>732</v>
      </c>
      <c r="D416" s="5" t="s">
        <v>32</v>
      </c>
      <c r="E416" s="5">
        <v>26</v>
      </c>
      <c r="F416" s="5">
        <v>307</v>
      </c>
      <c r="G416" s="5">
        <v>24</v>
      </c>
      <c r="H416" s="23"/>
      <c r="I416" s="23"/>
      <c r="J416" s="5">
        <v>444130</v>
      </c>
      <c r="K416" s="6" t="s">
        <v>43</v>
      </c>
      <c r="L416" s="6">
        <v>38930</v>
      </c>
      <c r="M416" s="9">
        <v>48395</v>
      </c>
      <c r="N416" s="7">
        <v>4700</v>
      </c>
      <c r="O416" s="5" t="s">
        <v>51</v>
      </c>
      <c r="P416" s="23">
        <v>0</v>
      </c>
      <c r="Q416" s="23">
        <v>0</v>
      </c>
      <c r="R416" s="23">
        <v>24</v>
      </c>
      <c r="S416" s="23">
        <v>0</v>
      </c>
      <c r="T416" s="23">
        <v>0</v>
      </c>
      <c r="U416" s="23">
        <v>24</v>
      </c>
      <c r="V416" s="23">
        <v>24</v>
      </c>
      <c r="W416" s="23">
        <v>0</v>
      </c>
      <c r="X416" s="23">
        <v>0</v>
      </c>
      <c r="Y416" s="23">
        <v>0</v>
      </c>
      <c r="Z416" s="23">
        <v>16</v>
      </c>
      <c r="AA416" s="24">
        <v>0</v>
      </c>
      <c r="AB416" s="24">
        <v>0</v>
      </c>
      <c r="AC416" s="24">
        <v>0</v>
      </c>
      <c r="AD416" s="24">
        <v>0</v>
      </c>
      <c r="AE416" s="24">
        <v>0</v>
      </c>
      <c r="AF416" s="24">
        <v>58.3333333333333</v>
      </c>
      <c r="AG416" s="5" t="s">
        <v>39</v>
      </c>
      <c r="AH416" s="7" t="s">
        <v>33</v>
      </c>
      <c r="AI416" s="7">
        <v>18.654</v>
      </c>
      <c r="AJ416" s="7">
        <v>75.511099999999999</v>
      </c>
      <c r="AK416" s="7">
        <v>233.27199999999999</v>
      </c>
      <c r="AL416" s="7">
        <f>Table2[[#This Row],[Company Direct Land Through FY 11]]+Table2[[#This Row],[Company Direct Land FY 12 and After ]]</f>
        <v>308.78309999999999</v>
      </c>
      <c r="AM416" s="7">
        <v>13.614000000000001</v>
      </c>
      <c r="AN416" s="7">
        <v>66.119900000000001</v>
      </c>
      <c r="AO416" s="7">
        <v>170.24510000000001</v>
      </c>
      <c r="AP416" s="7">
        <f>Table2[[#This Row],[Company Direct Building Through FY 11]]+Table2[[#This Row],[Company Direct Building FY 12 and After  ]]</f>
        <v>236.36500000000001</v>
      </c>
      <c r="AQ416" s="7">
        <v>0</v>
      </c>
      <c r="AR416" s="7">
        <v>60.7376</v>
      </c>
      <c r="AS416" s="7">
        <v>0</v>
      </c>
      <c r="AT416" s="7">
        <f>Table2[[#This Row],[Mortgage Recording Tax Through FY 11]]+Table2[[#This Row],[Mortgage Recording Tax FY 12 and After ]]</f>
        <v>60.7376</v>
      </c>
      <c r="AU416" s="7">
        <v>26.114999999999998</v>
      </c>
      <c r="AV416" s="7">
        <v>57.389800000000001</v>
      </c>
      <c r="AW416" s="7">
        <v>326.5729</v>
      </c>
      <c r="AX416" s="7">
        <f>Table2[[#This Row],[Pilot Savings  Through FY 11]]+Table2[[#This Row],[Pilot Savings FY 12 and After ]]</f>
        <v>383.96269999999998</v>
      </c>
      <c r="AY416" s="7">
        <v>0</v>
      </c>
      <c r="AZ416" s="7">
        <v>60.7376</v>
      </c>
      <c r="BA416" s="7">
        <v>0</v>
      </c>
      <c r="BB416" s="7">
        <f>Table2[[#This Row],[Mortgage Recording Tax Exemption Through FY 11]]+Table2[[#This Row],[Mortgage Recording Tax Exemption FY 12 and After ]]</f>
        <v>60.7376</v>
      </c>
      <c r="BC416" s="7">
        <v>12.6739</v>
      </c>
      <c r="BD416" s="7">
        <v>72.633899999999997</v>
      </c>
      <c r="BE416" s="7">
        <v>158.48929999999999</v>
      </c>
      <c r="BF416" s="7">
        <f>Table2[[#This Row],[Indirect and Induced Land Through FY 11]]+Table2[[#This Row],[Indirect and Induced Land FY 12 and After ]]</f>
        <v>231.1232</v>
      </c>
      <c r="BG416" s="7">
        <v>23.537299999999998</v>
      </c>
      <c r="BH416" s="7">
        <v>134.8914</v>
      </c>
      <c r="BI416" s="7">
        <v>294.33850000000001</v>
      </c>
      <c r="BJ416" s="7">
        <f>Table2[[#This Row],[Indirect and Induced Building Through FY 11]]+Table2[[#This Row],[Indirect and Induced Building FY 12 and After]]</f>
        <v>429.22990000000004</v>
      </c>
      <c r="BK416" s="7">
        <v>42.364199999999997</v>
      </c>
      <c r="BL416" s="7">
        <v>291.76650000000001</v>
      </c>
      <c r="BM416" s="7">
        <v>529.77200000000005</v>
      </c>
      <c r="BN416" s="7">
        <f>Table2[[#This Row],[TOTAL Real Property Related Taxes Through FY 11]]+Table2[[#This Row],[TOTAL Real Property Related Taxes FY 12 and After]]</f>
        <v>821.53850000000011</v>
      </c>
      <c r="BO416" s="7">
        <v>74.427999999999997</v>
      </c>
      <c r="BP416" s="7">
        <v>448.2063</v>
      </c>
      <c r="BQ416" s="7">
        <v>930.73779999999999</v>
      </c>
      <c r="BR416" s="7">
        <f>Table2[[#This Row],[Company Direct Through FY 11]]+Table2[[#This Row],[Company Direct FY 12 and After ]]</f>
        <v>1378.9440999999999</v>
      </c>
      <c r="BS416" s="7">
        <v>0</v>
      </c>
      <c r="BT416" s="7">
        <v>7.4527999999999999</v>
      </c>
      <c r="BU416" s="7">
        <v>0</v>
      </c>
      <c r="BV416" s="7">
        <f>Table2[[#This Row],[Sales Tax Exemption Through FY 11]]+Table2[[#This Row],[Sales Tax Exemption FY 12 and After ]]</f>
        <v>7.4527999999999999</v>
      </c>
      <c r="BW416" s="7">
        <v>0</v>
      </c>
      <c r="BX416" s="7">
        <v>0</v>
      </c>
      <c r="BY416" s="7">
        <v>0</v>
      </c>
      <c r="BZ416" s="7">
        <f>Table2[[#This Row],[Energy Tax Savings Through FY 11]]+Table2[[#This Row],[Energy Tax Savings FY 12 and After ]]</f>
        <v>0</v>
      </c>
      <c r="CA416" s="7">
        <v>0</v>
      </c>
      <c r="CB416" s="7">
        <v>0</v>
      </c>
      <c r="CC416" s="7">
        <v>0</v>
      </c>
      <c r="CD416" s="7">
        <f>Table2[[#This Row],[Tax Exempt Bond Savings Through FY 11]]+Table2[[#This Row],[Tax Exempt Bond Savings FY12 and After ]]</f>
        <v>0</v>
      </c>
      <c r="CE416" s="7">
        <v>44.9176</v>
      </c>
      <c r="CF416" s="7">
        <v>280.51710000000003</v>
      </c>
      <c r="CG416" s="7">
        <v>561.70230000000004</v>
      </c>
      <c r="CH416" s="7">
        <f>Table2[[#This Row],[Indirect and Induced Through FY 11]]+Table2[[#This Row],[Indirect and Induced FY 12 and After  ]]</f>
        <v>842.21940000000006</v>
      </c>
      <c r="CI416" s="7">
        <v>119.3456</v>
      </c>
      <c r="CJ416" s="7">
        <v>721.27059999999994</v>
      </c>
      <c r="CK416" s="7">
        <v>1492.4401</v>
      </c>
      <c r="CL416" s="7">
        <f>Table2[[#This Row],[TOTAL Income Consumption Use Taxes Through FY 11]]+Table2[[#This Row],[TOTAL Income Consumption Use Taxes FY 12 and After  ]]</f>
        <v>2213.7107000000001</v>
      </c>
      <c r="CM416" s="7">
        <v>26.114999999999998</v>
      </c>
      <c r="CN416" s="7">
        <v>125.5802</v>
      </c>
      <c r="CO416" s="7">
        <v>326.5729</v>
      </c>
      <c r="CP416" s="7">
        <f>Table2[[#This Row],[Assistance Provided Through FY 11]]+Table2[[#This Row],[Assistance Provided FY 12 and After ]]</f>
        <v>452.15309999999999</v>
      </c>
      <c r="CQ416" s="7">
        <v>0</v>
      </c>
      <c r="CR416" s="7">
        <v>0</v>
      </c>
      <c r="CS416" s="7">
        <v>0</v>
      </c>
      <c r="CT416" s="7">
        <f>Table2[[#This Row],[Recapture Cancellation Reduction Amount Through FY 11]]+Table2[[#This Row],[Recapture Cancellation Reduction Amount FY 12 and After ]]</f>
        <v>0</v>
      </c>
      <c r="CU416" s="7">
        <v>0</v>
      </c>
      <c r="CV416" s="7">
        <v>0</v>
      </c>
      <c r="CW416" s="7">
        <v>0</v>
      </c>
      <c r="CX416" s="7">
        <f>Table2[[#This Row],[Penalty Paid Through FY 11]]+Table2[[#This Row],[Penalty Paid FY 12 and After]]</f>
        <v>0</v>
      </c>
      <c r="CY416" s="7">
        <v>26.114999999999998</v>
      </c>
      <c r="CZ416" s="7">
        <v>125.5802</v>
      </c>
      <c r="DA416" s="7">
        <v>326.5729</v>
      </c>
      <c r="DB416" s="7">
        <f>Table2[[#This Row],[TOTAL Assistance Net of recapture penalties Through FY 11]]+Table2[[#This Row],[TOTAL Assistance Net of recapture penalties FY 12 and After ]]</f>
        <v>452.15309999999999</v>
      </c>
      <c r="DC416" s="7">
        <v>106.696</v>
      </c>
      <c r="DD416" s="7">
        <v>650.57489999999996</v>
      </c>
      <c r="DE416" s="7">
        <v>1334.2548999999999</v>
      </c>
      <c r="DF416" s="7">
        <f>Table2[[#This Row],[Company Direct Tax Revenue Before Assistance FY 12 and After]]+Table2[[#This Row],[Company Direct Tax Revenue Before Assistance Through FY 11]]</f>
        <v>1984.8298</v>
      </c>
      <c r="DG416" s="7">
        <v>81.128799999999998</v>
      </c>
      <c r="DH416" s="7">
        <v>488.04239999999999</v>
      </c>
      <c r="DI416" s="7">
        <v>1014.5300999999999</v>
      </c>
      <c r="DJ416" s="7">
        <f>Table2[[#This Row],[Indirect and Induced Tax Revenues FY 12 and After]]+Table2[[#This Row],[Indirect and Induced Tax Revenues Through FY 11]]</f>
        <v>1502.5725</v>
      </c>
      <c r="DK416" s="7">
        <v>187.82480000000001</v>
      </c>
      <c r="DL416" s="7">
        <v>1138.6172999999999</v>
      </c>
      <c r="DM416" s="7">
        <v>2348.7849999999999</v>
      </c>
      <c r="DN416" s="7">
        <f>Table2[[#This Row],[TOTAL Tax Revenues Before Assistance Through FY 11]]+Table2[[#This Row],[TOTAL Tax Revenues Before Assistance FY 12 and After]]</f>
        <v>3487.4022999999997</v>
      </c>
      <c r="DO416" s="7">
        <v>161.7098</v>
      </c>
      <c r="DP416" s="7">
        <v>1013.0371</v>
      </c>
      <c r="DQ416" s="7">
        <v>2022.2121</v>
      </c>
      <c r="DR416" s="7">
        <f>Table2[[#This Row],[TOTAL Tax Revenues Net of Assistance Recapture and Penalty FY 12 and After]]+Table2[[#This Row],[TOTAL Tax Revenues Net of Assistance Recapture and Penalty Through FY 11]]</f>
        <v>3035.2492000000002</v>
      </c>
      <c r="DS416" s="7">
        <v>0</v>
      </c>
      <c r="DT416" s="7">
        <v>0</v>
      </c>
      <c r="DU416" s="7">
        <v>0</v>
      </c>
      <c r="DV416" s="7">
        <v>0</v>
      </c>
    </row>
    <row r="417" spans="1:126" x14ac:dyDescent="0.25">
      <c r="A417" s="5">
        <v>93191</v>
      </c>
      <c r="B417" s="5" t="s">
        <v>733</v>
      </c>
      <c r="C417" s="5" t="s">
        <v>932</v>
      </c>
      <c r="D417" s="5" t="s">
        <v>36</v>
      </c>
      <c r="E417" s="5">
        <v>17</v>
      </c>
      <c r="F417" s="5">
        <v>2357</v>
      </c>
      <c r="G417" s="5">
        <v>1</v>
      </c>
      <c r="H417" s="23"/>
      <c r="I417" s="23"/>
      <c r="J417" s="5">
        <v>236220</v>
      </c>
      <c r="K417" s="6" t="s">
        <v>43</v>
      </c>
      <c r="L417" s="6">
        <v>38974</v>
      </c>
      <c r="M417" s="9">
        <v>49932</v>
      </c>
      <c r="N417" s="7">
        <v>494000</v>
      </c>
      <c r="O417" s="5" t="s">
        <v>262</v>
      </c>
      <c r="P417" s="23">
        <v>937</v>
      </c>
      <c r="Q417" s="23">
        <v>2</v>
      </c>
      <c r="R417" s="23">
        <v>462</v>
      </c>
      <c r="S417" s="23">
        <v>7</v>
      </c>
      <c r="T417" s="23">
        <v>88</v>
      </c>
      <c r="U417" s="23">
        <v>1496</v>
      </c>
      <c r="V417" s="23">
        <v>1026</v>
      </c>
      <c r="W417" s="23">
        <v>1</v>
      </c>
      <c r="X417" s="23">
        <v>0</v>
      </c>
      <c r="Y417" s="23">
        <v>0</v>
      </c>
      <c r="Z417" s="23">
        <v>1766</v>
      </c>
      <c r="AA417" s="24">
        <v>0</v>
      </c>
      <c r="AB417" s="24">
        <v>0</v>
      </c>
      <c r="AC417" s="24">
        <v>0</v>
      </c>
      <c r="AD417" s="24">
        <v>0</v>
      </c>
      <c r="AE417" s="24">
        <v>0</v>
      </c>
      <c r="AF417" s="24">
        <v>0</v>
      </c>
      <c r="AG417" s="5" t="s">
        <v>33</v>
      </c>
      <c r="AH417" s="7" t="s">
        <v>33</v>
      </c>
      <c r="AI417" s="7">
        <v>1928.5679</v>
      </c>
      <c r="AJ417" s="7">
        <v>2279.1279</v>
      </c>
      <c r="AK417" s="7">
        <v>28152.286</v>
      </c>
      <c r="AL417" s="7">
        <f>Table2[[#This Row],[Company Direct Land Through FY 11]]+Table2[[#This Row],[Company Direct Land FY 12 and After ]]</f>
        <v>30431.4139</v>
      </c>
      <c r="AM417" s="7">
        <v>3581.6261</v>
      </c>
      <c r="AN417" s="7">
        <v>4232.6660000000002</v>
      </c>
      <c r="AO417" s="7">
        <v>52282.812599999997</v>
      </c>
      <c r="AP417" s="7">
        <f>Table2[[#This Row],[Company Direct Building Through FY 11]]+Table2[[#This Row],[Company Direct Building FY 12 and After  ]]</f>
        <v>56515.478599999995</v>
      </c>
      <c r="AQ417" s="7">
        <v>0</v>
      </c>
      <c r="AR417" s="7">
        <v>7145.6</v>
      </c>
      <c r="AS417" s="7">
        <v>0</v>
      </c>
      <c r="AT417" s="7">
        <f>Table2[[#This Row],[Mortgage Recording Tax Through FY 11]]+Table2[[#This Row],[Mortgage Recording Tax FY 12 and After ]]</f>
        <v>7145.6</v>
      </c>
      <c r="AU417" s="7">
        <v>0</v>
      </c>
      <c r="AV417" s="7">
        <v>0</v>
      </c>
      <c r="AW417" s="7">
        <v>0</v>
      </c>
      <c r="AX417" s="7">
        <f>Table2[[#This Row],[Pilot Savings  Through FY 11]]+Table2[[#This Row],[Pilot Savings FY 12 and After ]]</f>
        <v>0</v>
      </c>
      <c r="AY417" s="7">
        <v>0</v>
      </c>
      <c r="AZ417" s="7">
        <v>7145.6</v>
      </c>
      <c r="BA417" s="7">
        <v>0</v>
      </c>
      <c r="BB417" s="7">
        <f>Table2[[#This Row],[Mortgage Recording Tax Exemption Through FY 11]]+Table2[[#This Row],[Mortgage Recording Tax Exemption FY 12 and After ]]</f>
        <v>7145.6</v>
      </c>
      <c r="BC417" s="7">
        <v>861.13019999999995</v>
      </c>
      <c r="BD417" s="7">
        <v>2074.1878999999999</v>
      </c>
      <c r="BE417" s="7">
        <v>12558.1165</v>
      </c>
      <c r="BF417" s="7">
        <f>Table2[[#This Row],[Indirect and Induced Land Through FY 11]]+Table2[[#This Row],[Indirect and Induced Land FY 12 and After ]]</f>
        <v>14632.304400000001</v>
      </c>
      <c r="BG417" s="7">
        <v>1599.2418</v>
      </c>
      <c r="BH417" s="7">
        <v>3852.0635000000002</v>
      </c>
      <c r="BI417" s="7">
        <v>23322.215899999999</v>
      </c>
      <c r="BJ417" s="7">
        <f>Table2[[#This Row],[Indirect and Induced Building Through FY 11]]+Table2[[#This Row],[Indirect and Induced Building FY 12 and After]]</f>
        <v>27174.279399999999</v>
      </c>
      <c r="BK417" s="7">
        <v>7970.5659999999998</v>
      </c>
      <c r="BL417" s="7">
        <v>12438.0453</v>
      </c>
      <c r="BM417" s="7">
        <v>116315.431</v>
      </c>
      <c r="BN417" s="7">
        <f>Table2[[#This Row],[TOTAL Real Property Related Taxes Through FY 11]]+Table2[[#This Row],[TOTAL Real Property Related Taxes FY 12 and After]]</f>
        <v>128753.47629999999</v>
      </c>
      <c r="BO417" s="7">
        <v>6205.8236999999999</v>
      </c>
      <c r="BP417" s="7">
        <v>15549.7359</v>
      </c>
      <c r="BQ417" s="7">
        <v>90501.346600000004</v>
      </c>
      <c r="BR417" s="7">
        <f>Table2[[#This Row],[Company Direct Through FY 11]]+Table2[[#This Row],[Company Direct FY 12 and After ]]</f>
        <v>106051.0825</v>
      </c>
      <c r="BS417" s="7">
        <v>0</v>
      </c>
      <c r="BT417" s="7">
        <v>0</v>
      </c>
      <c r="BU417" s="7">
        <v>0</v>
      </c>
      <c r="BV417" s="7">
        <f>Table2[[#This Row],[Sales Tax Exemption Through FY 11]]+Table2[[#This Row],[Sales Tax Exemption FY 12 and After ]]</f>
        <v>0</v>
      </c>
      <c r="BW417" s="7">
        <v>0</v>
      </c>
      <c r="BX417" s="7">
        <v>0</v>
      </c>
      <c r="BY417" s="7">
        <v>0</v>
      </c>
      <c r="BZ417" s="7">
        <f>Table2[[#This Row],[Energy Tax Savings Through FY 11]]+Table2[[#This Row],[Energy Tax Savings FY 12 and After ]]</f>
        <v>0</v>
      </c>
      <c r="CA417" s="7">
        <v>0</v>
      </c>
      <c r="CB417" s="7">
        <v>0</v>
      </c>
      <c r="CC417" s="7">
        <v>0</v>
      </c>
      <c r="CD417" s="7">
        <f>Table2[[#This Row],[Tax Exempt Bond Savings Through FY 11]]+Table2[[#This Row],[Tax Exempt Bond Savings FY12 and After ]]</f>
        <v>0</v>
      </c>
      <c r="CE417" s="7">
        <v>3109.4386</v>
      </c>
      <c r="CF417" s="7">
        <v>7945.1791999999996</v>
      </c>
      <c r="CG417" s="7">
        <v>45390.052499999998</v>
      </c>
      <c r="CH417" s="7">
        <f>Table2[[#This Row],[Indirect and Induced Through FY 11]]+Table2[[#This Row],[Indirect and Induced FY 12 and After  ]]</f>
        <v>53335.231699999997</v>
      </c>
      <c r="CI417" s="7">
        <v>9315.2623000000003</v>
      </c>
      <c r="CJ417" s="7">
        <v>23494.915099999998</v>
      </c>
      <c r="CK417" s="7">
        <v>135891.39910000001</v>
      </c>
      <c r="CL417" s="7">
        <f>Table2[[#This Row],[TOTAL Income Consumption Use Taxes Through FY 11]]+Table2[[#This Row],[TOTAL Income Consumption Use Taxes FY 12 and After  ]]</f>
        <v>159386.31420000002</v>
      </c>
      <c r="CM417" s="7">
        <v>0</v>
      </c>
      <c r="CN417" s="7">
        <v>7145.6</v>
      </c>
      <c r="CO417" s="7">
        <v>0</v>
      </c>
      <c r="CP417" s="7">
        <f>Table2[[#This Row],[Assistance Provided Through FY 11]]+Table2[[#This Row],[Assistance Provided FY 12 and After ]]</f>
        <v>7145.6</v>
      </c>
      <c r="CQ417" s="7">
        <v>0</v>
      </c>
      <c r="CR417" s="7">
        <v>0</v>
      </c>
      <c r="CS417" s="7">
        <v>0</v>
      </c>
      <c r="CT417" s="7">
        <f>Table2[[#This Row],[Recapture Cancellation Reduction Amount Through FY 11]]+Table2[[#This Row],[Recapture Cancellation Reduction Amount FY 12 and After ]]</f>
        <v>0</v>
      </c>
      <c r="CU417" s="7">
        <v>0</v>
      </c>
      <c r="CV417" s="7">
        <v>0</v>
      </c>
      <c r="CW417" s="7">
        <v>0</v>
      </c>
      <c r="CX417" s="7">
        <f>Table2[[#This Row],[Penalty Paid Through FY 11]]+Table2[[#This Row],[Penalty Paid FY 12 and After]]</f>
        <v>0</v>
      </c>
      <c r="CY417" s="7">
        <v>0</v>
      </c>
      <c r="CZ417" s="7">
        <v>7145.6</v>
      </c>
      <c r="DA417" s="7">
        <v>0</v>
      </c>
      <c r="DB417" s="7">
        <f>Table2[[#This Row],[TOTAL Assistance Net of recapture penalties Through FY 11]]+Table2[[#This Row],[TOTAL Assistance Net of recapture penalties FY 12 and After ]]</f>
        <v>7145.6</v>
      </c>
      <c r="DC417" s="7">
        <v>11716.0177</v>
      </c>
      <c r="DD417" s="7">
        <v>29207.129799999999</v>
      </c>
      <c r="DE417" s="7">
        <v>170936.44519999999</v>
      </c>
      <c r="DF417" s="7">
        <f>Table2[[#This Row],[Company Direct Tax Revenue Before Assistance FY 12 and After]]+Table2[[#This Row],[Company Direct Tax Revenue Before Assistance Through FY 11]]</f>
        <v>200143.57499999998</v>
      </c>
      <c r="DG417" s="7">
        <v>5569.8105999999998</v>
      </c>
      <c r="DH417" s="7">
        <v>13871.4306</v>
      </c>
      <c r="DI417" s="7">
        <v>81270.384900000005</v>
      </c>
      <c r="DJ417" s="7">
        <f>Table2[[#This Row],[Indirect and Induced Tax Revenues FY 12 and After]]+Table2[[#This Row],[Indirect and Induced Tax Revenues Through FY 11]]</f>
        <v>95141.815499999997</v>
      </c>
      <c r="DK417" s="7">
        <v>17285.828300000001</v>
      </c>
      <c r="DL417" s="7">
        <v>43078.560400000002</v>
      </c>
      <c r="DM417" s="7">
        <v>252206.83009999999</v>
      </c>
      <c r="DN417" s="7">
        <f>Table2[[#This Row],[TOTAL Tax Revenues Before Assistance Through FY 11]]+Table2[[#This Row],[TOTAL Tax Revenues Before Assistance FY 12 and After]]</f>
        <v>295285.39049999998</v>
      </c>
      <c r="DO417" s="7">
        <v>17285.828300000001</v>
      </c>
      <c r="DP417" s="7">
        <v>35932.960400000004</v>
      </c>
      <c r="DQ417" s="7">
        <v>252206.83009999999</v>
      </c>
      <c r="DR417" s="7">
        <f>Table2[[#This Row],[TOTAL Tax Revenues Net of Assistance Recapture and Penalty FY 12 and After]]+Table2[[#This Row],[TOTAL Tax Revenues Net of Assistance Recapture and Penalty Through FY 11]]</f>
        <v>288139.7905</v>
      </c>
      <c r="DS417" s="7">
        <v>0</v>
      </c>
      <c r="DT417" s="7">
        <v>0</v>
      </c>
      <c r="DU417" s="7">
        <v>0</v>
      </c>
      <c r="DV417" s="7">
        <v>0</v>
      </c>
    </row>
    <row r="418" spans="1:126" x14ac:dyDescent="0.25">
      <c r="A418" s="5">
        <v>93192</v>
      </c>
      <c r="B418" s="5" t="s">
        <v>734</v>
      </c>
      <c r="C418" s="5" t="s">
        <v>1262</v>
      </c>
      <c r="D418" s="5" t="s">
        <v>27</v>
      </c>
      <c r="E418" s="5">
        <v>4</v>
      </c>
      <c r="F418" s="5">
        <v>962</v>
      </c>
      <c r="G418" s="5">
        <v>99</v>
      </c>
      <c r="H418" s="23"/>
      <c r="I418" s="23"/>
      <c r="J418" s="5">
        <v>541710</v>
      </c>
      <c r="K418" s="6" t="s">
        <v>43</v>
      </c>
      <c r="L418" s="6">
        <v>39080</v>
      </c>
      <c r="M418" s="9">
        <v>56979</v>
      </c>
      <c r="N418" s="7">
        <v>556389.67200000002</v>
      </c>
      <c r="O418" s="5" t="s">
        <v>262</v>
      </c>
      <c r="P418" s="23">
        <v>0</v>
      </c>
      <c r="Q418" s="23">
        <v>0</v>
      </c>
      <c r="R418" s="23">
        <v>0</v>
      </c>
      <c r="S418" s="23">
        <v>0</v>
      </c>
      <c r="T418" s="23">
        <v>0</v>
      </c>
      <c r="U418" s="23">
        <v>0</v>
      </c>
      <c r="V418" s="23">
        <v>0</v>
      </c>
      <c r="W418" s="23">
        <v>33</v>
      </c>
      <c r="X418" s="23">
        <v>0</v>
      </c>
      <c r="Y418" s="23">
        <v>0</v>
      </c>
      <c r="Z418" s="23">
        <v>1355</v>
      </c>
      <c r="AA418" s="24">
        <v>0</v>
      </c>
      <c r="AB418" s="24">
        <v>0</v>
      </c>
      <c r="AC418" s="24">
        <v>0</v>
      </c>
      <c r="AD418" s="24">
        <v>0</v>
      </c>
      <c r="AE418" s="24">
        <v>0</v>
      </c>
      <c r="AF418" s="24">
        <v>0</v>
      </c>
      <c r="AG418" s="5" t="s">
        <v>33</v>
      </c>
      <c r="AH418" s="7" t="s">
        <v>33</v>
      </c>
      <c r="AI418" s="7">
        <v>762.2029</v>
      </c>
      <c r="AJ418" s="7">
        <v>842.01850000000002</v>
      </c>
      <c r="AK418" s="7">
        <v>15592.991900000001</v>
      </c>
      <c r="AL418" s="7">
        <f>Table2[[#This Row],[Company Direct Land Through FY 11]]+Table2[[#This Row],[Company Direct Land FY 12 and After ]]</f>
        <v>16435.010399999999</v>
      </c>
      <c r="AM418" s="7">
        <v>1415.5197000000001</v>
      </c>
      <c r="AN418" s="7">
        <v>1563.7484999999999</v>
      </c>
      <c r="AO418" s="7">
        <v>28958.414700000001</v>
      </c>
      <c r="AP418" s="7">
        <f>Table2[[#This Row],[Company Direct Building Through FY 11]]+Table2[[#This Row],[Company Direct Building FY 12 and After  ]]</f>
        <v>30522.163200000003</v>
      </c>
      <c r="AQ418" s="7">
        <v>0</v>
      </c>
      <c r="AR418" s="7">
        <v>3509</v>
      </c>
      <c r="AS418" s="7">
        <v>0</v>
      </c>
      <c r="AT418" s="7">
        <f>Table2[[#This Row],[Mortgage Recording Tax Through FY 11]]+Table2[[#This Row],[Mortgage Recording Tax FY 12 and After ]]</f>
        <v>3509</v>
      </c>
      <c r="AU418" s="7">
        <v>0</v>
      </c>
      <c r="AV418" s="7">
        <v>0</v>
      </c>
      <c r="AW418" s="7">
        <v>0</v>
      </c>
      <c r="AX418" s="7">
        <f>Table2[[#This Row],[Pilot Savings  Through FY 11]]+Table2[[#This Row],[Pilot Savings FY 12 and After ]]</f>
        <v>0</v>
      </c>
      <c r="AY418" s="7">
        <v>0</v>
      </c>
      <c r="AZ418" s="7">
        <v>3509</v>
      </c>
      <c r="BA418" s="7">
        <v>0</v>
      </c>
      <c r="BB418" s="7">
        <f>Table2[[#This Row],[Mortgage Recording Tax Exemption Through FY 11]]+Table2[[#This Row],[Mortgage Recording Tax Exemption FY 12 and After ]]</f>
        <v>3509</v>
      </c>
      <c r="BC418" s="7">
        <v>37.027200000000001</v>
      </c>
      <c r="BD418" s="7">
        <v>627.79449999999997</v>
      </c>
      <c r="BE418" s="7">
        <v>191.42160000000001</v>
      </c>
      <c r="BF418" s="7">
        <f>Table2[[#This Row],[Indirect and Induced Land Through FY 11]]+Table2[[#This Row],[Indirect and Induced Land FY 12 and After ]]</f>
        <v>819.21609999999998</v>
      </c>
      <c r="BG418" s="7">
        <v>68.764799999999994</v>
      </c>
      <c r="BH418" s="7">
        <v>1165.9042999999999</v>
      </c>
      <c r="BI418" s="7">
        <v>355.4907</v>
      </c>
      <c r="BJ418" s="7">
        <f>Table2[[#This Row],[Indirect and Induced Building Through FY 11]]+Table2[[#This Row],[Indirect and Induced Building FY 12 and After]]</f>
        <v>1521.395</v>
      </c>
      <c r="BK418" s="7">
        <v>2283.5146</v>
      </c>
      <c r="BL418" s="7">
        <v>4199.4657999999999</v>
      </c>
      <c r="BM418" s="7">
        <v>45098.318899999998</v>
      </c>
      <c r="BN418" s="7">
        <f>Table2[[#This Row],[TOTAL Real Property Related Taxes Through FY 11]]+Table2[[#This Row],[TOTAL Real Property Related Taxes FY 12 and After]]</f>
        <v>49297.784699999997</v>
      </c>
      <c r="BO418" s="7">
        <v>180.96719999999999</v>
      </c>
      <c r="BP418" s="7">
        <v>3263.8244</v>
      </c>
      <c r="BQ418" s="7">
        <v>0</v>
      </c>
      <c r="BR418" s="7">
        <f>Table2[[#This Row],[Company Direct Through FY 11]]+Table2[[#This Row],[Company Direct FY 12 and After ]]</f>
        <v>3263.8244</v>
      </c>
      <c r="BS418" s="7">
        <v>0</v>
      </c>
      <c r="BT418" s="7">
        <v>0</v>
      </c>
      <c r="BU418" s="7">
        <v>0</v>
      </c>
      <c r="BV418" s="7">
        <f>Table2[[#This Row],[Sales Tax Exemption Through FY 11]]+Table2[[#This Row],[Sales Tax Exemption FY 12 and After ]]</f>
        <v>0</v>
      </c>
      <c r="BW418" s="7">
        <v>0</v>
      </c>
      <c r="BX418" s="7">
        <v>0</v>
      </c>
      <c r="BY418" s="7">
        <v>0</v>
      </c>
      <c r="BZ418" s="7">
        <f>Table2[[#This Row],[Energy Tax Savings Through FY 11]]+Table2[[#This Row],[Energy Tax Savings FY 12 and After ]]</f>
        <v>0</v>
      </c>
      <c r="CA418" s="7">
        <v>0</v>
      </c>
      <c r="CB418" s="7">
        <v>0</v>
      </c>
      <c r="CC418" s="7">
        <v>0</v>
      </c>
      <c r="CD418" s="7">
        <f>Table2[[#This Row],[Tax Exempt Bond Savings Through FY 11]]+Table2[[#This Row],[Tax Exempt Bond Savings FY12 and After ]]</f>
        <v>0</v>
      </c>
      <c r="CE418" s="7">
        <v>121.3364</v>
      </c>
      <c r="CF418" s="7">
        <v>2256.5645</v>
      </c>
      <c r="CG418" s="7">
        <v>2482.2773999999999</v>
      </c>
      <c r="CH418" s="7">
        <f>Table2[[#This Row],[Indirect and Induced Through FY 11]]+Table2[[#This Row],[Indirect and Induced FY 12 and After  ]]</f>
        <v>4738.8418999999994</v>
      </c>
      <c r="CI418" s="7">
        <v>302.30360000000002</v>
      </c>
      <c r="CJ418" s="7">
        <v>5520.3888999999999</v>
      </c>
      <c r="CK418" s="7">
        <v>2482.2773999999999</v>
      </c>
      <c r="CL418" s="7">
        <f>Table2[[#This Row],[TOTAL Income Consumption Use Taxes Through FY 11]]+Table2[[#This Row],[TOTAL Income Consumption Use Taxes FY 12 and After  ]]</f>
        <v>8002.6662999999999</v>
      </c>
      <c r="CM418" s="7">
        <v>0</v>
      </c>
      <c r="CN418" s="7">
        <v>3509</v>
      </c>
      <c r="CO418" s="7">
        <v>0</v>
      </c>
      <c r="CP418" s="7">
        <f>Table2[[#This Row],[Assistance Provided Through FY 11]]+Table2[[#This Row],[Assistance Provided FY 12 and After ]]</f>
        <v>3509</v>
      </c>
      <c r="CQ418" s="7">
        <v>0</v>
      </c>
      <c r="CR418" s="7">
        <v>0</v>
      </c>
      <c r="CS418" s="7">
        <v>0</v>
      </c>
      <c r="CT418" s="7">
        <f>Table2[[#This Row],[Recapture Cancellation Reduction Amount Through FY 11]]+Table2[[#This Row],[Recapture Cancellation Reduction Amount FY 12 and After ]]</f>
        <v>0</v>
      </c>
      <c r="CU418" s="7">
        <v>0</v>
      </c>
      <c r="CV418" s="7">
        <v>0</v>
      </c>
      <c r="CW418" s="7">
        <v>0</v>
      </c>
      <c r="CX418" s="7">
        <f>Table2[[#This Row],[Penalty Paid Through FY 11]]+Table2[[#This Row],[Penalty Paid FY 12 and After]]</f>
        <v>0</v>
      </c>
      <c r="CY418" s="7">
        <v>0</v>
      </c>
      <c r="CZ418" s="7">
        <v>3509</v>
      </c>
      <c r="DA418" s="7">
        <v>0</v>
      </c>
      <c r="DB418" s="7">
        <f>Table2[[#This Row],[TOTAL Assistance Net of recapture penalties Through FY 11]]+Table2[[#This Row],[TOTAL Assistance Net of recapture penalties FY 12 and After ]]</f>
        <v>3509</v>
      </c>
      <c r="DC418" s="7">
        <v>2358.6898000000001</v>
      </c>
      <c r="DD418" s="7">
        <v>9178.5913999999993</v>
      </c>
      <c r="DE418" s="7">
        <v>44551.406600000002</v>
      </c>
      <c r="DF418" s="7">
        <f>Table2[[#This Row],[Company Direct Tax Revenue Before Assistance FY 12 and After]]+Table2[[#This Row],[Company Direct Tax Revenue Before Assistance Through FY 11]]</f>
        <v>53729.998</v>
      </c>
      <c r="DG418" s="7">
        <v>227.1284</v>
      </c>
      <c r="DH418" s="7">
        <v>4050.2633000000001</v>
      </c>
      <c r="DI418" s="7">
        <v>3029.1896999999999</v>
      </c>
      <c r="DJ418" s="7">
        <f>Table2[[#This Row],[Indirect and Induced Tax Revenues FY 12 and After]]+Table2[[#This Row],[Indirect and Induced Tax Revenues Through FY 11]]</f>
        <v>7079.4529999999995</v>
      </c>
      <c r="DK418" s="7">
        <v>2585.8182000000002</v>
      </c>
      <c r="DL418" s="7">
        <v>13228.8547</v>
      </c>
      <c r="DM418" s="7">
        <v>47580.596299999997</v>
      </c>
      <c r="DN418" s="7">
        <f>Table2[[#This Row],[TOTAL Tax Revenues Before Assistance Through FY 11]]+Table2[[#This Row],[TOTAL Tax Revenues Before Assistance FY 12 and After]]</f>
        <v>60809.451000000001</v>
      </c>
      <c r="DO418" s="7">
        <v>2585.8182000000002</v>
      </c>
      <c r="DP418" s="7">
        <v>9719.8546999999999</v>
      </c>
      <c r="DQ418" s="7">
        <v>47580.596299999997</v>
      </c>
      <c r="DR418" s="7">
        <f>Table2[[#This Row],[TOTAL Tax Revenues Net of Assistance Recapture and Penalty FY 12 and After]]+Table2[[#This Row],[TOTAL Tax Revenues Net of Assistance Recapture and Penalty Through FY 11]]</f>
        <v>57300.451000000001</v>
      </c>
      <c r="DS418" s="7">
        <v>0</v>
      </c>
      <c r="DT418" s="7">
        <v>0</v>
      </c>
      <c r="DU418" s="7">
        <v>0</v>
      </c>
      <c r="DV418" s="7">
        <v>0</v>
      </c>
    </row>
    <row r="419" spans="1:126" x14ac:dyDescent="0.25">
      <c r="A419" s="5">
        <v>93193</v>
      </c>
      <c r="B419" s="5" t="s">
        <v>391</v>
      </c>
      <c r="C419" s="5" t="s">
        <v>392</v>
      </c>
      <c r="D419" s="5" t="s">
        <v>27</v>
      </c>
      <c r="E419" s="5">
        <v>3</v>
      </c>
      <c r="F419" s="5">
        <v>1071</v>
      </c>
      <c r="G419" s="5">
        <v>1402</v>
      </c>
      <c r="H419" s="23"/>
      <c r="I419" s="23"/>
      <c r="J419" s="5">
        <v>611699</v>
      </c>
      <c r="K419" s="6" t="s">
        <v>47</v>
      </c>
      <c r="L419" s="6">
        <v>39098</v>
      </c>
      <c r="M419" s="9">
        <v>50010</v>
      </c>
      <c r="N419" s="7">
        <v>11895</v>
      </c>
      <c r="O419" s="5" t="s">
        <v>79</v>
      </c>
      <c r="P419" s="23">
        <v>6</v>
      </c>
      <c r="Q419" s="23">
        <v>10</v>
      </c>
      <c r="R419" s="23">
        <v>30</v>
      </c>
      <c r="S419" s="23">
        <v>0</v>
      </c>
      <c r="T419" s="23">
        <v>0</v>
      </c>
      <c r="U419" s="23">
        <v>46</v>
      </c>
      <c r="V419" s="23">
        <v>38</v>
      </c>
      <c r="W419" s="23">
        <v>0</v>
      </c>
      <c r="X419" s="23">
        <v>0</v>
      </c>
      <c r="Y419" s="23">
        <v>35</v>
      </c>
      <c r="Z419" s="23">
        <v>4</v>
      </c>
      <c r="AA419" s="24">
        <v>0</v>
      </c>
      <c r="AB419" s="24">
        <v>0</v>
      </c>
      <c r="AC419" s="24">
        <v>0</v>
      </c>
      <c r="AD419" s="24">
        <v>0</v>
      </c>
      <c r="AE419" s="24">
        <v>0</v>
      </c>
      <c r="AF419" s="24">
        <v>91.304347826086996</v>
      </c>
      <c r="AG419" s="5" t="s">
        <v>39</v>
      </c>
      <c r="AH419" s="7" t="s">
        <v>33</v>
      </c>
      <c r="AI419" s="7">
        <v>0</v>
      </c>
      <c r="AJ419" s="7">
        <v>0</v>
      </c>
      <c r="AK419" s="7">
        <v>0</v>
      </c>
      <c r="AL419" s="7">
        <f>Table2[[#This Row],[Company Direct Land Through FY 11]]+Table2[[#This Row],[Company Direct Land FY 12 and After ]]</f>
        <v>0</v>
      </c>
      <c r="AM419" s="7">
        <v>0</v>
      </c>
      <c r="AN419" s="7">
        <v>0</v>
      </c>
      <c r="AO419" s="7">
        <v>0</v>
      </c>
      <c r="AP419" s="7">
        <f>Table2[[#This Row],[Company Direct Building Through FY 11]]+Table2[[#This Row],[Company Direct Building FY 12 and After  ]]</f>
        <v>0</v>
      </c>
      <c r="AQ419" s="7">
        <v>0</v>
      </c>
      <c r="AR419" s="7">
        <v>71.456000000000003</v>
      </c>
      <c r="AS419" s="7">
        <v>0</v>
      </c>
      <c r="AT419" s="7">
        <f>Table2[[#This Row],[Mortgage Recording Tax Through FY 11]]+Table2[[#This Row],[Mortgage Recording Tax FY 12 and After ]]</f>
        <v>71.456000000000003</v>
      </c>
      <c r="AU419" s="7">
        <v>0</v>
      </c>
      <c r="AV419" s="7">
        <v>0</v>
      </c>
      <c r="AW419" s="7">
        <v>0</v>
      </c>
      <c r="AX419" s="7">
        <f>Table2[[#This Row],[Pilot Savings  Through FY 11]]+Table2[[#This Row],[Pilot Savings FY 12 and After ]]</f>
        <v>0</v>
      </c>
      <c r="AY419" s="7">
        <v>0</v>
      </c>
      <c r="AZ419" s="7">
        <v>71.456000000000003</v>
      </c>
      <c r="BA419" s="7">
        <v>0</v>
      </c>
      <c r="BB419" s="7">
        <f>Table2[[#This Row],[Mortgage Recording Tax Exemption Through FY 11]]+Table2[[#This Row],[Mortgage Recording Tax Exemption FY 12 and After ]]</f>
        <v>71.456000000000003</v>
      </c>
      <c r="BC419" s="7">
        <v>26.217199999999998</v>
      </c>
      <c r="BD419" s="7">
        <v>102.7677</v>
      </c>
      <c r="BE419" s="7">
        <v>382.70690000000002</v>
      </c>
      <c r="BF419" s="7">
        <f>Table2[[#This Row],[Indirect and Induced Land Through FY 11]]+Table2[[#This Row],[Indirect and Induced Land FY 12 and After ]]</f>
        <v>485.47460000000001</v>
      </c>
      <c r="BG419" s="7">
        <v>48.6892</v>
      </c>
      <c r="BH419" s="7">
        <v>190.85429999999999</v>
      </c>
      <c r="BI419" s="7">
        <v>710.74099999999999</v>
      </c>
      <c r="BJ419" s="7">
        <f>Table2[[#This Row],[Indirect and Induced Building Through FY 11]]+Table2[[#This Row],[Indirect and Induced Building FY 12 and After]]</f>
        <v>901.59529999999995</v>
      </c>
      <c r="BK419" s="7">
        <v>74.906400000000005</v>
      </c>
      <c r="BL419" s="7">
        <v>293.62200000000001</v>
      </c>
      <c r="BM419" s="7">
        <v>1093.4478999999999</v>
      </c>
      <c r="BN419" s="7">
        <f>Table2[[#This Row],[TOTAL Real Property Related Taxes Through FY 11]]+Table2[[#This Row],[TOTAL Real Property Related Taxes FY 12 and After]]</f>
        <v>1387.0699</v>
      </c>
      <c r="BO419" s="7">
        <v>77.686300000000003</v>
      </c>
      <c r="BP419" s="7">
        <v>318.95870000000002</v>
      </c>
      <c r="BQ419" s="7">
        <v>1134.0253</v>
      </c>
      <c r="BR419" s="7">
        <f>Table2[[#This Row],[Company Direct Through FY 11]]+Table2[[#This Row],[Company Direct FY 12 and After ]]</f>
        <v>1452.9839999999999</v>
      </c>
      <c r="BS419" s="7">
        <v>0</v>
      </c>
      <c r="BT419" s="7">
        <v>0</v>
      </c>
      <c r="BU419" s="7">
        <v>0</v>
      </c>
      <c r="BV419" s="7">
        <f>Table2[[#This Row],[Sales Tax Exemption Through FY 11]]+Table2[[#This Row],[Sales Tax Exemption FY 12 and After ]]</f>
        <v>0</v>
      </c>
      <c r="BW419" s="7">
        <v>0</v>
      </c>
      <c r="BX419" s="7">
        <v>0</v>
      </c>
      <c r="BY419" s="7">
        <v>0</v>
      </c>
      <c r="BZ419" s="7">
        <f>Table2[[#This Row],[Energy Tax Savings Through FY 11]]+Table2[[#This Row],[Energy Tax Savings FY 12 and After ]]</f>
        <v>0</v>
      </c>
      <c r="CA419" s="7">
        <v>3.3797000000000001</v>
      </c>
      <c r="CB419" s="7">
        <v>13.4239</v>
      </c>
      <c r="CC419" s="7">
        <v>17.8429</v>
      </c>
      <c r="CD419" s="7">
        <f>Table2[[#This Row],[Tax Exempt Bond Savings Through FY 11]]+Table2[[#This Row],[Tax Exempt Bond Savings FY12 and After ]]</f>
        <v>31.2668</v>
      </c>
      <c r="CE419" s="7">
        <v>85.912599999999998</v>
      </c>
      <c r="CF419" s="7">
        <v>359.92860000000002</v>
      </c>
      <c r="CG419" s="7">
        <v>1254.1093000000001</v>
      </c>
      <c r="CH419" s="7">
        <f>Table2[[#This Row],[Indirect and Induced Through FY 11]]+Table2[[#This Row],[Indirect and Induced FY 12 and After  ]]</f>
        <v>1614.0379</v>
      </c>
      <c r="CI419" s="7">
        <v>160.2192</v>
      </c>
      <c r="CJ419" s="7">
        <v>665.46339999999998</v>
      </c>
      <c r="CK419" s="7">
        <v>2370.2917000000002</v>
      </c>
      <c r="CL419" s="7">
        <f>Table2[[#This Row],[TOTAL Income Consumption Use Taxes Through FY 11]]+Table2[[#This Row],[TOTAL Income Consumption Use Taxes FY 12 and After  ]]</f>
        <v>3035.7551000000003</v>
      </c>
      <c r="CM419" s="7">
        <v>3.3797000000000001</v>
      </c>
      <c r="CN419" s="7">
        <v>84.879900000000006</v>
      </c>
      <c r="CO419" s="7">
        <v>17.8429</v>
      </c>
      <c r="CP419" s="7">
        <f>Table2[[#This Row],[Assistance Provided Through FY 11]]+Table2[[#This Row],[Assistance Provided FY 12 and After ]]</f>
        <v>102.72280000000001</v>
      </c>
      <c r="CQ419" s="7">
        <v>0</v>
      </c>
      <c r="CR419" s="7">
        <v>0</v>
      </c>
      <c r="CS419" s="7">
        <v>0</v>
      </c>
      <c r="CT419" s="7">
        <f>Table2[[#This Row],[Recapture Cancellation Reduction Amount Through FY 11]]+Table2[[#This Row],[Recapture Cancellation Reduction Amount FY 12 and After ]]</f>
        <v>0</v>
      </c>
      <c r="CU419" s="7">
        <v>0</v>
      </c>
      <c r="CV419" s="7">
        <v>0</v>
      </c>
      <c r="CW419" s="7">
        <v>0</v>
      </c>
      <c r="CX419" s="7">
        <f>Table2[[#This Row],[Penalty Paid Through FY 11]]+Table2[[#This Row],[Penalty Paid FY 12 and After]]</f>
        <v>0</v>
      </c>
      <c r="CY419" s="7">
        <v>3.3797000000000001</v>
      </c>
      <c r="CZ419" s="7">
        <v>84.879900000000006</v>
      </c>
      <c r="DA419" s="7">
        <v>17.8429</v>
      </c>
      <c r="DB419" s="7">
        <f>Table2[[#This Row],[TOTAL Assistance Net of recapture penalties Through FY 11]]+Table2[[#This Row],[TOTAL Assistance Net of recapture penalties FY 12 and After ]]</f>
        <v>102.72280000000001</v>
      </c>
      <c r="DC419" s="7">
        <v>77.686300000000003</v>
      </c>
      <c r="DD419" s="7">
        <v>390.41469999999998</v>
      </c>
      <c r="DE419" s="7">
        <v>1134.0253</v>
      </c>
      <c r="DF419" s="7">
        <f>Table2[[#This Row],[Company Direct Tax Revenue Before Assistance FY 12 and After]]+Table2[[#This Row],[Company Direct Tax Revenue Before Assistance Through FY 11]]</f>
        <v>1524.44</v>
      </c>
      <c r="DG419" s="7">
        <v>160.81899999999999</v>
      </c>
      <c r="DH419" s="7">
        <v>653.55060000000003</v>
      </c>
      <c r="DI419" s="7">
        <v>2347.5572000000002</v>
      </c>
      <c r="DJ419" s="7">
        <f>Table2[[#This Row],[Indirect and Induced Tax Revenues FY 12 and After]]+Table2[[#This Row],[Indirect and Induced Tax Revenues Through FY 11]]</f>
        <v>3001.1078000000002</v>
      </c>
      <c r="DK419" s="7">
        <v>238.50530000000001</v>
      </c>
      <c r="DL419" s="7">
        <v>1043.9653000000001</v>
      </c>
      <c r="DM419" s="7">
        <v>3481.5825</v>
      </c>
      <c r="DN419" s="7">
        <f>Table2[[#This Row],[TOTAL Tax Revenues Before Assistance Through FY 11]]+Table2[[#This Row],[TOTAL Tax Revenues Before Assistance FY 12 and After]]</f>
        <v>4525.5478000000003</v>
      </c>
      <c r="DO419" s="7">
        <v>235.12559999999999</v>
      </c>
      <c r="DP419" s="7">
        <v>959.08540000000005</v>
      </c>
      <c r="DQ419" s="7">
        <v>3463.7395999999999</v>
      </c>
      <c r="DR419" s="7">
        <f>Table2[[#This Row],[TOTAL Tax Revenues Net of Assistance Recapture and Penalty FY 12 and After]]+Table2[[#This Row],[TOTAL Tax Revenues Net of Assistance Recapture and Penalty Through FY 11]]</f>
        <v>4422.8249999999998</v>
      </c>
      <c r="DS419" s="7">
        <v>0</v>
      </c>
      <c r="DT419" s="7">
        <v>0</v>
      </c>
      <c r="DU419" s="7">
        <v>0</v>
      </c>
      <c r="DV419" s="7">
        <v>0</v>
      </c>
    </row>
    <row r="420" spans="1:126" x14ac:dyDescent="0.25">
      <c r="A420" s="5">
        <v>93194</v>
      </c>
      <c r="B420" s="5" t="s">
        <v>735</v>
      </c>
      <c r="C420" s="5" t="s">
        <v>736</v>
      </c>
      <c r="D420" s="5" t="s">
        <v>27</v>
      </c>
      <c r="E420" s="5">
        <v>1</v>
      </c>
      <c r="F420" s="5">
        <v>70</v>
      </c>
      <c r="G420" s="5">
        <v>1040</v>
      </c>
      <c r="H420" s="23"/>
      <c r="I420" s="23"/>
      <c r="J420" s="5">
        <v>541720</v>
      </c>
      <c r="K420" s="6" t="s">
        <v>47</v>
      </c>
      <c r="L420" s="6">
        <v>39204</v>
      </c>
      <c r="M420" s="9">
        <v>50010</v>
      </c>
      <c r="N420" s="7">
        <v>11000</v>
      </c>
      <c r="O420" s="5" t="s">
        <v>79</v>
      </c>
      <c r="P420" s="23">
        <v>7</v>
      </c>
      <c r="Q420" s="23">
        <v>4</v>
      </c>
      <c r="R420" s="23">
        <v>59</v>
      </c>
      <c r="S420" s="23">
        <v>1</v>
      </c>
      <c r="T420" s="23">
        <v>12</v>
      </c>
      <c r="U420" s="23">
        <v>83</v>
      </c>
      <c r="V420" s="23">
        <v>77</v>
      </c>
      <c r="W420" s="23">
        <v>0</v>
      </c>
      <c r="X420" s="23">
        <v>0</v>
      </c>
      <c r="Y420" s="23">
        <v>0</v>
      </c>
      <c r="Z420" s="23">
        <v>6</v>
      </c>
      <c r="AA420" s="24">
        <v>0</v>
      </c>
      <c r="AB420" s="24">
        <v>0</v>
      </c>
      <c r="AC420" s="24">
        <v>0</v>
      </c>
      <c r="AD420" s="24">
        <v>0</v>
      </c>
      <c r="AE420" s="24">
        <v>0</v>
      </c>
      <c r="AF420" s="24">
        <v>60.294117647058798</v>
      </c>
      <c r="AG420" s="5" t="s">
        <v>39</v>
      </c>
      <c r="AH420" s="7" t="s">
        <v>33</v>
      </c>
      <c r="AI420" s="7">
        <v>0</v>
      </c>
      <c r="AJ420" s="7">
        <v>0</v>
      </c>
      <c r="AK420" s="7">
        <v>0</v>
      </c>
      <c r="AL420" s="7">
        <f>Table2[[#This Row],[Company Direct Land Through FY 11]]+Table2[[#This Row],[Company Direct Land FY 12 and After ]]</f>
        <v>0</v>
      </c>
      <c r="AM420" s="7">
        <v>0</v>
      </c>
      <c r="AN420" s="7">
        <v>0</v>
      </c>
      <c r="AO420" s="7">
        <v>0</v>
      </c>
      <c r="AP420" s="7">
        <f>Table2[[#This Row],[Company Direct Building Through FY 11]]+Table2[[#This Row],[Company Direct Building FY 12 and After  ]]</f>
        <v>0</v>
      </c>
      <c r="AQ420" s="7">
        <v>0</v>
      </c>
      <c r="AR420" s="7">
        <v>196.50399999999999</v>
      </c>
      <c r="AS420" s="7">
        <v>0</v>
      </c>
      <c r="AT420" s="7">
        <f>Table2[[#This Row],[Mortgage Recording Tax Through FY 11]]+Table2[[#This Row],[Mortgage Recording Tax FY 12 and After ]]</f>
        <v>196.50399999999999</v>
      </c>
      <c r="AU420" s="7">
        <v>0</v>
      </c>
      <c r="AV420" s="7">
        <v>0</v>
      </c>
      <c r="AW420" s="7">
        <v>0</v>
      </c>
      <c r="AX420" s="7">
        <f>Table2[[#This Row],[Pilot Savings  Through FY 11]]+Table2[[#This Row],[Pilot Savings FY 12 and After ]]</f>
        <v>0</v>
      </c>
      <c r="AY420" s="7">
        <v>0</v>
      </c>
      <c r="AZ420" s="7">
        <v>196.50399999999999</v>
      </c>
      <c r="BA420" s="7">
        <v>0</v>
      </c>
      <c r="BB420" s="7">
        <f>Table2[[#This Row],[Mortgage Recording Tax Exemption Through FY 11]]+Table2[[#This Row],[Mortgage Recording Tax Exemption FY 12 and After ]]</f>
        <v>196.50399999999999</v>
      </c>
      <c r="BC420" s="7">
        <v>97.902799999999999</v>
      </c>
      <c r="BD420" s="7">
        <v>337.6046</v>
      </c>
      <c r="BE420" s="7">
        <v>1429.1368</v>
      </c>
      <c r="BF420" s="7">
        <f>Table2[[#This Row],[Indirect and Induced Land Through FY 11]]+Table2[[#This Row],[Indirect and Induced Land FY 12 and After ]]</f>
        <v>1766.7413999999999</v>
      </c>
      <c r="BG420" s="7">
        <v>181.81960000000001</v>
      </c>
      <c r="BH420" s="7">
        <v>626.98009999999999</v>
      </c>
      <c r="BI420" s="7">
        <v>2654.1136000000001</v>
      </c>
      <c r="BJ420" s="7">
        <f>Table2[[#This Row],[Indirect and Induced Building Through FY 11]]+Table2[[#This Row],[Indirect and Induced Building FY 12 and After]]</f>
        <v>3281.0937000000004</v>
      </c>
      <c r="BK420" s="7">
        <v>279.72239999999999</v>
      </c>
      <c r="BL420" s="7">
        <v>964.5847</v>
      </c>
      <c r="BM420" s="7">
        <v>4083.2503999999999</v>
      </c>
      <c r="BN420" s="7">
        <f>Table2[[#This Row],[TOTAL Real Property Related Taxes Through FY 11]]+Table2[[#This Row],[TOTAL Real Property Related Taxes FY 12 and After]]</f>
        <v>5047.8351000000002</v>
      </c>
      <c r="BO420" s="7">
        <v>328.70319999999998</v>
      </c>
      <c r="BP420" s="7">
        <v>1184.623</v>
      </c>
      <c r="BQ420" s="7">
        <v>4798.2479000000003</v>
      </c>
      <c r="BR420" s="7">
        <f>Table2[[#This Row],[Company Direct Through FY 11]]+Table2[[#This Row],[Company Direct FY 12 and After ]]</f>
        <v>5982.8708999999999</v>
      </c>
      <c r="BS420" s="7">
        <v>0</v>
      </c>
      <c r="BT420" s="7">
        <v>0</v>
      </c>
      <c r="BU420" s="7">
        <v>0</v>
      </c>
      <c r="BV420" s="7">
        <f>Table2[[#This Row],[Sales Tax Exemption Through FY 11]]+Table2[[#This Row],[Sales Tax Exemption FY 12 and After ]]</f>
        <v>0</v>
      </c>
      <c r="BW420" s="7">
        <v>0</v>
      </c>
      <c r="BX420" s="7">
        <v>0</v>
      </c>
      <c r="BY420" s="7">
        <v>0</v>
      </c>
      <c r="BZ420" s="7">
        <f>Table2[[#This Row],[Energy Tax Savings Through FY 11]]+Table2[[#This Row],[Energy Tax Savings FY 12 and After ]]</f>
        <v>0</v>
      </c>
      <c r="CA420" s="7">
        <v>10.0413</v>
      </c>
      <c r="CB420" s="7">
        <v>39.265900000000002</v>
      </c>
      <c r="CC420" s="7">
        <v>53.012599999999999</v>
      </c>
      <c r="CD420" s="7">
        <f>Table2[[#This Row],[Tax Exempt Bond Savings Through FY 11]]+Table2[[#This Row],[Tax Exempt Bond Savings FY12 and After ]]</f>
        <v>92.278500000000008</v>
      </c>
      <c r="CE420" s="7">
        <v>320.8229</v>
      </c>
      <c r="CF420" s="7">
        <v>1178.0596</v>
      </c>
      <c r="CG420" s="7">
        <v>4683.2157999999999</v>
      </c>
      <c r="CH420" s="7">
        <f>Table2[[#This Row],[Indirect and Induced Through FY 11]]+Table2[[#This Row],[Indirect and Induced FY 12 and After  ]]</f>
        <v>5861.2754000000004</v>
      </c>
      <c r="CI420" s="7">
        <v>639.48479999999995</v>
      </c>
      <c r="CJ420" s="7">
        <v>2323.4167000000002</v>
      </c>
      <c r="CK420" s="7">
        <v>9428.4511000000002</v>
      </c>
      <c r="CL420" s="7">
        <f>Table2[[#This Row],[TOTAL Income Consumption Use Taxes Through FY 11]]+Table2[[#This Row],[TOTAL Income Consumption Use Taxes FY 12 and After  ]]</f>
        <v>11751.8678</v>
      </c>
      <c r="CM420" s="7">
        <v>10.0413</v>
      </c>
      <c r="CN420" s="7">
        <v>235.76990000000001</v>
      </c>
      <c r="CO420" s="7">
        <v>53.012599999999999</v>
      </c>
      <c r="CP420" s="7">
        <f>Table2[[#This Row],[Assistance Provided Through FY 11]]+Table2[[#This Row],[Assistance Provided FY 12 and After ]]</f>
        <v>288.78250000000003</v>
      </c>
      <c r="CQ420" s="7">
        <v>0</v>
      </c>
      <c r="CR420" s="7">
        <v>0</v>
      </c>
      <c r="CS420" s="7">
        <v>0</v>
      </c>
      <c r="CT420" s="7">
        <f>Table2[[#This Row],[Recapture Cancellation Reduction Amount Through FY 11]]+Table2[[#This Row],[Recapture Cancellation Reduction Amount FY 12 and After ]]</f>
        <v>0</v>
      </c>
      <c r="CU420" s="7">
        <v>0</v>
      </c>
      <c r="CV420" s="7">
        <v>0</v>
      </c>
      <c r="CW420" s="7">
        <v>0</v>
      </c>
      <c r="CX420" s="7">
        <f>Table2[[#This Row],[Penalty Paid Through FY 11]]+Table2[[#This Row],[Penalty Paid FY 12 and After]]</f>
        <v>0</v>
      </c>
      <c r="CY420" s="7">
        <v>10.0413</v>
      </c>
      <c r="CZ420" s="7">
        <v>235.76990000000001</v>
      </c>
      <c r="DA420" s="7">
        <v>53.012599999999999</v>
      </c>
      <c r="DB420" s="7">
        <f>Table2[[#This Row],[TOTAL Assistance Net of recapture penalties Through FY 11]]+Table2[[#This Row],[TOTAL Assistance Net of recapture penalties FY 12 and After ]]</f>
        <v>288.78250000000003</v>
      </c>
      <c r="DC420" s="7">
        <v>328.70319999999998</v>
      </c>
      <c r="DD420" s="7">
        <v>1381.127</v>
      </c>
      <c r="DE420" s="7">
        <v>4798.2479000000003</v>
      </c>
      <c r="DF420" s="7">
        <f>Table2[[#This Row],[Company Direct Tax Revenue Before Assistance FY 12 and After]]+Table2[[#This Row],[Company Direct Tax Revenue Before Assistance Through FY 11]]</f>
        <v>6179.3749000000007</v>
      </c>
      <c r="DG420" s="7">
        <v>600.5453</v>
      </c>
      <c r="DH420" s="7">
        <v>2142.6442999999999</v>
      </c>
      <c r="DI420" s="7">
        <v>8766.4662000000008</v>
      </c>
      <c r="DJ420" s="7">
        <f>Table2[[#This Row],[Indirect and Induced Tax Revenues FY 12 and After]]+Table2[[#This Row],[Indirect and Induced Tax Revenues Through FY 11]]</f>
        <v>10909.110500000001</v>
      </c>
      <c r="DK420" s="7">
        <v>929.24850000000004</v>
      </c>
      <c r="DL420" s="7">
        <v>3523.7712999999999</v>
      </c>
      <c r="DM420" s="7">
        <v>13564.714099999999</v>
      </c>
      <c r="DN420" s="7">
        <f>Table2[[#This Row],[TOTAL Tax Revenues Before Assistance Through FY 11]]+Table2[[#This Row],[TOTAL Tax Revenues Before Assistance FY 12 and After]]</f>
        <v>17088.485399999998</v>
      </c>
      <c r="DO420" s="7">
        <v>919.20719999999994</v>
      </c>
      <c r="DP420" s="7">
        <v>3288.0014000000001</v>
      </c>
      <c r="DQ420" s="7">
        <v>13511.701499999999</v>
      </c>
      <c r="DR420" s="7">
        <f>Table2[[#This Row],[TOTAL Tax Revenues Net of Assistance Recapture and Penalty FY 12 and After]]+Table2[[#This Row],[TOTAL Tax Revenues Net of Assistance Recapture and Penalty Through FY 11]]</f>
        <v>16799.7029</v>
      </c>
      <c r="DS420" s="7">
        <v>0</v>
      </c>
      <c r="DT420" s="7">
        <v>0</v>
      </c>
      <c r="DU420" s="7">
        <v>0</v>
      </c>
      <c r="DV420" s="7">
        <v>0</v>
      </c>
    </row>
    <row r="421" spans="1:126" x14ac:dyDescent="0.25">
      <c r="A421" s="5">
        <v>93195</v>
      </c>
      <c r="B421" s="5" t="s">
        <v>737</v>
      </c>
      <c r="C421" s="5" t="s">
        <v>738</v>
      </c>
      <c r="D421" s="5" t="s">
        <v>42</v>
      </c>
      <c r="E421" s="5">
        <v>46</v>
      </c>
      <c r="F421" s="5">
        <v>7651</v>
      </c>
      <c r="G421" s="5">
        <v>1</v>
      </c>
      <c r="H421" s="23"/>
      <c r="I421" s="23"/>
      <c r="J421" s="5">
        <v>611110</v>
      </c>
      <c r="K421" s="6" t="s">
        <v>47</v>
      </c>
      <c r="L421" s="6">
        <v>39043</v>
      </c>
      <c r="M421" s="9">
        <v>48549</v>
      </c>
      <c r="N421" s="7">
        <v>7135</v>
      </c>
      <c r="O421" s="5" t="s">
        <v>79</v>
      </c>
      <c r="P421" s="23">
        <v>0</v>
      </c>
      <c r="Q421" s="23">
        <v>0</v>
      </c>
      <c r="R421" s="23">
        <v>0</v>
      </c>
      <c r="S421" s="23">
        <v>0</v>
      </c>
      <c r="T421" s="23">
        <v>0</v>
      </c>
      <c r="U421" s="23">
        <v>0</v>
      </c>
      <c r="V421" s="23">
        <v>0</v>
      </c>
      <c r="W421" s="23">
        <v>7</v>
      </c>
      <c r="X421" s="23">
        <v>0</v>
      </c>
      <c r="Y421" s="23">
        <v>0</v>
      </c>
      <c r="Z421" s="23">
        <v>12</v>
      </c>
      <c r="AA421" s="24">
        <v>0</v>
      </c>
      <c r="AB421" s="24">
        <v>0</v>
      </c>
      <c r="AC421" s="24">
        <v>0</v>
      </c>
      <c r="AD421" s="24">
        <v>0</v>
      </c>
      <c r="AE421" s="24">
        <v>0</v>
      </c>
      <c r="AF421" s="24">
        <v>0</v>
      </c>
      <c r="AG421" s="5" t="s">
        <v>39</v>
      </c>
      <c r="AH421" s="7" t="s">
        <v>33</v>
      </c>
      <c r="AI421" s="7">
        <v>0</v>
      </c>
      <c r="AJ421" s="7">
        <v>0</v>
      </c>
      <c r="AK421" s="7">
        <v>0</v>
      </c>
      <c r="AL421" s="7">
        <f>Table2[[#This Row],[Company Direct Land Through FY 11]]+Table2[[#This Row],[Company Direct Land FY 12 and After ]]</f>
        <v>0</v>
      </c>
      <c r="AM421" s="7">
        <v>0</v>
      </c>
      <c r="AN421" s="7">
        <v>0</v>
      </c>
      <c r="AO421" s="7">
        <v>0</v>
      </c>
      <c r="AP421" s="7">
        <f>Table2[[#This Row],[Company Direct Building Through FY 11]]+Table2[[#This Row],[Company Direct Building FY 12 and After  ]]</f>
        <v>0</v>
      </c>
      <c r="AQ421" s="7">
        <v>0</v>
      </c>
      <c r="AR421" s="7">
        <v>127.45959999999999</v>
      </c>
      <c r="AS421" s="7">
        <v>0</v>
      </c>
      <c r="AT421" s="7">
        <f>Table2[[#This Row],[Mortgage Recording Tax Through FY 11]]+Table2[[#This Row],[Mortgage Recording Tax FY 12 and After ]]</f>
        <v>127.45959999999999</v>
      </c>
      <c r="AU421" s="7">
        <v>0</v>
      </c>
      <c r="AV421" s="7">
        <v>0</v>
      </c>
      <c r="AW421" s="7">
        <v>0</v>
      </c>
      <c r="AX421" s="7">
        <f>Table2[[#This Row],[Pilot Savings  Through FY 11]]+Table2[[#This Row],[Pilot Savings FY 12 and After ]]</f>
        <v>0</v>
      </c>
      <c r="AY421" s="7">
        <v>0</v>
      </c>
      <c r="AZ421" s="7">
        <v>127.45959999999999</v>
      </c>
      <c r="BA421" s="7">
        <v>0</v>
      </c>
      <c r="BB421" s="7">
        <f>Table2[[#This Row],[Mortgage Recording Tax Exemption Through FY 11]]+Table2[[#This Row],[Mortgage Recording Tax Exemption FY 12 and After ]]</f>
        <v>127.45959999999999</v>
      </c>
      <c r="BC421" s="7">
        <v>8.8989999999999991</v>
      </c>
      <c r="BD421" s="7">
        <v>24.011700000000001</v>
      </c>
      <c r="BE421" s="7">
        <v>39.225299999999997</v>
      </c>
      <c r="BF421" s="7">
        <f>Table2[[#This Row],[Indirect and Induced Land Through FY 11]]+Table2[[#This Row],[Indirect and Induced Land FY 12 and After ]]</f>
        <v>63.236999999999995</v>
      </c>
      <c r="BG421" s="7">
        <v>16.526599999999998</v>
      </c>
      <c r="BH421" s="7">
        <v>44.593000000000004</v>
      </c>
      <c r="BI421" s="7">
        <v>72.844899999999996</v>
      </c>
      <c r="BJ421" s="7">
        <f>Table2[[#This Row],[Indirect and Induced Building Through FY 11]]+Table2[[#This Row],[Indirect and Induced Building FY 12 and After]]</f>
        <v>117.4379</v>
      </c>
      <c r="BK421" s="7">
        <v>25.425599999999999</v>
      </c>
      <c r="BL421" s="7">
        <v>68.604699999999994</v>
      </c>
      <c r="BM421" s="7">
        <v>112.0702</v>
      </c>
      <c r="BN421" s="7">
        <f>Table2[[#This Row],[TOTAL Real Property Related Taxes Through FY 11]]+Table2[[#This Row],[TOTAL Real Property Related Taxes FY 12 and After]]</f>
        <v>180.67489999999998</v>
      </c>
      <c r="BO421" s="7">
        <v>31.672899999999998</v>
      </c>
      <c r="BP421" s="7">
        <v>86.585899999999995</v>
      </c>
      <c r="BQ421" s="7">
        <v>0</v>
      </c>
      <c r="BR421" s="7">
        <f>Table2[[#This Row],[Company Direct Through FY 11]]+Table2[[#This Row],[Company Direct FY 12 and After ]]</f>
        <v>86.585899999999995</v>
      </c>
      <c r="BS421" s="7">
        <v>0</v>
      </c>
      <c r="BT421" s="7">
        <v>0</v>
      </c>
      <c r="BU421" s="7">
        <v>0</v>
      </c>
      <c r="BV421" s="7">
        <f>Table2[[#This Row],[Sales Tax Exemption Through FY 11]]+Table2[[#This Row],[Sales Tax Exemption FY 12 and After ]]</f>
        <v>0</v>
      </c>
      <c r="BW421" s="7">
        <v>0</v>
      </c>
      <c r="BX421" s="7">
        <v>0</v>
      </c>
      <c r="BY421" s="7">
        <v>0</v>
      </c>
      <c r="BZ421" s="7">
        <f>Table2[[#This Row],[Energy Tax Savings Through FY 11]]+Table2[[#This Row],[Energy Tax Savings FY 12 and After ]]</f>
        <v>0</v>
      </c>
      <c r="CA421" s="7">
        <v>1.4116</v>
      </c>
      <c r="CB421" s="7">
        <v>8.4265000000000008</v>
      </c>
      <c r="CC421" s="7">
        <v>7.4526000000000003</v>
      </c>
      <c r="CD421" s="7">
        <f>Table2[[#This Row],[Tax Exempt Bond Savings Through FY 11]]+Table2[[#This Row],[Tax Exempt Bond Savings FY12 and After ]]</f>
        <v>15.879100000000001</v>
      </c>
      <c r="CE421" s="7">
        <v>35.025500000000001</v>
      </c>
      <c r="CF421" s="7">
        <v>100.9272</v>
      </c>
      <c r="CG421" s="7">
        <v>453.43610000000001</v>
      </c>
      <c r="CH421" s="7">
        <f>Table2[[#This Row],[Indirect and Induced Through FY 11]]+Table2[[#This Row],[Indirect and Induced FY 12 and After  ]]</f>
        <v>554.36329999999998</v>
      </c>
      <c r="CI421" s="7">
        <v>65.286799999999999</v>
      </c>
      <c r="CJ421" s="7">
        <v>179.0866</v>
      </c>
      <c r="CK421" s="7">
        <v>445.98349999999999</v>
      </c>
      <c r="CL421" s="7">
        <f>Table2[[#This Row],[TOTAL Income Consumption Use Taxes Through FY 11]]+Table2[[#This Row],[TOTAL Income Consumption Use Taxes FY 12 and After  ]]</f>
        <v>625.07010000000002</v>
      </c>
      <c r="CM421" s="7">
        <v>1.4116</v>
      </c>
      <c r="CN421" s="7">
        <v>135.8861</v>
      </c>
      <c r="CO421" s="7">
        <v>7.4526000000000003</v>
      </c>
      <c r="CP421" s="7">
        <f>Table2[[#This Row],[Assistance Provided Through FY 11]]+Table2[[#This Row],[Assistance Provided FY 12 and After ]]</f>
        <v>143.33869999999999</v>
      </c>
      <c r="CQ421" s="7">
        <v>0</v>
      </c>
      <c r="CR421" s="7">
        <v>0</v>
      </c>
      <c r="CS421" s="7">
        <v>0</v>
      </c>
      <c r="CT421" s="7">
        <f>Table2[[#This Row],[Recapture Cancellation Reduction Amount Through FY 11]]+Table2[[#This Row],[Recapture Cancellation Reduction Amount FY 12 and After ]]</f>
        <v>0</v>
      </c>
      <c r="CU421" s="7">
        <v>0</v>
      </c>
      <c r="CV421" s="7">
        <v>0</v>
      </c>
      <c r="CW421" s="7">
        <v>0</v>
      </c>
      <c r="CX421" s="7">
        <f>Table2[[#This Row],[Penalty Paid Through FY 11]]+Table2[[#This Row],[Penalty Paid FY 12 and After]]</f>
        <v>0</v>
      </c>
      <c r="CY421" s="7">
        <v>1.4116</v>
      </c>
      <c r="CZ421" s="7">
        <v>135.8861</v>
      </c>
      <c r="DA421" s="7">
        <v>7.4526000000000003</v>
      </c>
      <c r="DB421" s="7">
        <f>Table2[[#This Row],[TOTAL Assistance Net of recapture penalties Through FY 11]]+Table2[[#This Row],[TOTAL Assistance Net of recapture penalties FY 12 and After ]]</f>
        <v>143.33869999999999</v>
      </c>
      <c r="DC421" s="7">
        <v>31.672899999999998</v>
      </c>
      <c r="DD421" s="7">
        <v>214.0455</v>
      </c>
      <c r="DE421" s="7">
        <v>0</v>
      </c>
      <c r="DF421" s="7">
        <f>Table2[[#This Row],[Company Direct Tax Revenue Before Assistance FY 12 and After]]+Table2[[#This Row],[Company Direct Tax Revenue Before Assistance Through FY 11]]</f>
        <v>214.0455</v>
      </c>
      <c r="DG421" s="7">
        <v>60.451099999999997</v>
      </c>
      <c r="DH421" s="7">
        <v>169.53190000000001</v>
      </c>
      <c r="DI421" s="7">
        <v>565.50630000000001</v>
      </c>
      <c r="DJ421" s="7">
        <f>Table2[[#This Row],[Indirect and Induced Tax Revenues FY 12 and After]]+Table2[[#This Row],[Indirect and Induced Tax Revenues Through FY 11]]</f>
        <v>735.03819999999996</v>
      </c>
      <c r="DK421" s="7">
        <v>92.123999999999995</v>
      </c>
      <c r="DL421" s="7">
        <v>383.57740000000001</v>
      </c>
      <c r="DM421" s="7">
        <v>565.50630000000001</v>
      </c>
      <c r="DN421" s="7">
        <f>Table2[[#This Row],[TOTAL Tax Revenues Before Assistance Through FY 11]]+Table2[[#This Row],[TOTAL Tax Revenues Before Assistance FY 12 and After]]</f>
        <v>949.08370000000002</v>
      </c>
      <c r="DO421" s="7">
        <v>90.712400000000002</v>
      </c>
      <c r="DP421" s="7">
        <v>247.69130000000001</v>
      </c>
      <c r="DQ421" s="7">
        <v>558.05370000000005</v>
      </c>
      <c r="DR421" s="7">
        <f>Table2[[#This Row],[TOTAL Tax Revenues Net of Assistance Recapture and Penalty FY 12 and After]]+Table2[[#This Row],[TOTAL Tax Revenues Net of Assistance Recapture and Penalty Through FY 11]]</f>
        <v>805.74500000000012</v>
      </c>
      <c r="DS421" s="7">
        <v>0</v>
      </c>
      <c r="DT421" s="7">
        <v>0</v>
      </c>
      <c r="DU421" s="7">
        <v>0</v>
      </c>
      <c r="DV421" s="7">
        <v>0</v>
      </c>
    </row>
    <row r="422" spans="1:126" x14ac:dyDescent="0.25">
      <c r="A422" s="5">
        <v>93196</v>
      </c>
      <c r="B422" s="5" t="s">
        <v>739</v>
      </c>
      <c r="C422" s="5" t="s">
        <v>1263</v>
      </c>
      <c r="D422" s="5" t="s">
        <v>42</v>
      </c>
      <c r="E422" s="5">
        <v>35</v>
      </c>
      <c r="F422" s="5">
        <v>1163</v>
      </c>
      <c r="G422" s="5">
        <v>62</v>
      </c>
      <c r="H422" s="23"/>
      <c r="I422" s="23"/>
      <c r="J422" s="5">
        <v>623110</v>
      </c>
      <c r="K422" s="6" t="s">
        <v>47</v>
      </c>
      <c r="L422" s="6">
        <v>39065</v>
      </c>
      <c r="M422" s="9">
        <v>46600</v>
      </c>
      <c r="N422" s="7">
        <v>23150</v>
      </c>
      <c r="O422" s="5" t="s">
        <v>79</v>
      </c>
      <c r="P422" s="23">
        <v>108</v>
      </c>
      <c r="Q422" s="23">
        <v>3</v>
      </c>
      <c r="R422" s="23">
        <v>355</v>
      </c>
      <c r="S422" s="23">
        <v>9</v>
      </c>
      <c r="T422" s="23">
        <v>0</v>
      </c>
      <c r="U422" s="23">
        <v>475</v>
      </c>
      <c r="V422" s="23">
        <v>419</v>
      </c>
      <c r="W422" s="23">
        <v>0</v>
      </c>
      <c r="X422" s="23">
        <v>0</v>
      </c>
      <c r="Y422" s="23">
        <v>454</v>
      </c>
      <c r="Z422" s="23">
        <v>0</v>
      </c>
      <c r="AA422" s="24">
        <v>20.842105263157901</v>
      </c>
      <c r="AB422" s="24">
        <v>17.473684210526301</v>
      </c>
      <c r="AC422" s="24">
        <v>44</v>
      </c>
      <c r="AD422" s="24">
        <v>10.3157894736842</v>
      </c>
      <c r="AE422" s="24">
        <v>7.3684210526315796</v>
      </c>
      <c r="AF422" s="24">
        <v>93.894736842105303</v>
      </c>
      <c r="AG422" s="5" t="s">
        <v>39</v>
      </c>
      <c r="AH422" s="7" t="s">
        <v>39</v>
      </c>
      <c r="AI422" s="7">
        <v>0</v>
      </c>
      <c r="AJ422" s="7">
        <v>0</v>
      </c>
      <c r="AK422" s="7">
        <v>0</v>
      </c>
      <c r="AL422" s="7">
        <f>Table2[[#This Row],[Company Direct Land Through FY 11]]+Table2[[#This Row],[Company Direct Land FY 12 and After ]]</f>
        <v>0</v>
      </c>
      <c r="AM422" s="7">
        <v>0</v>
      </c>
      <c r="AN422" s="7">
        <v>0</v>
      </c>
      <c r="AO422" s="7">
        <v>0</v>
      </c>
      <c r="AP422" s="7">
        <f>Table2[[#This Row],[Company Direct Building Through FY 11]]+Table2[[#This Row],[Company Direct Building FY 12 and After  ]]</f>
        <v>0</v>
      </c>
      <c r="AQ422" s="7">
        <v>0</v>
      </c>
      <c r="AR422" s="7">
        <v>413.55160000000001</v>
      </c>
      <c r="AS422" s="7">
        <v>0</v>
      </c>
      <c r="AT422" s="7">
        <f>Table2[[#This Row],[Mortgage Recording Tax Through FY 11]]+Table2[[#This Row],[Mortgage Recording Tax FY 12 and After ]]</f>
        <v>413.55160000000001</v>
      </c>
      <c r="AU422" s="7">
        <v>0</v>
      </c>
      <c r="AV422" s="7">
        <v>0</v>
      </c>
      <c r="AW422" s="7">
        <v>0</v>
      </c>
      <c r="AX422" s="7">
        <f>Table2[[#This Row],[Pilot Savings  Through FY 11]]+Table2[[#This Row],[Pilot Savings FY 12 and After ]]</f>
        <v>0</v>
      </c>
      <c r="AY422" s="7">
        <v>0</v>
      </c>
      <c r="AZ422" s="7">
        <v>413.55160000000001</v>
      </c>
      <c r="BA422" s="7">
        <v>0</v>
      </c>
      <c r="BB422" s="7">
        <f>Table2[[#This Row],[Mortgage Recording Tax Exemption Through FY 11]]+Table2[[#This Row],[Mortgage Recording Tax Exemption FY 12 and After ]]</f>
        <v>413.55160000000001</v>
      </c>
      <c r="BC422" s="7">
        <v>187.32589999999999</v>
      </c>
      <c r="BD422" s="7">
        <v>1054.5474999999999</v>
      </c>
      <c r="BE422" s="7">
        <v>1989.8099</v>
      </c>
      <c r="BF422" s="7">
        <f>Table2[[#This Row],[Indirect and Induced Land Through FY 11]]+Table2[[#This Row],[Indirect and Induced Land FY 12 and After ]]</f>
        <v>3044.3573999999999</v>
      </c>
      <c r="BG422" s="7">
        <v>347.89089999999999</v>
      </c>
      <c r="BH422" s="7">
        <v>1958.4453000000001</v>
      </c>
      <c r="BI422" s="7">
        <v>3695.3588</v>
      </c>
      <c r="BJ422" s="7">
        <f>Table2[[#This Row],[Indirect and Induced Building Through FY 11]]+Table2[[#This Row],[Indirect and Induced Building FY 12 and After]]</f>
        <v>5653.8041000000003</v>
      </c>
      <c r="BK422" s="7">
        <v>535.21680000000003</v>
      </c>
      <c r="BL422" s="7">
        <v>3012.9928</v>
      </c>
      <c r="BM422" s="7">
        <v>5685.1687000000002</v>
      </c>
      <c r="BN422" s="7">
        <f>Table2[[#This Row],[TOTAL Real Property Related Taxes Through FY 11]]+Table2[[#This Row],[TOTAL Real Property Related Taxes FY 12 and After]]</f>
        <v>8698.1615000000002</v>
      </c>
      <c r="BO422" s="7">
        <v>692.07230000000004</v>
      </c>
      <c r="BP422" s="7">
        <v>4086.1903000000002</v>
      </c>
      <c r="BQ422" s="7">
        <v>7351.3168999999998</v>
      </c>
      <c r="BR422" s="7">
        <f>Table2[[#This Row],[Company Direct Through FY 11]]+Table2[[#This Row],[Company Direct FY 12 and After ]]</f>
        <v>11437.5072</v>
      </c>
      <c r="BS422" s="7">
        <v>0</v>
      </c>
      <c r="BT422" s="7">
        <v>0</v>
      </c>
      <c r="BU422" s="7">
        <v>0</v>
      </c>
      <c r="BV422" s="7">
        <f>Table2[[#This Row],[Sales Tax Exemption Through FY 11]]+Table2[[#This Row],[Sales Tax Exemption FY 12 and After ]]</f>
        <v>0</v>
      </c>
      <c r="BW422" s="7">
        <v>0</v>
      </c>
      <c r="BX422" s="7">
        <v>0</v>
      </c>
      <c r="BY422" s="7">
        <v>0</v>
      </c>
      <c r="BZ422" s="7">
        <f>Table2[[#This Row],[Energy Tax Savings Through FY 11]]+Table2[[#This Row],[Energy Tax Savings FY 12 and After ]]</f>
        <v>0</v>
      </c>
      <c r="CA422" s="7">
        <v>18.735700000000001</v>
      </c>
      <c r="CB422" s="7">
        <v>67.469200000000001</v>
      </c>
      <c r="CC422" s="7">
        <v>98.914400000000001</v>
      </c>
      <c r="CD422" s="7">
        <f>Table2[[#This Row],[Tax Exempt Bond Savings Through FY 11]]+Table2[[#This Row],[Tax Exempt Bond Savings FY12 and After ]]</f>
        <v>166.3836</v>
      </c>
      <c r="CE422" s="7">
        <v>737.29679999999996</v>
      </c>
      <c r="CF422" s="7">
        <v>4485.7849999999999</v>
      </c>
      <c r="CG422" s="7">
        <v>7831.7004999999999</v>
      </c>
      <c r="CH422" s="7">
        <f>Table2[[#This Row],[Indirect and Induced Through FY 11]]+Table2[[#This Row],[Indirect and Induced FY 12 and After  ]]</f>
        <v>12317.485499999999</v>
      </c>
      <c r="CI422" s="7">
        <v>1410.6333999999999</v>
      </c>
      <c r="CJ422" s="7">
        <v>8504.5061000000005</v>
      </c>
      <c r="CK422" s="7">
        <v>15084.102999999999</v>
      </c>
      <c r="CL422" s="7">
        <f>Table2[[#This Row],[TOTAL Income Consumption Use Taxes Through FY 11]]+Table2[[#This Row],[TOTAL Income Consumption Use Taxes FY 12 and After  ]]</f>
        <v>23588.609100000001</v>
      </c>
      <c r="CM422" s="7">
        <v>18.735700000000001</v>
      </c>
      <c r="CN422" s="7">
        <v>481.02080000000001</v>
      </c>
      <c r="CO422" s="7">
        <v>98.914400000000001</v>
      </c>
      <c r="CP422" s="7">
        <f>Table2[[#This Row],[Assistance Provided Through FY 11]]+Table2[[#This Row],[Assistance Provided FY 12 and After ]]</f>
        <v>579.93520000000001</v>
      </c>
      <c r="CQ422" s="7">
        <v>0</v>
      </c>
      <c r="CR422" s="7">
        <v>0</v>
      </c>
      <c r="CS422" s="7">
        <v>0</v>
      </c>
      <c r="CT422" s="7">
        <f>Table2[[#This Row],[Recapture Cancellation Reduction Amount Through FY 11]]+Table2[[#This Row],[Recapture Cancellation Reduction Amount FY 12 and After ]]</f>
        <v>0</v>
      </c>
      <c r="CU422" s="7">
        <v>0</v>
      </c>
      <c r="CV422" s="7">
        <v>0</v>
      </c>
      <c r="CW422" s="7">
        <v>0</v>
      </c>
      <c r="CX422" s="7">
        <f>Table2[[#This Row],[Penalty Paid Through FY 11]]+Table2[[#This Row],[Penalty Paid FY 12 and After]]</f>
        <v>0</v>
      </c>
      <c r="CY422" s="7">
        <v>18.735700000000001</v>
      </c>
      <c r="CZ422" s="7">
        <v>481.02080000000001</v>
      </c>
      <c r="DA422" s="7">
        <v>98.914400000000001</v>
      </c>
      <c r="DB422" s="7">
        <f>Table2[[#This Row],[TOTAL Assistance Net of recapture penalties Through FY 11]]+Table2[[#This Row],[TOTAL Assistance Net of recapture penalties FY 12 and After ]]</f>
        <v>579.93520000000001</v>
      </c>
      <c r="DC422" s="7">
        <v>692.07230000000004</v>
      </c>
      <c r="DD422" s="7">
        <v>4499.7419</v>
      </c>
      <c r="DE422" s="7">
        <v>7351.3168999999998</v>
      </c>
      <c r="DF422" s="7">
        <f>Table2[[#This Row],[Company Direct Tax Revenue Before Assistance FY 12 and After]]+Table2[[#This Row],[Company Direct Tax Revenue Before Assistance Through FY 11]]</f>
        <v>11851.058799999999</v>
      </c>
      <c r="DG422" s="7">
        <v>1272.5136</v>
      </c>
      <c r="DH422" s="7">
        <v>7498.7777999999998</v>
      </c>
      <c r="DI422" s="7">
        <v>13516.869199999999</v>
      </c>
      <c r="DJ422" s="7">
        <f>Table2[[#This Row],[Indirect and Induced Tax Revenues FY 12 and After]]+Table2[[#This Row],[Indirect and Induced Tax Revenues Through FY 11]]</f>
        <v>21015.646999999997</v>
      </c>
      <c r="DK422" s="7">
        <v>1964.5859</v>
      </c>
      <c r="DL422" s="7">
        <v>11998.519700000001</v>
      </c>
      <c r="DM422" s="7">
        <v>20868.186099999999</v>
      </c>
      <c r="DN422" s="7">
        <f>Table2[[#This Row],[TOTAL Tax Revenues Before Assistance Through FY 11]]+Table2[[#This Row],[TOTAL Tax Revenues Before Assistance FY 12 and After]]</f>
        <v>32866.705799999996</v>
      </c>
      <c r="DO422" s="7">
        <v>1945.8502000000001</v>
      </c>
      <c r="DP422" s="7">
        <v>11517.498900000001</v>
      </c>
      <c r="DQ422" s="7">
        <v>20769.271700000001</v>
      </c>
      <c r="DR422" s="7">
        <f>Table2[[#This Row],[TOTAL Tax Revenues Net of Assistance Recapture and Penalty FY 12 and After]]+Table2[[#This Row],[TOTAL Tax Revenues Net of Assistance Recapture and Penalty Through FY 11]]</f>
        <v>32286.770600000003</v>
      </c>
      <c r="DS422" s="7">
        <v>0</v>
      </c>
      <c r="DT422" s="7">
        <v>0</v>
      </c>
      <c r="DU422" s="7">
        <v>0</v>
      </c>
      <c r="DV422" s="7">
        <v>0</v>
      </c>
    </row>
    <row r="423" spans="1:126" x14ac:dyDescent="0.25">
      <c r="A423" s="5">
        <v>93197</v>
      </c>
      <c r="B423" s="5" t="s">
        <v>740</v>
      </c>
      <c r="C423" s="5" t="s">
        <v>741</v>
      </c>
      <c r="D423" s="5" t="s">
        <v>27</v>
      </c>
      <c r="E423" s="5">
        <v>5</v>
      </c>
      <c r="F423" s="5">
        <v>1544</v>
      </c>
      <c r="G423" s="5">
        <v>41</v>
      </c>
      <c r="H423" s="23"/>
      <c r="I423" s="23"/>
      <c r="J423" s="5">
        <v>624110</v>
      </c>
      <c r="K423" s="6" t="s">
        <v>47</v>
      </c>
      <c r="L423" s="6">
        <v>39079</v>
      </c>
      <c r="M423" s="9">
        <v>50041</v>
      </c>
      <c r="N423" s="7">
        <v>8500</v>
      </c>
      <c r="O423" s="5" t="s">
        <v>79</v>
      </c>
      <c r="P423" s="23">
        <v>48</v>
      </c>
      <c r="Q423" s="23">
        <v>0</v>
      </c>
      <c r="R423" s="23">
        <v>71</v>
      </c>
      <c r="S423" s="23">
        <v>0</v>
      </c>
      <c r="T423" s="23">
        <v>0</v>
      </c>
      <c r="U423" s="23">
        <v>119</v>
      </c>
      <c r="V423" s="23">
        <v>95</v>
      </c>
      <c r="W423" s="23">
        <v>0</v>
      </c>
      <c r="X423" s="23">
        <v>0</v>
      </c>
      <c r="Y423" s="23">
        <v>55</v>
      </c>
      <c r="Z423" s="23">
        <v>15</v>
      </c>
      <c r="AA423" s="24">
        <v>0</v>
      </c>
      <c r="AB423" s="24">
        <v>0</v>
      </c>
      <c r="AC423" s="24">
        <v>0</v>
      </c>
      <c r="AD423" s="24">
        <v>0</v>
      </c>
      <c r="AE423" s="24">
        <v>0</v>
      </c>
      <c r="AF423" s="24">
        <v>94.9579831932773</v>
      </c>
      <c r="AG423" s="5" t="s">
        <v>39</v>
      </c>
      <c r="AH423" s="7" t="s">
        <v>33</v>
      </c>
      <c r="AI423" s="7">
        <v>0</v>
      </c>
      <c r="AJ423" s="7">
        <v>0</v>
      </c>
      <c r="AK423" s="7">
        <v>0</v>
      </c>
      <c r="AL423" s="7">
        <f>Table2[[#This Row],[Company Direct Land Through FY 11]]+Table2[[#This Row],[Company Direct Land FY 12 and After ]]</f>
        <v>0</v>
      </c>
      <c r="AM423" s="7">
        <v>0</v>
      </c>
      <c r="AN423" s="7">
        <v>0</v>
      </c>
      <c r="AO423" s="7">
        <v>0</v>
      </c>
      <c r="AP423" s="7">
        <f>Table2[[#This Row],[Company Direct Building Through FY 11]]+Table2[[#This Row],[Company Direct Building FY 12 and After  ]]</f>
        <v>0</v>
      </c>
      <c r="AQ423" s="7">
        <v>0</v>
      </c>
      <c r="AR423" s="7">
        <v>151.84270000000001</v>
      </c>
      <c r="AS423" s="7">
        <v>0</v>
      </c>
      <c r="AT423" s="7">
        <f>Table2[[#This Row],[Mortgage Recording Tax Through FY 11]]+Table2[[#This Row],[Mortgage Recording Tax FY 12 and After ]]</f>
        <v>151.84270000000001</v>
      </c>
      <c r="AU423" s="7">
        <v>0</v>
      </c>
      <c r="AV423" s="7">
        <v>0</v>
      </c>
      <c r="AW423" s="7">
        <v>0</v>
      </c>
      <c r="AX423" s="7">
        <f>Table2[[#This Row],[Pilot Savings  Through FY 11]]+Table2[[#This Row],[Pilot Savings FY 12 and After ]]</f>
        <v>0</v>
      </c>
      <c r="AY423" s="7">
        <v>0</v>
      </c>
      <c r="AZ423" s="7">
        <v>151.84270000000001</v>
      </c>
      <c r="BA423" s="7">
        <v>0</v>
      </c>
      <c r="BB423" s="7">
        <f>Table2[[#This Row],[Mortgage Recording Tax Exemption Through FY 11]]+Table2[[#This Row],[Mortgage Recording Tax Exemption FY 12 and After ]]</f>
        <v>151.84270000000001</v>
      </c>
      <c r="BC423" s="7">
        <v>39.820999999999998</v>
      </c>
      <c r="BD423" s="7">
        <v>185.48419999999999</v>
      </c>
      <c r="BE423" s="7">
        <v>581.28660000000002</v>
      </c>
      <c r="BF423" s="7">
        <f>Table2[[#This Row],[Indirect and Induced Land Through FY 11]]+Table2[[#This Row],[Indirect and Induced Land FY 12 and After ]]</f>
        <v>766.77080000000001</v>
      </c>
      <c r="BG423" s="7">
        <v>73.953400000000002</v>
      </c>
      <c r="BH423" s="7">
        <v>344.4708</v>
      </c>
      <c r="BI423" s="7">
        <v>1079.5363</v>
      </c>
      <c r="BJ423" s="7">
        <f>Table2[[#This Row],[Indirect and Induced Building Through FY 11]]+Table2[[#This Row],[Indirect and Induced Building FY 12 and After]]</f>
        <v>1424.0071</v>
      </c>
      <c r="BK423" s="7">
        <v>113.7744</v>
      </c>
      <c r="BL423" s="7">
        <v>529.95500000000004</v>
      </c>
      <c r="BM423" s="7">
        <v>1660.8228999999999</v>
      </c>
      <c r="BN423" s="7">
        <f>Table2[[#This Row],[TOTAL Real Property Related Taxes Through FY 11]]+Table2[[#This Row],[TOTAL Real Property Related Taxes FY 12 and After]]</f>
        <v>2190.7779</v>
      </c>
      <c r="BO423" s="7">
        <v>108.0227</v>
      </c>
      <c r="BP423" s="7">
        <v>528.35379999999998</v>
      </c>
      <c r="BQ423" s="7">
        <v>1576.8611000000001</v>
      </c>
      <c r="BR423" s="7">
        <f>Table2[[#This Row],[Company Direct Through FY 11]]+Table2[[#This Row],[Company Direct FY 12 and After ]]</f>
        <v>2105.2148999999999</v>
      </c>
      <c r="BS423" s="7">
        <v>0</v>
      </c>
      <c r="BT423" s="7">
        <v>0</v>
      </c>
      <c r="BU423" s="7">
        <v>0</v>
      </c>
      <c r="BV423" s="7">
        <f>Table2[[#This Row],[Sales Tax Exemption Through FY 11]]+Table2[[#This Row],[Sales Tax Exemption FY 12 and After ]]</f>
        <v>0</v>
      </c>
      <c r="BW423" s="7">
        <v>0</v>
      </c>
      <c r="BX423" s="7">
        <v>0</v>
      </c>
      <c r="BY423" s="7">
        <v>0</v>
      </c>
      <c r="BZ423" s="7">
        <f>Table2[[#This Row],[Energy Tax Savings Through FY 11]]+Table2[[#This Row],[Energy Tax Savings FY 12 and After ]]</f>
        <v>0</v>
      </c>
      <c r="CA423" s="7">
        <v>6.5731000000000002</v>
      </c>
      <c r="CB423" s="7">
        <v>25.529399999999999</v>
      </c>
      <c r="CC423" s="7">
        <v>34.702500000000001</v>
      </c>
      <c r="CD423" s="7">
        <f>Table2[[#This Row],[Tax Exempt Bond Savings Through FY 11]]+Table2[[#This Row],[Tax Exempt Bond Savings FY12 and After ]]</f>
        <v>60.231899999999996</v>
      </c>
      <c r="CE423" s="7">
        <v>130.49170000000001</v>
      </c>
      <c r="CF423" s="7">
        <v>649.04690000000005</v>
      </c>
      <c r="CG423" s="7">
        <v>1904.8536999999999</v>
      </c>
      <c r="CH423" s="7">
        <f>Table2[[#This Row],[Indirect and Induced Through FY 11]]+Table2[[#This Row],[Indirect and Induced FY 12 and After  ]]</f>
        <v>2553.9005999999999</v>
      </c>
      <c r="CI423" s="7">
        <v>231.94130000000001</v>
      </c>
      <c r="CJ423" s="7">
        <v>1151.8713</v>
      </c>
      <c r="CK423" s="7">
        <v>3447.0122999999999</v>
      </c>
      <c r="CL423" s="7">
        <f>Table2[[#This Row],[TOTAL Income Consumption Use Taxes Through FY 11]]+Table2[[#This Row],[TOTAL Income Consumption Use Taxes FY 12 and After  ]]</f>
        <v>4598.8836000000001</v>
      </c>
      <c r="CM423" s="7">
        <v>6.5731000000000002</v>
      </c>
      <c r="CN423" s="7">
        <v>177.37209999999999</v>
      </c>
      <c r="CO423" s="7">
        <v>34.702500000000001</v>
      </c>
      <c r="CP423" s="7">
        <f>Table2[[#This Row],[Assistance Provided Through FY 11]]+Table2[[#This Row],[Assistance Provided FY 12 and After ]]</f>
        <v>212.07459999999998</v>
      </c>
      <c r="CQ423" s="7">
        <v>0</v>
      </c>
      <c r="CR423" s="7">
        <v>0</v>
      </c>
      <c r="CS423" s="7">
        <v>0</v>
      </c>
      <c r="CT423" s="7">
        <f>Table2[[#This Row],[Recapture Cancellation Reduction Amount Through FY 11]]+Table2[[#This Row],[Recapture Cancellation Reduction Amount FY 12 and After ]]</f>
        <v>0</v>
      </c>
      <c r="CU423" s="7">
        <v>0</v>
      </c>
      <c r="CV423" s="7">
        <v>0</v>
      </c>
      <c r="CW423" s="7">
        <v>0</v>
      </c>
      <c r="CX423" s="7">
        <f>Table2[[#This Row],[Penalty Paid Through FY 11]]+Table2[[#This Row],[Penalty Paid FY 12 and After]]</f>
        <v>0</v>
      </c>
      <c r="CY423" s="7">
        <v>6.5731000000000002</v>
      </c>
      <c r="CZ423" s="7">
        <v>177.37209999999999</v>
      </c>
      <c r="DA423" s="7">
        <v>34.702500000000001</v>
      </c>
      <c r="DB423" s="7">
        <f>Table2[[#This Row],[TOTAL Assistance Net of recapture penalties Through FY 11]]+Table2[[#This Row],[TOTAL Assistance Net of recapture penalties FY 12 and After ]]</f>
        <v>212.07459999999998</v>
      </c>
      <c r="DC423" s="7">
        <v>108.0227</v>
      </c>
      <c r="DD423" s="7">
        <v>680.19650000000001</v>
      </c>
      <c r="DE423" s="7">
        <v>1576.8611000000001</v>
      </c>
      <c r="DF423" s="7">
        <f>Table2[[#This Row],[Company Direct Tax Revenue Before Assistance FY 12 and After]]+Table2[[#This Row],[Company Direct Tax Revenue Before Assistance Through FY 11]]</f>
        <v>2257.0576000000001</v>
      </c>
      <c r="DG423" s="7">
        <v>244.26609999999999</v>
      </c>
      <c r="DH423" s="7">
        <v>1179.0019</v>
      </c>
      <c r="DI423" s="7">
        <v>3565.6765999999998</v>
      </c>
      <c r="DJ423" s="7">
        <f>Table2[[#This Row],[Indirect and Induced Tax Revenues FY 12 and After]]+Table2[[#This Row],[Indirect and Induced Tax Revenues Through FY 11]]</f>
        <v>4744.6785</v>
      </c>
      <c r="DK423" s="7">
        <v>352.28879999999998</v>
      </c>
      <c r="DL423" s="7">
        <v>1859.1984</v>
      </c>
      <c r="DM423" s="7">
        <v>5142.5376999999999</v>
      </c>
      <c r="DN423" s="7">
        <f>Table2[[#This Row],[TOTAL Tax Revenues Before Assistance Through FY 11]]+Table2[[#This Row],[TOTAL Tax Revenues Before Assistance FY 12 and After]]</f>
        <v>7001.7361000000001</v>
      </c>
      <c r="DO423" s="7">
        <v>345.71570000000003</v>
      </c>
      <c r="DP423" s="7">
        <v>1681.8262999999999</v>
      </c>
      <c r="DQ423" s="7">
        <v>5107.8352000000004</v>
      </c>
      <c r="DR423" s="7">
        <f>Table2[[#This Row],[TOTAL Tax Revenues Net of Assistance Recapture and Penalty FY 12 and After]]+Table2[[#This Row],[TOTAL Tax Revenues Net of Assistance Recapture and Penalty Through FY 11]]</f>
        <v>6789.6615000000002</v>
      </c>
      <c r="DS423" s="7">
        <v>0</v>
      </c>
      <c r="DT423" s="7">
        <v>0</v>
      </c>
      <c r="DU423" s="7">
        <v>0</v>
      </c>
      <c r="DV423" s="7">
        <v>0</v>
      </c>
    </row>
    <row r="424" spans="1:126" x14ac:dyDescent="0.25">
      <c r="A424" s="5">
        <v>93198</v>
      </c>
      <c r="B424" s="5" t="s">
        <v>742</v>
      </c>
      <c r="C424" s="5" t="s">
        <v>743</v>
      </c>
      <c r="D424" s="5" t="s">
        <v>32</v>
      </c>
      <c r="E424" s="5">
        <v>19</v>
      </c>
      <c r="F424" s="5">
        <v>4067</v>
      </c>
      <c r="G424" s="5">
        <v>11</v>
      </c>
      <c r="H424" s="23"/>
      <c r="I424" s="23"/>
      <c r="J424" s="5">
        <v>811111</v>
      </c>
      <c r="K424" s="6" t="s">
        <v>28</v>
      </c>
      <c r="L424" s="6">
        <v>39121</v>
      </c>
      <c r="M424" s="9">
        <v>48395</v>
      </c>
      <c r="N424" s="7">
        <v>5800</v>
      </c>
      <c r="O424" s="5" t="s">
        <v>51</v>
      </c>
      <c r="P424" s="23">
        <v>0</v>
      </c>
      <c r="Q424" s="23">
        <v>0</v>
      </c>
      <c r="R424" s="23">
        <v>51</v>
      </c>
      <c r="S424" s="23">
        <v>0</v>
      </c>
      <c r="T424" s="23">
        <v>0</v>
      </c>
      <c r="U424" s="23">
        <v>51</v>
      </c>
      <c r="V424" s="23">
        <v>51</v>
      </c>
      <c r="W424" s="23">
        <v>0</v>
      </c>
      <c r="X424" s="23">
        <v>0</v>
      </c>
      <c r="Y424" s="23">
        <v>0</v>
      </c>
      <c r="Z424" s="23">
        <v>11</v>
      </c>
      <c r="AA424" s="24">
        <v>0</v>
      </c>
      <c r="AB424" s="24">
        <v>0</v>
      </c>
      <c r="AC424" s="24">
        <v>0</v>
      </c>
      <c r="AD424" s="24">
        <v>0</v>
      </c>
      <c r="AE424" s="24">
        <v>0</v>
      </c>
      <c r="AF424" s="24">
        <v>84.848484848484802</v>
      </c>
      <c r="AG424" s="5" t="s">
        <v>33</v>
      </c>
      <c r="AH424" s="7" t="s">
        <v>33</v>
      </c>
      <c r="AI424" s="7">
        <v>16.334</v>
      </c>
      <c r="AJ424" s="7">
        <v>64.984899999999996</v>
      </c>
      <c r="AK424" s="7">
        <v>204.2595</v>
      </c>
      <c r="AL424" s="7">
        <f>Table2[[#This Row],[Company Direct Land Through FY 11]]+Table2[[#This Row],[Company Direct Land FY 12 and After ]]</f>
        <v>269.24439999999998</v>
      </c>
      <c r="AM424" s="7">
        <v>21.530999999999999</v>
      </c>
      <c r="AN424" s="7">
        <v>107.5868</v>
      </c>
      <c r="AO424" s="7">
        <v>269.25049999999999</v>
      </c>
      <c r="AP424" s="7">
        <f>Table2[[#This Row],[Company Direct Building Through FY 11]]+Table2[[#This Row],[Company Direct Building FY 12 and After  ]]</f>
        <v>376.83729999999997</v>
      </c>
      <c r="AQ424" s="7">
        <v>0</v>
      </c>
      <c r="AR424" s="7">
        <v>56.271599999999999</v>
      </c>
      <c r="AS424" s="7">
        <v>0</v>
      </c>
      <c r="AT424" s="7">
        <f>Table2[[#This Row],[Mortgage Recording Tax Through FY 11]]+Table2[[#This Row],[Mortgage Recording Tax FY 12 and After ]]</f>
        <v>56.271599999999999</v>
      </c>
      <c r="AU424" s="7">
        <v>13.500999999999999</v>
      </c>
      <c r="AV424" s="7">
        <v>83.495500000000007</v>
      </c>
      <c r="AW424" s="7">
        <v>168.8321</v>
      </c>
      <c r="AX424" s="7">
        <f>Table2[[#This Row],[Pilot Savings  Through FY 11]]+Table2[[#This Row],[Pilot Savings FY 12 and After ]]</f>
        <v>252.32760000000002</v>
      </c>
      <c r="AY424" s="7">
        <v>0</v>
      </c>
      <c r="AZ424" s="7">
        <v>56.271599999999999</v>
      </c>
      <c r="BA424" s="7">
        <v>0</v>
      </c>
      <c r="BB424" s="7">
        <f>Table2[[#This Row],[Mortgage Recording Tax Exemption Through FY 11]]+Table2[[#This Row],[Mortgage Recording Tax Exemption FY 12 and After ]]</f>
        <v>56.271599999999999</v>
      </c>
      <c r="BC424" s="7">
        <v>63.588000000000001</v>
      </c>
      <c r="BD424" s="7">
        <v>226.05160000000001</v>
      </c>
      <c r="BE424" s="7">
        <v>795.18039999999996</v>
      </c>
      <c r="BF424" s="7">
        <f>Table2[[#This Row],[Indirect and Induced Land Through FY 11]]+Table2[[#This Row],[Indirect and Induced Land FY 12 and After ]]</f>
        <v>1021.232</v>
      </c>
      <c r="BG424" s="7">
        <v>118.092</v>
      </c>
      <c r="BH424" s="7">
        <v>419.81040000000002</v>
      </c>
      <c r="BI424" s="7">
        <v>1476.7643</v>
      </c>
      <c r="BJ424" s="7">
        <f>Table2[[#This Row],[Indirect and Induced Building Through FY 11]]+Table2[[#This Row],[Indirect and Induced Building FY 12 and After]]</f>
        <v>1896.5747000000001</v>
      </c>
      <c r="BK424" s="7">
        <v>206.04400000000001</v>
      </c>
      <c r="BL424" s="7">
        <v>734.93820000000005</v>
      </c>
      <c r="BM424" s="7">
        <v>2576.6226000000001</v>
      </c>
      <c r="BN424" s="7">
        <f>Table2[[#This Row],[TOTAL Real Property Related Taxes Through FY 11]]+Table2[[#This Row],[TOTAL Real Property Related Taxes FY 12 and After]]</f>
        <v>3311.5608000000002</v>
      </c>
      <c r="BO424" s="7">
        <v>280.8141</v>
      </c>
      <c r="BP424" s="7">
        <v>1049.8010999999999</v>
      </c>
      <c r="BQ424" s="7">
        <v>3511.6338000000001</v>
      </c>
      <c r="BR424" s="7">
        <f>Table2[[#This Row],[Company Direct Through FY 11]]+Table2[[#This Row],[Company Direct FY 12 and After ]]</f>
        <v>4561.4349000000002</v>
      </c>
      <c r="BS424" s="7">
        <v>0</v>
      </c>
      <c r="BT424" s="7">
        <v>6.6204000000000001</v>
      </c>
      <c r="BU424" s="7">
        <v>0</v>
      </c>
      <c r="BV424" s="7">
        <f>Table2[[#This Row],[Sales Tax Exemption Through FY 11]]+Table2[[#This Row],[Sales Tax Exemption FY 12 and After ]]</f>
        <v>6.6204000000000001</v>
      </c>
      <c r="BW424" s="7">
        <v>0</v>
      </c>
      <c r="BX424" s="7">
        <v>0</v>
      </c>
      <c r="BY424" s="7">
        <v>0</v>
      </c>
      <c r="BZ424" s="7">
        <f>Table2[[#This Row],[Energy Tax Savings Through FY 11]]+Table2[[#This Row],[Energy Tax Savings FY 12 and After ]]</f>
        <v>0</v>
      </c>
      <c r="CA424" s="7">
        <v>0</v>
      </c>
      <c r="CB424" s="7">
        <v>0</v>
      </c>
      <c r="CC424" s="7">
        <v>0</v>
      </c>
      <c r="CD424" s="7">
        <f>Table2[[#This Row],[Tax Exempt Bond Savings Through FY 11]]+Table2[[#This Row],[Tax Exempt Bond Savings FY12 and After ]]</f>
        <v>0</v>
      </c>
      <c r="CE424" s="7">
        <v>225.36189999999999</v>
      </c>
      <c r="CF424" s="7">
        <v>863.92970000000003</v>
      </c>
      <c r="CG424" s="7">
        <v>2818.1952000000001</v>
      </c>
      <c r="CH424" s="7">
        <f>Table2[[#This Row],[Indirect and Induced Through FY 11]]+Table2[[#This Row],[Indirect and Induced FY 12 and After  ]]</f>
        <v>3682.1249000000003</v>
      </c>
      <c r="CI424" s="7">
        <v>506.17599999999999</v>
      </c>
      <c r="CJ424" s="7">
        <v>1907.1104</v>
      </c>
      <c r="CK424" s="7">
        <v>6329.8289999999997</v>
      </c>
      <c r="CL424" s="7">
        <f>Table2[[#This Row],[TOTAL Income Consumption Use Taxes Through FY 11]]+Table2[[#This Row],[TOTAL Income Consumption Use Taxes FY 12 and After  ]]</f>
        <v>8236.9393999999993</v>
      </c>
      <c r="CM424" s="7">
        <v>13.500999999999999</v>
      </c>
      <c r="CN424" s="7">
        <v>146.38749999999999</v>
      </c>
      <c r="CO424" s="7">
        <v>168.8321</v>
      </c>
      <c r="CP424" s="7">
        <f>Table2[[#This Row],[Assistance Provided Through FY 11]]+Table2[[#This Row],[Assistance Provided FY 12 and After ]]</f>
        <v>315.21960000000001</v>
      </c>
      <c r="CQ424" s="7">
        <v>0</v>
      </c>
      <c r="CR424" s="7">
        <v>0</v>
      </c>
      <c r="CS424" s="7">
        <v>0</v>
      </c>
      <c r="CT424" s="7">
        <f>Table2[[#This Row],[Recapture Cancellation Reduction Amount Through FY 11]]+Table2[[#This Row],[Recapture Cancellation Reduction Amount FY 12 and After ]]</f>
        <v>0</v>
      </c>
      <c r="CU424" s="7">
        <v>0</v>
      </c>
      <c r="CV424" s="7">
        <v>0</v>
      </c>
      <c r="CW424" s="7">
        <v>0</v>
      </c>
      <c r="CX424" s="7">
        <f>Table2[[#This Row],[Penalty Paid Through FY 11]]+Table2[[#This Row],[Penalty Paid FY 12 and After]]</f>
        <v>0</v>
      </c>
      <c r="CY424" s="7">
        <v>13.500999999999999</v>
      </c>
      <c r="CZ424" s="7">
        <v>146.38749999999999</v>
      </c>
      <c r="DA424" s="7">
        <v>168.8321</v>
      </c>
      <c r="DB424" s="7">
        <f>Table2[[#This Row],[TOTAL Assistance Net of recapture penalties Through FY 11]]+Table2[[#This Row],[TOTAL Assistance Net of recapture penalties FY 12 and After ]]</f>
        <v>315.21960000000001</v>
      </c>
      <c r="DC424" s="7">
        <v>318.67910000000001</v>
      </c>
      <c r="DD424" s="7">
        <v>1278.6443999999999</v>
      </c>
      <c r="DE424" s="7">
        <v>3985.1437999999998</v>
      </c>
      <c r="DF424" s="7">
        <f>Table2[[#This Row],[Company Direct Tax Revenue Before Assistance FY 12 and After]]+Table2[[#This Row],[Company Direct Tax Revenue Before Assistance Through FY 11]]</f>
        <v>5263.7882</v>
      </c>
      <c r="DG424" s="7">
        <v>407.0419</v>
      </c>
      <c r="DH424" s="7">
        <v>1509.7917</v>
      </c>
      <c r="DI424" s="7">
        <v>5090.1399000000001</v>
      </c>
      <c r="DJ424" s="7">
        <f>Table2[[#This Row],[Indirect and Induced Tax Revenues FY 12 and After]]+Table2[[#This Row],[Indirect and Induced Tax Revenues Through FY 11]]</f>
        <v>6599.9315999999999</v>
      </c>
      <c r="DK424" s="7">
        <v>725.721</v>
      </c>
      <c r="DL424" s="7">
        <v>2788.4360999999999</v>
      </c>
      <c r="DM424" s="7">
        <v>9075.2837</v>
      </c>
      <c r="DN424" s="7">
        <f>Table2[[#This Row],[TOTAL Tax Revenues Before Assistance Through FY 11]]+Table2[[#This Row],[TOTAL Tax Revenues Before Assistance FY 12 and After]]</f>
        <v>11863.719799999999</v>
      </c>
      <c r="DO424" s="7">
        <v>712.22</v>
      </c>
      <c r="DP424" s="7">
        <v>2642.0486000000001</v>
      </c>
      <c r="DQ424" s="7">
        <v>8906.4516000000003</v>
      </c>
      <c r="DR424" s="7">
        <f>Table2[[#This Row],[TOTAL Tax Revenues Net of Assistance Recapture and Penalty FY 12 and After]]+Table2[[#This Row],[TOTAL Tax Revenues Net of Assistance Recapture and Penalty Through FY 11]]</f>
        <v>11548.5002</v>
      </c>
      <c r="DS424" s="7">
        <v>0</v>
      </c>
      <c r="DT424" s="7">
        <v>0</v>
      </c>
      <c r="DU424" s="7">
        <v>0</v>
      </c>
      <c r="DV424" s="7">
        <v>0</v>
      </c>
    </row>
    <row r="425" spans="1:126" x14ac:dyDescent="0.25">
      <c r="A425" s="5">
        <v>93199</v>
      </c>
      <c r="B425" s="5" t="s">
        <v>744</v>
      </c>
      <c r="C425" s="5" t="s">
        <v>745</v>
      </c>
      <c r="D425" s="5" t="s">
        <v>27</v>
      </c>
      <c r="E425" s="5">
        <v>6</v>
      </c>
      <c r="F425" s="5">
        <v>1226</v>
      </c>
      <c r="G425" s="5">
        <v>24</v>
      </c>
      <c r="H425" s="23"/>
      <c r="I425" s="23"/>
      <c r="J425" s="5">
        <v>611110</v>
      </c>
      <c r="K425" s="6" t="s">
        <v>47</v>
      </c>
      <c r="L425" s="6">
        <v>39079</v>
      </c>
      <c r="M425" s="9">
        <v>50710</v>
      </c>
      <c r="N425" s="7">
        <v>8830</v>
      </c>
      <c r="O425" s="5" t="s">
        <v>48</v>
      </c>
      <c r="P425" s="23">
        <v>5</v>
      </c>
      <c r="Q425" s="23">
        <v>0</v>
      </c>
      <c r="R425" s="23">
        <v>17</v>
      </c>
      <c r="S425" s="23">
        <v>0</v>
      </c>
      <c r="T425" s="23">
        <v>0</v>
      </c>
      <c r="U425" s="23">
        <v>22</v>
      </c>
      <c r="V425" s="23">
        <v>19</v>
      </c>
      <c r="W425" s="23">
        <v>0</v>
      </c>
      <c r="X425" s="23">
        <v>0</v>
      </c>
      <c r="Y425" s="23">
        <v>0</v>
      </c>
      <c r="Z425" s="23">
        <v>4</v>
      </c>
      <c r="AA425" s="24">
        <v>0</v>
      </c>
      <c r="AB425" s="24">
        <v>0</v>
      </c>
      <c r="AC425" s="24">
        <v>0</v>
      </c>
      <c r="AD425" s="24">
        <v>0</v>
      </c>
      <c r="AE425" s="24">
        <v>0</v>
      </c>
      <c r="AF425" s="24">
        <v>95.454545454545496</v>
      </c>
      <c r="AG425" s="5" t="s">
        <v>39</v>
      </c>
      <c r="AH425" s="7" t="s">
        <v>33</v>
      </c>
      <c r="AI425" s="7">
        <v>0</v>
      </c>
      <c r="AJ425" s="7">
        <v>0</v>
      </c>
      <c r="AK425" s="7">
        <v>0</v>
      </c>
      <c r="AL425" s="7">
        <f>Table2[[#This Row],[Company Direct Land Through FY 11]]+Table2[[#This Row],[Company Direct Land FY 12 and After ]]</f>
        <v>0</v>
      </c>
      <c r="AM425" s="7">
        <v>0</v>
      </c>
      <c r="AN425" s="7">
        <v>0</v>
      </c>
      <c r="AO425" s="7">
        <v>0</v>
      </c>
      <c r="AP425" s="7">
        <f>Table2[[#This Row],[Company Direct Building Through FY 11]]+Table2[[#This Row],[Company Direct Building FY 12 and After  ]]</f>
        <v>0</v>
      </c>
      <c r="AQ425" s="7">
        <v>0</v>
      </c>
      <c r="AR425" s="7">
        <v>135.7688</v>
      </c>
      <c r="AS425" s="7">
        <v>0</v>
      </c>
      <c r="AT425" s="7">
        <f>Table2[[#This Row],[Mortgage Recording Tax Through FY 11]]+Table2[[#This Row],[Mortgage Recording Tax FY 12 and After ]]</f>
        <v>135.7688</v>
      </c>
      <c r="AU425" s="7">
        <v>0</v>
      </c>
      <c r="AV425" s="7">
        <v>0</v>
      </c>
      <c r="AW425" s="7">
        <v>0</v>
      </c>
      <c r="AX425" s="7">
        <f>Table2[[#This Row],[Pilot Savings  Through FY 11]]+Table2[[#This Row],[Pilot Savings FY 12 and After ]]</f>
        <v>0</v>
      </c>
      <c r="AY425" s="7">
        <v>0</v>
      </c>
      <c r="AZ425" s="7">
        <v>0</v>
      </c>
      <c r="BA425" s="7">
        <v>0</v>
      </c>
      <c r="BB425" s="7">
        <f>Table2[[#This Row],[Mortgage Recording Tax Exemption Through FY 11]]+Table2[[#This Row],[Mortgage Recording Tax Exemption FY 12 and After ]]</f>
        <v>0</v>
      </c>
      <c r="BC425" s="7">
        <v>13.109</v>
      </c>
      <c r="BD425" s="7">
        <v>54.1511</v>
      </c>
      <c r="BE425" s="7">
        <v>201.36189999999999</v>
      </c>
      <c r="BF425" s="7">
        <f>Table2[[#This Row],[Indirect and Induced Land Through FY 11]]+Table2[[#This Row],[Indirect and Induced Land FY 12 and After ]]</f>
        <v>255.51299999999998</v>
      </c>
      <c r="BG425" s="7">
        <v>24.345400000000001</v>
      </c>
      <c r="BH425" s="7">
        <v>100.5665</v>
      </c>
      <c r="BI425" s="7">
        <v>373.95890000000003</v>
      </c>
      <c r="BJ425" s="7">
        <f>Table2[[#This Row],[Indirect and Induced Building Through FY 11]]+Table2[[#This Row],[Indirect and Induced Building FY 12 and After]]</f>
        <v>474.52540000000005</v>
      </c>
      <c r="BK425" s="7">
        <v>37.4544</v>
      </c>
      <c r="BL425" s="7">
        <v>290.4864</v>
      </c>
      <c r="BM425" s="7">
        <v>575.32079999999996</v>
      </c>
      <c r="BN425" s="7">
        <f>Table2[[#This Row],[TOTAL Real Property Related Taxes Through FY 11]]+Table2[[#This Row],[TOTAL Real Property Related Taxes FY 12 and After]]</f>
        <v>865.80719999999997</v>
      </c>
      <c r="BO425" s="7">
        <v>38.843200000000003</v>
      </c>
      <c r="BP425" s="7">
        <v>167.42670000000001</v>
      </c>
      <c r="BQ425" s="7">
        <v>596.65350000000001</v>
      </c>
      <c r="BR425" s="7">
        <f>Table2[[#This Row],[Company Direct Through FY 11]]+Table2[[#This Row],[Company Direct FY 12 and After ]]</f>
        <v>764.08019999999999</v>
      </c>
      <c r="BS425" s="7">
        <v>0</v>
      </c>
      <c r="BT425" s="7">
        <v>0</v>
      </c>
      <c r="BU425" s="7">
        <v>0</v>
      </c>
      <c r="BV425" s="7">
        <f>Table2[[#This Row],[Sales Tax Exemption Through FY 11]]+Table2[[#This Row],[Sales Tax Exemption FY 12 and After ]]</f>
        <v>0</v>
      </c>
      <c r="BW425" s="7">
        <v>0</v>
      </c>
      <c r="BX425" s="7">
        <v>0</v>
      </c>
      <c r="BY425" s="7">
        <v>0</v>
      </c>
      <c r="BZ425" s="7">
        <f>Table2[[#This Row],[Energy Tax Savings Through FY 11]]+Table2[[#This Row],[Energy Tax Savings FY 12 and After ]]</f>
        <v>0</v>
      </c>
      <c r="CA425" s="7">
        <v>10.1485</v>
      </c>
      <c r="CB425" s="7">
        <v>38.927199999999999</v>
      </c>
      <c r="CC425" s="7">
        <v>53.578499999999998</v>
      </c>
      <c r="CD425" s="7">
        <f>Table2[[#This Row],[Tax Exempt Bond Savings Through FY 11]]+Table2[[#This Row],[Tax Exempt Bond Savings FY12 and After ]]</f>
        <v>92.50569999999999</v>
      </c>
      <c r="CE425" s="7">
        <v>42.957700000000003</v>
      </c>
      <c r="CF425" s="7">
        <v>189.4743</v>
      </c>
      <c r="CG425" s="7">
        <v>659.8537</v>
      </c>
      <c r="CH425" s="7">
        <f>Table2[[#This Row],[Indirect and Induced Through FY 11]]+Table2[[#This Row],[Indirect and Induced FY 12 and After  ]]</f>
        <v>849.32799999999997</v>
      </c>
      <c r="CI425" s="7">
        <v>71.6524</v>
      </c>
      <c r="CJ425" s="7">
        <v>317.97379999999998</v>
      </c>
      <c r="CK425" s="7">
        <v>1202.9286999999999</v>
      </c>
      <c r="CL425" s="7">
        <f>Table2[[#This Row],[TOTAL Income Consumption Use Taxes Through FY 11]]+Table2[[#This Row],[TOTAL Income Consumption Use Taxes FY 12 and After  ]]</f>
        <v>1520.9024999999999</v>
      </c>
      <c r="CM425" s="7">
        <v>10.1485</v>
      </c>
      <c r="CN425" s="7">
        <v>38.927199999999999</v>
      </c>
      <c r="CO425" s="7">
        <v>53.578499999999998</v>
      </c>
      <c r="CP425" s="7">
        <f>Table2[[#This Row],[Assistance Provided Through FY 11]]+Table2[[#This Row],[Assistance Provided FY 12 and After ]]</f>
        <v>92.50569999999999</v>
      </c>
      <c r="CQ425" s="7">
        <v>0</v>
      </c>
      <c r="CR425" s="7">
        <v>0</v>
      </c>
      <c r="CS425" s="7">
        <v>0</v>
      </c>
      <c r="CT425" s="7">
        <f>Table2[[#This Row],[Recapture Cancellation Reduction Amount Through FY 11]]+Table2[[#This Row],[Recapture Cancellation Reduction Amount FY 12 and After ]]</f>
        <v>0</v>
      </c>
      <c r="CU425" s="7">
        <v>0</v>
      </c>
      <c r="CV425" s="7">
        <v>0</v>
      </c>
      <c r="CW425" s="7">
        <v>0</v>
      </c>
      <c r="CX425" s="7">
        <f>Table2[[#This Row],[Penalty Paid Through FY 11]]+Table2[[#This Row],[Penalty Paid FY 12 and After]]</f>
        <v>0</v>
      </c>
      <c r="CY425" s="7">
        <v>10.1485</v>
      </c>
      <c r="CZ425" s="7">
        <v>38.927199999999999</v>
      </c>
      <c r="DA425" s="7">
        <v>53.578499999999998</v>
      </c>
      <c r="DB425" s="7">
        <f>Table2[[#This Row],[TOTAL Assistance Net of recapture penalties Through FY 11]]+Table2[[#This Row],[TOTAL Assistance Net of recapture penalties FY 12 and After ]]</f>
        <v>92.50569999999999</v>
      </c>
      <c r="DC425" s="7">
        <v>38.843200000000003</v>
      </c>
      <c r="DD425" s="7">
        <v>303.19549999999998</v>
      </c>
      <c r="DE425" s="7">
        <v>596.65350000000001</v>
      </c>
      <c r="DF425" s="7">
        <f>Table2[[#This Row],[Company Direct Tax Revenue Before Assistance FY 12 and After]]+Table2[[#This Row],[Company Direct Tax Revenue Before Assistance Through FY 11]]</f>
        <v>899.84899999999993</v>
      </c>
      <c r="DG425" s="7">
        <v>80.412099999999995</v>
      </c>
      <c r="DH425" s="7">
        <v>344.19189999999998</v>
      </c>
      <c r="DI425" s="7">
        <v>1235.1745000000001</v>
      </c>
      <c r="DJ425" s="7">
        <f>Table2[[#This Row],[Indirect and Induced Tax Revenues FY 12 and After]]+Table2[[#This Row],[Indirect and Induced Tax Revenues Through FY 11]]</f>
        <v>1579.3664000000001</v>
      </c>
      <c r="DK425" s="7">
        <v>119.25530000000001</v>
      </c>
      <c r="DL425" s="7">
        <v>647.38739999999996</v>
      </c>
      <c r="DM425" s="7">
        <v>1831.828</v>
      </c>
      <c r="DN425" s="7">
        <f>Table2[[#This Row],[TOTAL Tax Revenues Before Assistance Through FY 11]]+Table2[[#This Row],[TOTAL Tax Revenues Before Assistance FY 12 and After]]</f>
        <v>2479.2154</v>
      </c>
      <c r="DO425" s="7">
        <v>109.10680000000001</v>
      </c>
      <c r="DP425" s="7">
        <v>608.46019999999999</v>
      </c>
      <c r="DQ425" s="7">
        <v>1778.2494999999999</v>
      </c>
      <c r="DR425" s="7">
        <f>Table2[[#This Row],[TOTAL Tax Revenues Net of Assistance Recapture and Penalty FY 12 and After]]+Table2[[#This Row],[TOTAL Tax Revenues Net of Assistance Recapture and Penalty Through FY 11]]</f>
        <v>2386.7096999999999</v>
      </c>
      <c r="DS425" s="7">
        <v>0</v>
      </c>
      <c r="DT425" s="7">
        <v>0</v>
      </c>
      <c r="DU425" s="7">
        <v>0</v>
      </c>
      <c r="DV425" s="7">
        <v>0</v>
      </c>
    </row>
    <row r="426" spans="1:126" x14ac:dyDescent="0.25">
      <c r="A426" s="5">
        <v>93200</v>
      </c>
      <c r="B426" s="5" t="s">
        <v>746</v>
      </c>
      <c r="C426" s="5" t="s">
        <v>747</v>
      </c>
      <c r="D426" s="5" t="s">
        <v>32</v>
      </c>
      <c r="E426" s="5">
        <v>21</v>
      </c>
      <c r="F426" s="5">
        <v>1064</v>
      </c>
      <c r="G426" s="5">
        <v>2</v>
      </c>
      <c r="H426" s="23"/>
      <c r="I426" s="23"/>
      <c r="J426" s="5">
        <v>611310</v>
      </c>
      <c r="K426" s="6" t="s">
        <v>47</v>
      </c>
      <c r="L426" s="6">
        <v>39072</v>
      </c>
      <c r="M426" s="9">
        <v>50010</v>
      </c>
      <c r="N426" s="7">
        <v>39730</v>
      </c>
      <c r="O426" s="5" t="s">
        <v>79</v>
      </c>
      <c r="P426" s="23">
        <v>76</v>
      </c>
      <c r="Q426" s="23">
        <v>0</v>
      </c>
      <c r="R426" s="23">
        <v>118</v>
      </c>
      <c r="S426" s="23">
        <v>0</v>
      </c>
      <c r="T426" s="23">
        <v>0</v>
      </c>
      <c r="U426" s="23">
        <v>194</v>
      </c>
      <c r="V426" s="23">
        <v>156</v>
      </c>
      <c r="W426" s="23">
        <v>0</v>
      </c>
      <c r="X426" s="23">
        <v>0</v>
      </c>
      <c r="Y426" s="23">
        <v>123</v>
      </c>
      <c r="Z426" s="23">
        <v>7</v>
      </c>
      <c r="AA426" s="24">
        <v>0</v>
      </c>
      <c r="AB426" s="24">
        <v>0</v>
      </c>
      <c r="AC426" s="24">
        <v>0</v>
      </c>
      <c r="AD426" s="24">
        <v>0</v>
      </c>
      <c r="AE426" s="24">
        <v>0</v>
      </c>
      <c r="AF426" s="24">
        <v>94.845360824742301</v>
      </c>
      <c r="AG426" s="5" t="s">
        <v>39</v>
      </c>
      <c r="AH426" s="7" t="s">
        <v>33</v>
      </c>
      <c r="AI426" s="7">
        <v>0</v>
      </c>
      <c r="AJ426" s="7">
        <v>0</v>
      </c>
      <c r="AK426" s="7">
        <v>0</v>
      </c>
      <c r="AL426" s="7">
        <f>Table2[[#This Row],[Company Direct Land Through FY 11]]+Table2[[#This Row],[Company Direct Land FY 12 and After ]]</f>
        <v>0</v>
      </c>
      <c r="AM426" s="7">
        <v>0</v>
      </c>
      <c r="AN426" s="7">
        <v>0</v>
      </c>
      <c r="AO426" s="7">
        <v>0</v>
      </c>
      <c r="AP426" s="7">
        <f>Table2[[#This Row],[Company Direct Building Through FY 11]]+Table2[[#This Row],[Company Direct Building FY 12 and After  ]]</f>
        <v>0</v>
      </c>
      <c r="AQ426" s="7">
        <v>0</v>
      </c>
      <c r="AR426" s="7">
        <v>709.73670000000004</v>
      </c>
      <c r="AS426" s="7">
        <v>0</v>
      </c>
      <c r="AT426" s="7">
        <f>Table2[[#This Row],[Mortgage Recording Tax Through FY 11]]+Table2[[#This Row],[Mortgage Recording Tax FY 12 and After ]]</f>
        <v>709.73670000000004</v>
      </c>
      <c r="AU426" s="7">
        <v>0</v>
      </c>
      <c r="AV426" s="7">
        <v>0</v>
      </c>
      <c r="AW426" s="7">
        <v>0</v>
      </c>
      <c r="AX426" s="7">
        <f>Table2[[#This Row],[Pilot Savings  Through FY 11]]+Table2[[#This Row],[Pilot Savings FY 12 and After ]]</f>
        <v>0</v>
      </c>
      <c r="AY426" s="7">
        <v>0</v>
      </c>
      <c r="AZ426" s="7">
        <v>709.73670000000004</v>
      </c>
      <c r="BA426" s="7">
        <v>0</v>
      </c>
      <c r="BB426" s="7">
        <f>Table2[[#This Row],[Mortgage Recording Tax Exemption Through FY 11]]+Table2[[#This Row],[Mortgage Recording Tax Exemption FY 12 and After ]]</f>
        <v>709.73670000000004</v>
      </c>
      <c r="BC426" s="7">
        <v>107.63</v>
      </c>
      <c r="BD426" s="7">
        <v>389.3313</v>
      </c>
      <c r="BE426" s="7">
        <v>1571.1312</v>
      </c>
      <c r="BF426" s="7">
        <f>Table2[[#This Row],[Indirect and Induced Land Through FY 11]]+Table2[[#This Row],[Indirect and Induced Land FY 12 and After ]]</f>
        <v>1960.4625000000001</v>
      </c>
      <c r="BG426" s="7">
        <v>199.8844</v>
      </c>
      <c r="BH426" s="7">
        <v>723.04390000000001</v>
      </c>
      <c r="BI426" s="7">
        <v>2917.8141000000001</v>
      </c>
      <c r="BJ426" s="7">
        <f>Table2[[#This Row],[Indirect and Induced Building Through FY 11]]+Table2[[#This Row],[Indirect and Induced Building FY 12 and After]]</f>
        <v>3640.8580000000002</v>
      </c>
      <c r="BK426" s="7">
        <v>307.51440000000002</v>
      </c>
      <c r="BL426" s="7">
        <v>1112.3751999999999</v>
      </c>
      <c r="BM426" s="7">
        <v>4488.9453000000003</v>
      </c>
      <c r="BN426" s="7">
        <f>Table2[[#This Row],[TOTAL Real Property Related Taxes Through FY 11]]+Table2[[#This Row],[TOTAL Real Property Related Taxes FY 12 and After]]</f>
        <v>5601.3204999999998</v>
      </c>
      <c r="BO426" s="7">
        <v>344.92200000000003</v>
      </c>
      <c r="BP426" s="7">
        <v>1319.2101</v>
      </c>
      <c r="BQ426" s="7">
        <v>5035.0018</v>
      </c>
      <c r="BR426" s="7">
        <f>Table2[[#This Row],[Company Direct Through FY 11]]+Table2[[#This Row],[Company Direct FY 12 and After ]]</f>
        <v>6354.2119000000002</v>
      </c>
      <c r="BS426" s="7">
        <v>0</v>
      </c>
      <c r="BT426" s="7">
        <v>0</v>
      </c>
      <c r="BU426" s="7">
        <v>0</v>
      </c>
      <c r="BV426" s="7">
        <f>Table2[[#This Row],[Sales Tax Exemption Through FY 11]]+Table2[[#This Row],[Sales Tax Exemption FY 12 and After ]]</f>
        <v>0</v>
      </c>
      <c r="BW426" s="7">
        <v>0</v>
      </c>
      <c r="BX426" s="7">
        <v>0</v>
      </c>
      <c r="BY426" s="7">
        <v>0</v>
      </c>
      <c r="BZ426" s="7">
        <f>Table2[[#This Row],[Energy Tax Savings Through FY 11]]+Table2[[#This Row],[Energy Tax Savings FY 12 and After ]]</f>
        <v>0</v>
      </c>
      <c r="CA426" s="7">
        <v>32.185299999999998</v>
      </c>
      <c r="CB426" s="7">
        <v>126.1305</v>
      </c>
      <c r="CC426" s="7">
        <v>169.92099999999999</v>
      </c>
      <c r="CD426" s="7">
        <f>Table2[[#This Row],[Tax Exempt Bond Savings Through FY 11]]+Table2[[#This Row],[Tax Exempt Bond Savings FY12 and After ]]</f>
        <v>296.05149999999998</v>
      </c>
      <c r="CE426" s="7">
        <v>381.4511</v>
      </c>
      <c r="CF426" s="7">
        <v>1489.0462</v>
      </c>
      <c r="CG426" s="7">
        <v>5568.2349000000004</v>
      </c>
      <c r="CH426" s="7">
        <f>Table2[[#This Row],[Indirect and Induced Through FY 11]]+Table2[[#This Row],[Indirect and Induced FY 12 and After  ]]</f>
        <v>7057.2811000000002</v>
      </c>
      <c r="CI426" s="7">
        <v>694.18780000000004</v>
      </c>
      <c r="CJ426" s="7">
        <v>2682.1257999999998</v>
      </c>
      <c r="CK426" s="7">
        <v>10433.315699999999</v>
      </c>
      <c r="CL426" s="7">
        <f>Table2[[#This Row],[TOTAL Income Consumption Use Taxes Through FY 11]]+Table2[[#This Row],[TOTAL Income Consumption Use Taxes FY 12 and After  ]]</f>
        <v>13115.441499999999</v>
      </c>
      <c r="CM426" s="7">
        <v>32.185299999999998</v>
      </c>
      <c r="CN426" s="7">
        <v>835.86720000000003</v>
      </c>
      <c r="CO426" s="7">
        <v>169.92099999999999</v>
      </c>
      <c r="CP426" s="7">
        <f>Table2[[#This Row],[Assistance Provided Through FY 11]]+Table2[[#This Row],[Assistance Provided FY 12 and After ]]</f>
        <v>1005.7882</v>
      </c>
      <c r="CQ426" s="7">
        <v>0</v>
      </c>
      <c r="CR426" s="7">
        <v>0</v>
      </c>
      <c r="CS426" s="7">
        <v>0</v>
      </c>
      <c r="CT426" s="7">
        <f>Table2[[#This Row],[Recapture Cancellation Reduction Amount Through FY 11]]+Table2[[#This Row],[Recapture Cancellation Reduction Amount FY 12 and After ]]</f>
        <v>0</v>
      </c>
      <c r="CU426" s="7">
        <v>0</v>
      </c>
      <c r="CV426" s="7">
        <v>0</v>
      </c>
      <c r="CW426" s="7">
        <v>0</v>
      </c>
      <c r="CX426" s="7">
        <f>Table2[[#This Row],[Penalty Paid Through FY 11]]+Table2[[#This Row],[Penalty Paid FY 12 and After]]</f>
        <v>0</v>
      </c>
      <c r="CY426" s="7">
        <v>32.185299999999998</v>
      </c>
      <c r="CZ426" s="7">
        <v>835.86720000000003</v>
      </c>
      <c r="DA426" s="7">
        <v>169.92099999999999</v>
      </c>
      <c r="DB426" s="7">
        <f>Table2[[#This Row],[TOTAL Assistance Net of recapture penalties Through FY 11]]+Table2[[#This Row],[TOTAL Assistance Net of recapture penalties FY 12 and After ]]</f>
        <v>1005.7882</v>
      </c>
      <c r="DC426" s="7">
        <v>344.92200000000003</v>
      </c>
      <c r="DD426" s="7">
        <v>2028.9467999999999</v>
      </c>
      <c r="DE426" s="7">
        <v>5035.0018</v>
      </c>
      <c r="DF426" s="7">
        <f>Table2[[#This Row],[Company Direct Tax Revenue Before Assistance FY 12 and After]]+Table2[[#This Row],[Company Direct Tax Revenue Before Assistance Through FY 11]]</f>
        <v>7063.9485999999997</v>
      </c>
      <c r="DG426" s="7">
        <v>688.96550000000002</v>
      </c>
      <c r="DH426" s="7">
        <v>2601.4214000000002</v>
      </c>
      <c r="DI426" s="7">
        <v>10057.180200000001</v>
      </c>
      <c r="DJ426" s="7">
        <f>Table2[[#This Row],[Indirect and Induced Tax Revenues FY 12 and After]]+Table2[[#This Row],[Indirect and Induced Tax Revenues Through FY 11]]</f>
        <v>12658.601600000002</v>
      </c>
      <c r="DK426" s="7">
        <v>1033.8875</v>
      </c>
      <c r="DL426" s="7">
        <v>4630.3681999999999</v>
      </c>
      <c r="DM426" s="7">
        <v>15092.182000000001</v>
      </c>
      <c r="DN426" s="7">
        <f>Table2[[#This Row],[TOTAL Tax Revenues Before Assistance Through FY 11]]+Table2[[#This Row],[TOTAL Tax Revenues Before Assistance FY 12 and After]]</f>
        <v>19722.550200000001</v>
      </c>
      <c r="DO426" s="7">
        <v>1001.7021999999999</v>
      </c>
      <c r="DP426" s="7">
        <v>3794.5010000000002</v>
      </c>
      <c r="DQ426" s="7">
        <v>14922.261</v>
      </c>
      <c r="DR426" s="7">
        <f>Table2[[#This Row],[TOTAL Tax Revenues Net of Assistance Recapture and Penalty FY 12 and After]]+Table2[[#This Row],[TOTAL Tax Revenues Net of Assistance Recapture and Penalty Through FY 11]]</f>
        <v>18716.762000000002</v>
      </c>
      <c r="DS426" s="7">
        <v>0</v>
      </c>
      <c r="DT426" s="7">
        <v>0</v>
      </c>
      <c r="DU426" s="7">
        <v>0</v>
      </c>
      <c r="DV426" s="7">
        <v>0</v>
      </c>
    </row>
    <row r="427" spans="1:126" x14ac:dyDescent="0.25">
      <c r="A427" s="5">
        <v>93201</v>
      </c>
      <c r="B427" s="5" t="s">
        <v>748</v>
      </c>
      <c r="C427" s="5" t="s">
        <v>749</v>
      </c>
      <c r="D427" s="5" t="s">
        <v>27</v>
      </c>
      <c r="E427" s="5">
        <v>5</v>
      </c>
      <c r="F427" s="5">
        <v>1581</v>
      </c>
      <c r="G427" s="5">
        <v>23</v>
      </c>
      <c r="H427" s="23"/>
      <c r="I427" s="23"/>
      <c r="J427" s="5">
        <v>611110</v>
      </c>
      <c r="K427" s="6" t="s">
        <v>47</v>
      </c>
      <c r="L427" s="6">
        <v>39073</v>
      </c>
      <c r="M427" s="9">
        <v>50710</v>
      </c>
      <c r="N427" s="7">
        <v>40000</v>
      </c>
      <c r="O427" s="5" t="s">
        <v>48</v>
      </c>
      <c r="P427" s="23">
        <v>25</v>
      </c>
      <c r="Q427" s="23">
        <v>0</v>
      </c>
      <c r="R427" s="23">
        <v>151</v>
      </c>
      <c r="S427" s="23">
        <v>0</v>
      </c>
      <c r="T427" s="23">
        <v>0</v>
      </c>
      <c r="U427" s="23">
        <v>176</v>
      </c>
      <c r="V427" s="23">
        <v>163</v>
      </c>
      <c r="W427" s="23">
        <v>0</v>
      </c>
      <c r="X427" s="23">
        <v>0</v>
      </c>
      <c r="Y427" s="23">
        <v>173</v>
      </c>
      <c r="Z427" s="23">
        <v>7</v>
      </c>
      <c r="AA427" s="24">
        <v>0</v>
      </c>
      <c r="AB427" s="24">
        <v>0</v>
      </c>
      <c r="AC427" s="24">
        <v>0</v>
      </c>
      <c r="AD427" s="24">
        <v>0</v>
      </c>
      <c r="AE427" s="24">
        <v>0</v>
      </c>
      <c r="AF427" s="24">
        <v>89.204545454545496</v>
      </c>
      <c r="AG427" s="5" t="s">
        <v>39</v>
      </c>
      <c r="AH427" s="7" t="s">
        <v>33</v>
      </c>
      <c r="AI427" s="7">
        <v>0</v>
      </c>
      <c r="AJ427" s="7">
        <v>0</v>
      </c>
      <c r="AK427" s="7">
        <v>0</v>
      </c>
      <c r="AL427" s="7">
        <f>Table2[[#This Row],[Company Direct Land Through FY 11]]+Table2[[#This Row],[Company Direct Land FY 12 and After ]]</f>
        <v>0</v>
      </c>
      <c r="AM427" s="7">
        <v>0</v>
      </c>
      <c r="AN427" s="7">
        <v>0</v>
      </c>
      <c r="AO427" s="7">
        <v>0</v>
      </c>
      <c r="AP427" s="7">
        <f>Table2[[#This Row],[Company Direct Building Through FY 11]]+Table2[[#This Row],[Company Direct Building FY 12 and After  ]]</f>
        <v>0</v>
      </c>
      <c r="AQ427" s="7">
        <v>0</v>
      </c>
      <c r="AR427" s="7">
        <v>649.1875</v>
      </c>
      <c r="AS427" s="7">
        <v>0</v>
      </c>
      <c r="AT427" s="7">
        <f>Table2[[#This Row],[Mortgage Recording Tax Through FY 11]]+Table2[[#This Row],[Mortgage Recording Tax FY 12 and After ]]</f>
        <v>649.1875</v>
      </c>
      <c r="AU427" s="7">
        <v>0</v>
      </c>
      <c r="AV427" s="7">
        <v>0</v>
      </c>
      <c r="AW427" s="7">
        <v>0</v>
      </c>
      <c r="AX427" s="7">
        <f>Table2[[#This Row],[Pilot Savings  Through FY 11]]+Table2[[#This Row],[Pilot Savings FY 12 and After ]]</f>
        <v>0</v>
      </c>
      <c r="AY427" s="7">
        <v>0</v>
      </c>
      <c r="AZ427" s="7">
        <v>0</v>
      </c>
      <c r="BA427" s="7">
        <v>0</v>
      </c>
      <c r="BB427" s="7">
        <f>Table2[[#This Row],[Mortgage Recording Tax Exemption Through FY 11]]+Table2[[#This Row],[Mortgage Recording Tax Exemption FY 12 and After ]]</f>
        <v>0</v>
      </c>
      <c r="BC427" s="7">
        <v>112.46</v>
      </c>
      <c r="BD427" s="7">
        <v>466.67649999999998</v>
      </c>
      <c r="BE427" s="7">
        <v>1727.453</v>
      </c>
      <c r="BF427" s="7">
        <f>Table2[[#This Row],[Indirect and Induced Land Through FY 11]]+Table2[[#This Row],[Indirect and Induced Land FY 12 and After ]]</f>
        <v>2194.1295</v>
      </c>
      <c r="BG427" s="7">
        <v>208.8544</v>
      </c>
      <c r="BH427" s="7">
        <v>866.68499999999995</v>
      </c>
      <c r="BI427" s="7">
        <v>3208.1246000000001</v>
      </c>
      <c r="BJ427" s="7">
        <f>Table2[[#This Row],[Indirect and Induced Building Through FY 11]]+Table2[[#This Row],[Indirect and Induced Building FY 12 and After]]</f>
        <v>4074.8096</v>
      </c>
      <c r="BK427" s="7">
        <v>321.31439999999998</v>
      </c>
      <c r="BL427" s="7">
        <v>1982.549</v>
      </c>
      <c r="BM427" s="7">
        <v>4935.5775999999996</v>
      </c>
      <c r="BN427" s="7">
        <f>Table2[[#This Row],[TOTAL Real Property Related Taxes Through FY 11]]+Table2[[#This Row],[TOTAL Real Property Related Taxes FY 12 and After]]</f>
        <v>6918.1265999999996</v>
      </c>
      <c r="BO427" s="7">
        <v>333.23349999999999</v>
      </c>
      <c r="BP427" s="7">
        <v>1448.7182</v>
      </c>
      <c r="BQ427" s="7">
        <v>5118.6611000000003</v>
      </c>
      <c r="BR427" s="7">
        <f>Table2[[#This Row],[Company Direct Through FY 11]]+Table2[[#This Row],[Company Direct FY 12 and After ]]</f>
        <v>6567.3793000000005</v>
      </c>
      <c r="BS427" s="7">
        <v>0</v>
      </c>
      <c r="BT427" s="7">
        <v>0</v>
      </c>
      <c r="BU427" s="7">
        <v>0</v>
      </c>
      <c r="BV427" s="7">
        <f>Table2[[#This Row],[Sales Tax Exemption Through FY 11]]+Table2[[#This Row],[Sales Tax Exemption FY 12 and After ]]</f>
        <v>0</v>
      </c>
      <c r="BW427" s="7">
        <v>0</v>
      </c>
      <c r="BX427" s="7">
        <v>0</v>
      </c>
      <c r="BY427" s="7">
        <v>0</v>
      </c>
      <c r="BZ427" s="7">
        <f>Table2[[#This Row],[Energy Tax Savings Through FY 11]]+Table2[[#This Row],[Energy Tax Savings FY 12 and After ]]</f>
        <v>0</v>
      </c>
      <c r="CA427" s="7">
        <v>32.669699999999999</v>
      </c>
      <c r="CB427" s="7">
        <v>126.5253</v>
      </c>
      <c r="CC427" s="7">
        <v>172.47839999999999</v>
      </c>
      <c r="CD427" s="7">
        <f>Table2[[#This Row],[Tax Exempt Bond Savings Through FY 11]]+Table2[[#This Row],[Tax Exempt Bond Savings FY12 and After ]]</f>
        <v>299.00369999999998</v>
      </c>
      <c r="CE427" s="7">
        <v>368.52620000000002</v>
      </c>
      <c r="CF427" s="7">
        <v>1634.5604000000001</v>
      </c>
      <c r="CG427" s="7">
        <v>5660.7762000000002</v>
      </c>
      <c r="CH427" s="7">
        <f>Table2[[#This Row],[Indirect and Induced Through FY 11]]+Table2[[#This Row],[Indirect and Induced FY 12 and After  ]]</f>
        <v>7295.3366000000005</v>
      </c>
      <c r="CI427" s="7">
        <v>669.09</v>
      </c>
      <c r="CJ427" s="7">
        <v>2956.7532999999999</v>
      </c>
      <c r="CK427" s="7">
        <v>10606.9589</v>
      </c>
      <c r="CL427" s="7">
        <f>Table2[[#This Row],[TOTAL Income Consumption Use Taxes Through FY 11]]+Table2[[#This Row],[TOTAL Income Consumption Use Taxes FY 12 and After  ]]</f>
        <v>13563.7122</v>
      </c>
      <c r="CM427" s="7">
        <v>32.669699999999999</v>
      </c>
      <c r="CN427" s="7">
        <v>126.5253</v>
      </c>
      <c r="CO427" s="7">
        <v>172.47839999999999</v>
      </c>
      <c r="CP427" s="7">
        <f>Table2[[#This Row],[Assistance Provided Through FY 11]]+Table2[[#This Row],[Assistance Provided FY 12 and After ]]</f>
        <v>299.00369999999998</v>
      </c>
      <c r="CQ427" s="7">
        <v>0</v>
      </c>
      <c r="CR427" s="7">
        <v>0</v>
      </c>
      <c r="CS427" s="7">
        <v>0</v>
      </c>
      <c r="CT427" s="7">
        <f>Table2[[#This Row],[Recapture Cancellation Reduction Amount Through FY 11]]+Table2[[#This Row],[Recapture Cancellation Reduction Amount FY 12 and After ]]</f>
        <v>0</v>
      </c>
      <c r="CU427" s="7">
        <v>0</v>
      </c>
      <c r="CV427" s="7">
        <v>0</v>
      </c>
      <c r="CW427" s="7">
        <v>0</v>
      </c>
      <c r="CX427" s="7">
        <f>Table2[[#This Row],[Penalty Paid Through FY 11]]+Table2[[#This Row],[Penalty Paid FY 12 and After]]</f>
        <v>0</v>
      </c>
      <c r="CY427" s="7">
        <v>32.669699999999999</v>
      </c>
      <c r="CZ427" s="7">
        <v>126.5253</v>
      </c>
      <c r="DA427" s="7">
        <v>172.47839999999999</v>
      </c>
      <c r="DB427" s="7">
        <f>Table2[[#This Row],[TOTAL Assistance Net of recapture penalties Through FY 11]]+Table2[[#This Row],[TOTAL Assistance Net of recapture penalties FY 12 and After ]]</f>
        <v>299.00369999999998</v>
      </c>
      <c r="DC427" s="7">
        <v>333.23349999999999</v>
      </c>
      <c r="DD427" s="7">
        <v>2097.9056999999998</v>
      </c>
      <c r="DE427" s="7">
        <v>5118.6611000000003</v>
      </c>
      <c r="DF427" s="7">
        <f>Table2[[#This Row],[Company Direct Tax Revenue Before Assistance FY 12 and After]]+Table2[[#This Row],[Company Direct Tax Revenue Before Assistance Through FY 11]]</f>
        <v>7216.5668000000005</v>
      </c>
      <c r="DG427" s="7">
        <v>689.84059999999999</v>
      </c>
      <c r="DH427" s="7">
        <v>2967.9218999999998</v>
      </c>
      <c r="DI427" s="7">
        <v>10596.353800000001</v>
      </c>
      <c r="DJ427" s="7">
        <f>Table2[[#This Row],[Indirect and Induced Tax Revenues FY 12 and After]]+Table2[[#This Row],[Indirect and Induced Tax Revenues Through FY 11]]</f>
        <v>13564.2757</v>
      </c>
      <c r="DK427" s="7">
        <v>1023.0741</v>
      </c>
      <c r="DL427" s="7">
        <v>5065.8275999999996</v>
      </c>
      <c r="DM427" s="7">
        <v>15715.0149</v>
      </c>
      <c r="DN427" s="7">
        <f>Table2[[#This Row],[TOTAL Tax Revenues Before Assistance Through FY 11]]+Table2[[#This Row],[TOTAL Tax Revenues Before Assistance FY 12 and After]]</f>
        <v>20780.842499999999</v>
      </c>
      <c r="DO427" s="7">
        <v>990.40440000000001</v>
      </c>
      <c r="DP427" s="7">
        <v>4939.3023000000003</v>
      </c>
      <c r="DQ427" s="7">
        <v>15542.5365</v>
      </c>
      <c r="DR427" s="7">
        <f>Table2[[#This Row],[TOTAL Tax Revenues Net of Assistance Recapture and Penalty FY 12 and After]]+Table2[[#This Row],[TOTAL Tax Revenues Net of Assistance Recapture and Penalty Through FY 11]]</f>
        <v>20481.838800000001</v>
      </c>
      <c r="DS427" s="7">
        <v>0</v>
      </c>
      <c r="DT427" s="7">
        <v>0</v>
      </c>
      <c r="DU427" s="7">
        <v>0</v>
      </c>
      <c r="DV427" s="7">
        <v>0</v>
      </c>
    </row>
    <row r="428" spans="1:126" x14ac:dyDescent="0.25">
      <c r="A428" s="5">
        <v>93202</v>
      </c>
      <c r="B428" s="5" t="s">
        <v>750</v>
      </c>
      <c r="C428" s="5" t="s">
        <v>751</v>
      </c>
      <c r="D428" s="5" t="s">
        <v>32</v>
      </c>
      <c r="E428" s="5">
        <v>26</v>
      </c>
      <c r="F428" s="5">
        <v>2286</v>
      </c>
      <c r="G428" s="5">
        <v>53</v>
      </c>
      <c r="H428" s="23"/>
      <c r="I428" s="23"/>
      <c r="J428" s="5">
        <v>812320</v>
      </c>
      <c r="K428" s="6" t="s">
        <v>28</v>
      </c>
      <c r="L428" s="6">
        <v>39225</v>
      </c>
      <c r="M428" s="9">
        <v>48760</v>
      </c>
      <c r="N428" s="7">
        <v>4955</v>
      </c>
      <c r="O428" s="5" t="s">
        <v>51</v>
      </c>
      <c r="P428" s="23">
        <v>14</v>
      </c>
      <c r="Q428" s="23">
        <v>0</v>
      </c>
      <c r="R428" s="23">
        <v>24</v>
      </c>
      <c r="S428" s="23">
        <v>0</v>
      </c>
      <c r="T428" s="23">
        <v>0</v>
      </c>
      <c r="U428" s="23">
        <v>38</v>
      </c>
      <c r="V428" s="23">
        <v>31</v>
      </c>
      <c r="W428" s="23">
        <v>0</v>
      </c>
      <c r="X428" s="23">
        <v>0</v>
      </c>
      <c r="Y428" s="23">
        <v>0</v>
      </c>
      <c r="Z428" s="23">
        <v>27</v>
      </c>
      <c r="AA428" s="24">
        <v>0</v>
      </c>
      <c r="AB428" s="24">
        <v>0</v>
      </c>
      <c r="AC428" s="24">
        <v>0</v>
      </c>
      <c r="AD428" s="24">
        <v>0</v>
      </c>
      <c r="AE428" s="24">
        <v>0</v>
      </c>
      <c r="AF428" s="24">
        <v>86.842105263157904</v>
      </c>
      <c r="AG428" s="5" t="s">
        <v>33</v>
      </c>
      <c r="AH428" s="7" t="s">
        <v>33</v>
      </c>
      <c r="AI428" s="7">
        <v>19.396000000000001</v>
      </c>
      <c r="AJ428" s="7">
        <v>63.280700000000003</v>
      </c>
      <c r="AK428" s="7">
        <v>251.09880000000001</v>
      </c>
      <c r="AL428" s="7">
        <f>Table2[[#This Row],[Company Direct Land Through FY 11]]+Table2[[#This Row],[Company Direct Land FY 12 and After ]]</f>
        <v>314.37950000000001</v>
      </c>
      <c r="AM428" s="7">
        <v>32.268999999999998</v>
      </c>
      <c r="AN428" s="7">
        <v>92.186899999999994</v>
      </c>
      <c r="AO428" s="7">
        <v>417.74970000000002</v>
      </c>
      <c r="AP428" s="7">
        <f>Table2[[#This Row],[Company Direct Building Through FY 11]]+Table2[[#This Row],[Company Direct Building FY 12 and After  ]]</f>
        <v>509.9366</v>
      </c>
      <c r="AQ428" s="7">
        <v>0</v>
      </c>
      <c r="AR428" s="7">
        <v>66.721999999999994</v>
      </c>
      <c r="AS428" s="7">
        <v>0</v>
      </c>
      <c r="AT428" s="7">
        <f>Table2[[#This Row],[Mortgage Recording Tax Through FY 11]]+Table2[[#This Row],[Mortgage Recording Tax FY 12 and After ]]</f>
        <v>66.721999999999994</v>
      </c>
      <c r="AU428" s="7">
        <v>25.1</v>
      </c>
      <c r="AV428" s="7">
        <v>59.073</v>
      </c>
      <c r="AW428" s="7">
        <v>324.94150000000002</v>
      </c>
      <c r="AX428" s="7">
        <f>Table2[[#This Row],[Pilot Savings  Through FY 11]]+Table2[[#This Row],[Pilot Savings FY 12 and After ]]</f>
        <v>384.0145</v>
      </c>
      <c r="AY428" s="7">
        <v>0</v>
      </c>
      <c r="AZ428" s="7">
        <v>66.721999999999994</v>
      </c>
      <c r="BA428" s="7">
        <v>0</v>
      </c>
      <c r="BB428" s="7">
        <f>Table2[[#This Row],[Mortgage Recording Tax Exemption Through FY 11]]+Table2[[#This Row],[Mortgage Recording Tax Exemption FY 12 and After ]]</f>
        <v>66.721999999999994</v>
      </c>
      <c r="BC428" s="7">
        <v>38.651800000000001</v>
      </c>
      <c r="BD428" s="7">
        <v>124.65770000000001</v>
      </c>
      <c r="BE428" s="7">
        <v>500.38330000000002</v>
      </c>
      <c r="BF428" s="7">
        <f>Table2[[#This Row],[Indirect and Induced Land Through FY 11]]+Table2[[#This Row],[Indirect and Induced Land FY 12 and After ]]</f>
        <v>625.04100000000005</v>
      </c>
      <c r="BG428" s="7">
        <v>71.781800000000004</v>
      </c>
      <c r="BH428" s="7">
        <v>231.50710000000001</v>
      </c>
      <c r="BI428" s="7">
        <v>929.279</v>
      </c>
      <c r="BJ428" s="7">
        <f>Table2[[#This Row],[Indirect and Induced Building Through FY 11]]+Table2[[#This Row],[Indirect and Induced Building FY 12 and After]]</f>
        <v>1160.7861</v>
      </c>
      <c r="BK428" s="7">
        <v>136.99860000000001</v>
      </c>
      <c r="BL428" s="7">
        <v>452.55939999999998</v>
      </c>
      <c r="BM428" s="7">
        <v>1773.5693000000001</v>
      </c>
      <c r="BN428" s="7">
        <f>Table2[[#This Row],[TOTAL Real Property Related Taxes Through FY 11]]+Table2[[#This Row],[TOTAL Real Property Related Taxes FY 12 and After]]</f>
        <v>2226.1287000000002</v>
      </c>
      <c r="BO428" s="7">
        <v>170.6909</v>
      </c>
      <c r="BP428" s="7">
        <v>574.72329999999999</v>
      </c>
      <c r="BQ428" s="7">
        <v>2209.7460999999998</v>
      </c>
      <c r="BR428" s="7">
        <f>Table2[[#This Row],[Company Direct Through FY 11]]+Table2[[#This Row],[Company Direct FY 12 and After ]]</f>
        <v>2784.4694</v>
      </c>
      <c r="BS428" s="7">
        <v>0</v>
      </c>
      <c r="BT428" s="7">
        <v>18.165500000000002</v>
      </c>
      <c r="BU428" s="7">
        <v>0</v>
      </c>
      <c r="BV428" s="7">
        <f>Table2[[#This Row],[Sales Tax Exemption Through FY 11]]+Table2[[#This Row],[Sales Tax Exemption FY 12 and After ]]</f>
        <v>18.165500000000002</v>
      </c>
      <c r="BW428" s="7">
        <v>0</v>
      </c>
      <c r="BX428" s="7">
        <v>0</v>
      </c>
      <c r="BY428" s="7">
        <v>0</v>
      </c>
      <c r="BZ428" s="7">
        <f>Table2[[#This Row],[Energy Tax Savings Through FY 11]]+Table2[[#This Row],[Energy Tax Savings FY 12 and After ]]</f>
        <v>0</v>
      </c>
      <c r="CA428" s="7">
        <v>0</v>
      </c>
      <c r="CB428" s="7">
        <v>0</v>
      </c>
      <c r="CC428" s="7">
        <v>0</v>
      </c>
      <c r="CD428" s="7">
        <f>Table2[[#This Row],[Tax Exempt Bond Savings Through FY 11]]+Table2[[#This Row],[Tax Exempt Bond Savings FY12 and After ]]</f>
        <v>0</v>
      </c>
      <c r="CE428" s="7">
        <v>136.9855</v>
      </c>
      <c r="CF428" s="7">
        <v>473.46539999999999</v>
      </c>
      <c r="CG428" s="7">
        <v>1773.3987999999999</v>
      </c>
      <c r="CH428" s="7">
        <f>Table2[[#This Row],[Indirect and Induced Through FY 11]]+Table2[[#This Row],[Indirect and Induced FY 12 and After  ]]</f>
        <v>2246.8642</v>
      </c>
      <c r="CI428" s="7">
        <v>307.6764</v>
      </c>
      <c r="CJ428" s="7">
        <v>1030.0232000000001</v>
      </c>
      <c r="CK428" s="7">
        <v>3983.1448999999998</v>
      </c>
      <c r="CL428" s="7">
        <f>Table2[[#This Row],[TOTAL Income Consumption Use Taxes Through FY 11]]+Table2[[#This Row],[TOTAL Income Consumption Use Taxes FY 12 and After  ]]</f>
        <v>5013.1680999999999</v>
      </c>
      <c r="CM428" s="7">
        <v>25.1</v>
      </c>
      <c r="CN428" s="7">
        <v>143.9605</v>
      </c>
      <c r="CO428" s="7">
        <v>324.94150000000002</v>
      </c>
      <c r="CP428" s="7">
        <f>Table2[[#This Row],[Assistance Provided Through FY 11]]+Table2[[#This Row],[Assistance Provided FY 12 and After ]]</f>
        <v>468.90200000000004</v>
      </c>
      <c r="CQ428" s="7">
        <v>0</v>
      </c>
      <c r="CR428" s="7">
        <v>0</v>
      </c>
      <c r="CS428" s="7">
        <v>0</v>
      </c>
      <c r="CT428" s="7">
        <f>Table2[[#This Row],[Recapture Cancellation Reduction Amount Through FY 11]]+Table2[[#This Row],[Recapture Cancellation Reduction Amount FY 12 and After ]]</f>
        <v>0</v>
      </c>
      <c r="CU428" s="7">
        <v>0</v>
      </c>
      <c r="CV428" s="7">
        <v>0</v>
      </c>
      <c r="CW428" s="7">
        <v>0</v>
      </c>
      <c r="CX428" s="7">
        <f>Table2[[#This Row],[Penalty Paid Through FY 11]]+Table2[[#This Row],[Penalty Paid FY 12 and After]]</f>
        <v>0</v>
      </c>
      <c r="CY428" s="7">
        <v>25.1</v>
      </c>
      <c r="CZ428" s="7">
        <v>143.9605</v>
      </c>
      <c r="DA428" s="7">
        <v>324.94150000000002</v>
      </c>
      <c r="DB428" s="7">
        <f>Table2[[#This Row],[TOTAL Assistance Net of recapture penalties Through FY 11]]+Table2[[#This Row],[TOTAL Assistance Net of recapture penalties FY 12 and After ]]</f>
        <v>468.90200000000004</v>
      </c>
      <c r="DC428" s="7">
        <v>222.35589999999999</v>
      </c>
      <c r="DD428" s="7">
        <v>796.91290000000004</v>
      </c>
      <c r="DE428" s="7">
        <v>2878.5945999999999</v>
      </c>
      <c r="DF428" s="7">
        <f>Table2[[#This Row],[Company Direct Tax Revenue Before Assistance FY 12 and After]]+Table2[[#This Row],[Company Direct Tax Revenue Before Assistance Through FY 11]]</f>
        <v>3675.5074999999997</v>
      </c>
      <c r="DG428" s="7">
        <v>247.41909999999999</v>
      </c>
      <c r="DH428" s="7">
        <v>829.63019999999995</v>
      </c>
      <c r="DI428" s="7">
        <v>3203.0610999999999</v>
      </c>
      <c r="DJ428" s="7">
        <f>Table2[[#This Row],[Indirect and Induced Tax Revenues FY 12 and After]]+Table2[[#This Row],[Indirect and Induced Tax Revenues Through FY 11]]</f>
        <v>4032.6913</v>
      </c>
      <c r="DK428" s="7">
        <v>469.77499999999998</v>
      </c>
      <c r="DL428" s="7">
        <v>1626.5431000000001</v>
      </c>
      <c r="DM428" s="7">
        <v>6081.6557000000003</v>
      </c>
      <c r="DN428" s="7">
        <f>Table2[[#This Row],[TOTAL Tax Revenues Before Assistance Through FY 11]]+Table2[[#This Row],[TOTAL Tax Revenues Before Assistance FY 12 and After]]</f>
        <v>7708.1988000000001</v>
      </c>
      <c r="DO428" s="7">
        <v>444.67500000000001</v>
      </c>
      <c r="DP428" s="7">
        <v>1482.5826</v>
      </c>
      <c r="DQ428" s="7">
        <v>5756.7142000000003</v>
      </c>
      <c r="DR428" s="7">
        <f>Table2[[#This Row],[TOTAL Tax Revenues Net of Assistance Recapture and Penalty FY 12 and After]]+Table2[[#This Row],[TOTAL Tax Revenues Net of Assistance Recapture and Penalty Through FY 11]]</f>
        <v>7239.2968000000001</v>
      </c>
      <c r="DS428" s="7">
        <v>0</v>
      </c>
      <c r="DT428" s="7">
        <v>0</v>
      </c>
      <c r="DU428" s="7">
        <v>0</v>
      </c>
      <c r="DV428" s="7">
        <v>0</v>
      </c>
    </row>
    <row r="429" spans="1:126" x14ac:dyDescent="0.25">
      <c r="A429" s="5">
        <v>93203</v>
      </c>
      <c r="B429" s="5" t="s">
        <v>1264</v>
      </c>
      <c r="C429" s="5" t="s">
        <v>752</v>
      </c>
      <c r="D429" s="5" t="s">
        <v>32</v>
      </c>
      <c r="E429" s="5">
        <v>19</v>
      </c>
      <c r="F429" s="5">
        <v>4116</v>
      </c>
      <c r="G429" s="5">
        <v>6</v>
      </c>
      <c r="H429" s="23"/>
      <c r="I429" s="23"/>
      <c r="J429" s="5">
        <v>238340</v>
      </c>
      <c r="K429" s="6" t="s">
        <v>43</v>
      </c>
      <c r="L429" s="6">
        <v>39134</v>
      </c>
      <c r="M429" s="9">
        <v>48760</v>
      </c>
      <c r="N429" s="7">
        <v>6350</v>
      </c>
      <c r="O429" s="5" t="s">
        <v>51</v>
      </c>
      <c r="P429" s="23">
        <v>0</v>
      </c>
      <c r="Q429" s="23">
        <v>0</v>
      </c>
      <c r="R429" s="23">
        <v>69</v>
      </c>
      <c r="S429" s="23">
        <v>0</v>
      </c>
      <c r="T429" s="23">
        <v>0</v>
      </c>
      <c r="U429" s="23">
        <v>69</v>
      </c>
      <c r="V429" s="23">
        <v>69</v>
      </c>
      <c r="W429" s="23">
        <v>0</v>
      </c>
      <c r="X429" s="23">
        <v>0</v>
      </c>
      <c r="Y429" s="23">
        <v>0</v>
      </c>
      <c r="Z429" s="23">
        <v>20</v>
      </c>
      <c r="AA429" s="24">
        <v>0</v>
      </c>
      <c r="AB429" s="24">
        <v>0</v>
      </c>
      <c r="AC429" s="24">
        <v>0</v>
      </c>
      <c r="AD429" s="24">
        <v>0</v>
      </c>
      <c r="AE429" s="24">
        <v>0</v>
      </c>
      <c r="AF429" s="24">
        <v>98.550724637681199</v>
      </c>
      <c r="AG429" s="5" t="s">
        <v>39</v>
      </c>
      <c r="AH429" s="7" t="s">
        <v>33</v>
      </c>
      <c r="AI429" s="7">
        <v>33.206000000000003</v>
      </c>
      <c r="AJ429" s="7">
        <v>90.126000000000005</v>
      </c>
      <c r="AK429" s="7">
        <v>429.88240000000002</v>
      </c>
      <c r="AL429" s="7">
        <f>Table2[[#This Row],[Company Direct Land Through FY 11]]+Table2[[#This Row],[Company Direct Land FY 12 and After ]]</f>
        <v>520.00840000000005</v>
      </c>
      <c r="AM429" s="7">
        <v>61.668300000000002</v>
      </c>
      <c r="AN429" s="7">
        <v>167.37690000000001</v>
      </c>
      <c r="AO429" s="7">
        <v>798.35059999999999</v>
      </c>
      <c r="AP429" s="7">
        <f>Table2[[#This Row],[Company Direct Building Through FY 11]]+Table2[[#This Row],[Company Direct Building FY 12 and After  ]]</f>
        <v>965.72749999999996</v>
      </c>
      <c r="AQ429" s="7">
        <v>0</v>
      </c>
      <c r="AR429" s="7">
        <v>82.174400000000006</v>
      </c>
      <c r="AS429" s="7">
        <v>0</v>
      </c>
      <c r="AT429" s="7">
        <f>Table2[[#This Row],[Mortgage Recording Tax Through FY 11]]+Table2[[#This Row],[Mortgage Recording Tax FY 12 and After ]]</f>
        <v>82.174400000000006</v>
      </c>
      <c r="AU429" s="7">
        <v>34.301000000000002</v>
      </c>
      <c r="AV429" s="7">
        <v>26.9148</v>
      </c>
      <c r="AW429" s="7">
        <v>444.05689999999998</v>
      </c>
      <c r="AX429" s="7">
        <f>Table2[[#This Row],[Pilot Savings  Through FY 11]]+Table2[[#This Row],[Pilot Savings FY 12 and After ]]</f>
        <v>470.9717</v>
      </c>
      <c r="AY429" s="7">
        <v>0</v>
      </c>
      <c r="AZ429" s="7">
        <v>82.174400000000006</v>
      </c>
      <c r="BA429" s="7">
        <v>0</v>
      </c>
      <c r="BB429" s="7">
        <f>Table2[[#This Row],[Mortgage Recording Tax Exemption Through FY 11]]+Table2[[#This Row],[Mortgage Recording Tax Exemption FY 12 and After ]]</f>
        <v>82.174400000000006</v>
      </c>
      <c r="BC429" s="7">
        <v>57.855800000000002</v>
      </c>
      <c r="BD429" s="7">
        <v>162.42850000000001</v>
      </c>
      <c r="BE429" s="7">
        <v>748.99490000000003</v>
      </c>
      <c r="BF429" s="7">
        <f>Table2[[#This Row],[Indirect and Induced Land Through FY 11]]+Table2[[#This Row],[Indirect and Induced Land FY 12 and After ]]</f>
        <v>911.42340000000002</v>
      </c>
      <c r="BG429" s="7">
        <v>107.4466</v>
      </c>
      <c r="BH429" s="7">
        <v>301.65300000000002</v>
      </c>
      <c r="BI429" s="7">
        <v>1390.9922999999999</v>
      </c>
      <c r="BJ429" s="7">
        <f>Table2[[#This Row],[Indirect and Induced Building Through FY 11]]+Table2[[#This Row],[Indirect and Induced Building FY 12 and After]]</f>
        <v>1692.6452999999999</v>
      </c>
      <c r="BK429" s="7">
        <v>225.87569999999999</v>
      </c>
      <c r="BL429" s="7">
        <v>694.66959999999995</v>
      </c>
      <c r="BM429" s="7">
        <v>2924.1633000000002</v>
      </c>
      <c r="BN429" s="7">
        <f>Table2[[#This Row],[TOTAL Real Property Related Taxes Through FY 11]]+Table2[[#This Row],[TOTAL Real Property Related Taxes FY 12 and After]]</f>
        <v>3618.8329000000003</v>
      </c>
      <c r="BO429" s="7">
        <v>409.23270000000002</v>
      </c>
      <c r="BP429" s="7">
        <v>1204.8527999999999</v>
      </c>
      <c r="BQ429" s="7">
        <v>5297.8791000000001</v>
      </c>
      <c r="BR429" s="7">
        <f>Table2[[#This Row],[Company Direct Through FY 11]]+Table2[[#This Row],[Company Direct FY 12 and After ]]</f>
        <v>6502.7318999999998</v>
      </c>
      <c r="BS429" s="7">
        <v>0</v>
      </c>
      <c r="BT429" s="7">
        <v>0</v>
      </c>
      <c r="BU429" s="7">
        <v>0</v>
      </c>
      <c r="BV429" s="7">
        <f>Table2[[#This Row],[Sales Tax Exemption Through FY 11]]+Table2[[#This Row],[Sales Tax Exemption FY 12 and After ]]</f>
        <v>0</v>
      </c>
      <c r="BW429" s="7">
        <v>0</v>
      </c>
      <c r="BX429" s="7">
        <v>0</v>
      </c>
      <c r="BY429" s="7">
        <v>0</v>
      </c>
      <c r="BZ429" s="7">
        <f>Table2[[#This Row],[Energy Tax Savings Through FY 11]]+Table2[[#This Row],[Energy Tax Savings FY 12 and After ]]</f>
        <v>0</v>
      </c>
      <c r="CA429" s="7">
        <v>0</v>
      </c>
      <c r="CB429" s="7">
        <v>0</v>
      </c>
      <c r="CC429" s="7">
        <v>0</v>
      </c>
      <c r="CD429" s="7">
        <f>Table2[[#This Row],[Tax Exempt Bond Savings Through FY 11]]+Table2[[#This Row],[Tax Exempt Bond Savings FY12 and After ]]</f>
        <v>0</v>
      </c>
      <c r="CE429" s="7">
        <v>205.04660000000001</v>
      </c>
      <c r="CF429" s="7">
        <v>616.46979999999996</v>
      </c>
      <c r="CG429" s="7">
        <v>2654.5111000000002</v>
      </c>
      <c r="CH429" s="7">
        <f>Table2[[#This Row],[Indirect and Induced Through FY 11]]+Table2[[#This Row],[Indirect and Induced FY 12 and After  ]]</f>
        <v>3270.9809</v>
      </c>
      <c r="CI429" s="7">
        <v>614.27930000000003</v>
      </c>
      <c r="CJ429" s="7">
        <v>1821.3226</v>
      </c>
      <c r="CK429" s="7">
        <v>7952.3901999999998</v>
      </c>
      <c r="CL429" s="7">
        <f>Table2[[#This Row],[TOTAL Income Consumption Use Taxes Through FY 11]]+Table2[[#This Row],[TOTAL Income Consumption Use Taxes FY 12 and After  ]]</f>
        <v>9773.7127999999993</v>
      </c>
      <c r="CM429" s="7">
        <v>34.301000000000002</v>
      </c>
      <c r="CN429" s="7">
        <v>109.08920000000001</v>
      </c>
      <c r="CO429" s="7">
        <v>444.05689999999998</v>
      </c>
      <c r="CP429" s="7">
        <f>Table2[[#This Row],[Assistance Provided Through FY 11]]+Table2[[#This Row],[Assistance Provided FY 12 and After ]]</f>
        <v>553.14609999999993</v>
      </c>
      <c r="CQ429" s="7">
        <v>0</v>
      </c>
      <c r="CR429" s="7">
        <v>0</v>
      </c>
      <c r="CS429" s="7">
        <v>0</v>
      </c>
      <c r="CT429" s="7">
        <f>Table2[[#This Row],[Recapture Cancellation Reduction Amount Through FY 11]]+Table2[[#This Row],[Recapture Cancellation Reduction Amount FY 12 and After ]]</f>
        <v>0</v>
      </c>
      <c r="CU429" s="7">
        <v>0</v>
      </c>
      <c r="CV429" s="7">
        <v>0</v>
      </c>
      <c r="CW429" s="7">
        <v>0</v>
      </c>
      <c r="CX429" s="7">
        <f>Table2[[#This Row],[Penalty Paid Through FY 11]]+Table2[[#This Row],[Penalty Paid FY 12 and After]]</f>
        <v>0</v>
      </c>
      <c r="CY429" s="7">
        <v>34.301000000000002</v>
      </c>
      <c r="CZ429" s="7">
        <v>109.08920000000001</v>
      </c>
      <c r="DA429" s="7">
        <v>444.05689999999998</v>
      </c>
      <c r="DB429" s="7">
        <f>Table2[[#This Row],[TOTAL Assistance Net of recapture penalties Through FY 11]]+Table2[[#This Row],[TOTAL Assistance Net of recapture penalties FY 12 and After ]]</f>
        <v>553.14609999999993</v>
      </c>
      <c r="DC429" s="7">
        <v>504.10700000000003</v>
      </c>
      <c r="DD429" s="7">
        <v>1544.5300999999999</v>
      </c>
      <c r="DE429" s="7">
        <v>6526.1121000000003</v>
      </c>
      <c r="DF429" s="7">
        <f>Table2[[#This Row],[Company Direct Tax Revenue Before Assistance FY 12 and After]]+Table2[[#This Row],[Company Direct Tax Revenue Before Assistance Through FY 11]]</f>
        <v>8070.6422000000002</v>
      </c>
      <c r="DG429" s="7">
        <v>370.34899999999999</v>
      </c>
      <c r="DH429" s="7">
        <v>1080.5513000000001</v>
      </c>
      <c r="DI429" s="7">
        <v>4794.4983000000002</v>
      </c>
      <c r="DJ429" s="7">
        <f>Table2[[#This Row],[Indirect and Induced Tax Revenues FY 12 and After]]+Table2[[#This Row],[Indirect and Induced Tax Revenues Through FY 11]]</f>
        <v>5875.0496000000003</v>
      </c>
      <c r="DK429" s="7">
        <v>874.45600000000002</v>
      </c>
      <c r="DL429" s="7">
        <v>2625.0814</v>
      </c>
      <c r="DM429" s="7">
        <v>11320.6104</v>
      </c>
      <c r="DN429" s="7">
        <f>Table2[[#This Row],[TOTAL Tax Revenues Before Assistance Through FY 11]]+Table2[[#This Row],[TOTAL Tax Revenues Before Assistance FY 12 and After]]</f>
        <v>13945.691800000001</v>
      </c>
      <c r="DO429" s="7">
        <v>840.15499999999997</v>
      </c>
      <c r="DP429" s="7">
        <v>2515.9922000000001</v>
      </c>
      <c r="DQ429" s="7">
        <v>10876.5535</v>
      </c>
      <c r="DR429" s="7">
        <f>Table2[[#This Row],[TOTAL Tax Revenues Net of Assistance Recapture and Penalty FY 12 and After]]+Table2[[#This Row],[TOTAL Tax Revenues Net of Assistance Recapture and Penalty Through FY 11]]</f>
        <v>13392.545700000001</v>
      </c>
      <c r="DS429" s="7">
        <v>0</v>
      </c>
      <c r="DT429" s="7">
        <v>0</v>
      </c>
      <c r="DU429" s="7">
        <v>0</v>
      </c>
      <c r="DV429" s="7">
        <v>0</v>
      </c>
    </row>
    <row r="430" spans="1:126" x14ac:dyDescent="0.25">
      <c r="A430" s="5">
        <v>93204</v>
      </c>
      <c r="B430" s="5" t="s">
        <v>753</v>
      </c>
      <c r="C430" s="5" t="s">
        <v>754</v>
      </c>
      <c r="D430" s="5" t="s">
        <v>42</v>
      </c>
      <c r="E430" s="5">
        <v>33</v>
      </c>
      <c r="F430" s="5">
        <v>2666</v>
      </c>
      <c r="G430" s="5">
        <v>125</v>
      </c>
      <c r="H430" s="23"/>
      <c r="I430" s="23"/>
      <c r="J430" s="5">
        <v>424820</v>
      </c>
      <c r="K430" s="6" t="s">
        <v>43</v>
      </c>
      <c r="L430" s="6">
        <v>39086</v>
      </c>
      <c r="M430" s="9">
        <v>48395</v>
      </c>
      <c r="N430" s="7">
        <v>7805</v>
      </c>
      <c r="O430" s="5" t="s">
        <v>109</v>
      </c>
      <c r="P430" s="23">
        <v>0</v>
      </c>
      <c r="Q430" s="23">
        <v>0</v>
      </c>
      <c r="R430" s="23">
        <v>574</v>
      </c>
      <c r="S430" s="23">
        <v>27</v>
      </c>
      <c r="T430" s="23">
        <v>0</v>
      </c>
      <c r="U430" s="23">
        <v>601</v>
      </c>
      <c r="V430" s="23">
        <v>601</v>
      </c>
      <c r="W430" s="23">
        <v>0</v>
      </c>
      <c r="X430" s="23">
        <v>0</v>
      </c>
      <c r="Y430" s="23">
        <v>715</v>
      </c>
      <c r="Z430" s="23">
        <v>0</v>
      </c>
      <c r="AA430" s="24">
        <v>13.477537437603999</v>
      </c>
      <c r="AB430" s="24">
        <v>0</v>
      </c>
      <c r="AC430" s="24">
        <v>10.648918469218</v>
      </c>
      <c r="AD430" s="24">
        <v>11.4808652246256</v>
      </c>
      <c r="AE430" s="24">
        <v>64.392678868552395</v>
      </c>
      <c r="AF430" s="24">
        <v>76.705490848585697</v>
      </c>
      <c r="AG430" s="5" t="s">
        <v>39</v>
      </c>
      <c r="AH430" s="7" t="s">
        <v>33</v>
      </c>
      <c r="AI430" s="7">
        <v>308.24599999999998</v>
      </c>
      <c r="AJ430" s="7">
        <v>1781.7752</v>
      </c>
      <c r="AK430" s="7">
        <v>3854.6756999999998</v>
      </c>
      <c r="AL430" s="7">
        <f>Table2[[#This Row],[Company Direct Land Through FY 11]]+Table2[[#This Row],[Company Direct Land FY 12 and After ]]</f>
        <v>5636.4508999999998</v>
      </c>
      <c r="AM430" s="7">
        <v>507.12799999999999</v>
      </c>
      <c r="AN430" s="7">
        <v>3015.6215000000002</v>
      </c>
      <c r="AO430" s="7">
        <v>6341.7341999999999</v>
      </c>
      <c r="AP430" s="7">
        <f>Table2[[#This Row],[Company Direct Building Through FY 11]]+Table2[[#This Row],[Company Direct Building FY 12 and After  ]]</f>
        <v>9357.3557000000001</v>
      </c>
      <c r="AQ430" s="7">
        <v>0</v>
      </c>
      <c r="AR430" s="7">
        <v>0</v>
      </c>
      <c r="AS430" s="7">
        <v>0</v>
      </c>
      <c r="AT430" s="7">
        <f>Table2[[#This Row],[Mortgage Recording Tax Through FY 11]]+Table2[[#This Row],[Mortgage Recording Tax FY 12 and After ]]</f>
        <v>0</v>
      </c>
      <c r="AU430" s="7">
        <v>558.66399999999999</v>
      </c>
      <c r="AV430" s="7">
        <v>1477.6515999999999</v>
      </c>
      <c r="AW430" s="7">
        <v>6986.2006000000001</v>
      </c>
      <c r="AX430" s="7">
        <f>Table2[[#This Row],[Pilot Savings  Through FY 11]]+Table2[[#This Row],[Pilot Savings FY 12 and After ]]</f>
        <v>8463.8521999999994</v>
      </c>
      <c r="AY430" s="7">
        <v>0</v>
      </c>
      <c r="AZ430" s="7">
        <v>0</v>
      </c>
      <c r="BA430" s="7">
        <v>0</v>
      </c>
      <c r="BB430" s="7">
        <f>Table2[[#This Row],[Mortgage Recording Tax Exemption Through FY 11]]+Table2[[#This Row],[Mortgage Recording Tax Exemption FY 12 and After ]]</f>
        <v>0</v>
      </c>
      <c r="BC430" s="7">
        <v>939.78279999999995</v>
      </c>
      <c r="BD430" s="7">
        <v>4189.7723999999998</v>
      </c>
      <c r="BE430" s="7">
        <v>11752.1672</v>
      </c>
      <c r="BF430" s="7">
        <f>Table2[[#This Row],[Indirect and Induced Land Through FY 11]]+Table2[[#This Row],[Indirect and Induced Land FY 12 and After ]]</f>
        <v>15941.9396</v>
      </c>
      <c r="BG430" s="7">
        <v>1745.3108</v>
      </c>
      <c r="BH430" s="7">
        <v>7781.0059000000001</v>
      </c>
      <c r="BI430" s="7">
        <v>21825.4503</v>
      </c>
      <c r="BJ430" s="7">
        <f>Table2[[#This Row],[Indirect and Induced Building Through FY 11]]+Table2[[#This Row],[Indirect and Induced Building FY 12 and After]]</f>
        <v>29606.456200000001</v>
      </c>
      <c r="BK430" s="7">
        <v>2941.8036000000002</v>
      </c>
      <c r="BL430" s="7">
        <v>15290.5234</v>
      </c>
      <c r="BM430" s="7">
        <v>36787.826800000003</v>
      </c>
      <c r="BN430" s="7">
        <f>Table2[[#This Row],[TOTAL Real Property Related Taxes Through FY 11]]+Table2[[#This Row],[TOTAL Real Property Related Taxes FY 12 and After]]</f>
        <v>52078.350200000001</v>
      </c>
      <c r="BO430" s="7">
        <v>6997.7089999999998</v>
      </c>
      <c r="BP430" s="7">
        <v>32771.6155</v>
      </c>
      <c r="BQ430" s="7">
        <v>87507.705900000001</v>
      </c>
      <c r="BR430" s="7">
        <f>Table2[[#This Row],[Company Direct Through FY 11]]+Table2[[#This Row],[Company Direct FY 12 and After ]]</f>
        <v>120279.3214</v>
      </c>
      <c r="BS430" s="7">
        <v>0</v>
      </c>
      <c r="BT430" s="7">
        <v>178.14320000000001</v>
      </c>
      <c r="BU430" s="7">
        <v>0</v>
      </c>
      <c r="BV430" s="7">
        <f>Table2[[#This Row],[Sales Tax Exemption Through FY 11]]+Table2[[#This Row],[Sales Tax Exemption FY 12 and After ]]</f>
        <v>178.14320000000001</v>
      </c>
      <c r="BW430" s="7">
        <v>0</v>
      </c>
      <c r="BX430" s="7">
        <v>0</v>
      </c>
      <c r="BY430" s="7">
        <v>0</v>
      </c>
      <c r="BZ430" s="7">
        <f>Table2[[#This Row],[Energy Tax Savings Through FY 11]]+Table2[[#This Row],[Energy Tax Savings FY 12 and After ]]</f>
        <v>0</v>
      </c>
      <c r="CA430" s="7">
        <v>0</v>
      </c>
      <c r="CB430" s="7">
        <v>0</v>
      </c>
      <c r="CC430" s="7">
        <v>0</v>
      </c>
      <c r="CD430" s="7">
        <f>Table2[[#This Row],[Tax Exempt Bond Savings Through FY 11]]+Table2[[#This Row],[Tax Exempt Bond Savings FY12 and After ]]</f>
        <v>0</v>
      </c>
      <c r="CE430" s="7">
        <v>3698.8953999999999</v>
      </c>
      <c r="CF430" s="7">
        <v>17885.024799999999</v>
      </c>
      <c r="CG430" s="7">
        <v>46255.403200000001</v>
      </c>
      <c r="CH430" s="7">
        <f>Table2[[#This Row],[Indirect and Induced Through FY 11]]+Table2[[#This Row],[Indirect and Induced FY 12 and After  ]]</f>
        <v>64140.428</v>
      </c>
      <c r="CI430" s="7">
        <v>10696.6044</v>
      </c>
      <c r="CJ430" s="7">
        <v>50478.497100000001</v>
      </c>
      <c r="CK430" s="7">
        <v>133763.1091</v>
      </c>
      <c r="CL430" s="7">
        <f>Table2[[#This Row],[TOTAL Income Consumption Use Taxes Through FY 11]]+Table2[[#This Row],[TOTAL Income Consumption Use Taxes FY 12 and After  ]]</f>
        <v>184241.60620000001</v>
      </c>
      <c r="CM430" s="7">
        <v>558.66399999999999</v>
      </c>
      <c r="CN430" s="7">
        <v>1655.7947999999999</v>
      </c>
      <c r="CO430" s="7">
        <v>6986.2006000000001</v>
      </c>
      <c r="CP430" s="7">
        <f>Table2[[#This Row],[Assistance Provided Through FY 11]]+Table2[[#This Row],[Assistance Provided FY 12 and After ]]</f>
        <v>8641.9953999999998</v>
      </c>
      <c r="CQ430" s="7">
        <v>0</v>
      </c>
      <c r="CR430" s="7">
        <v>0</v>
      </c>
      <c r="CS430" s="7">
        <v>0</v>
      </c>
      <c r="CT430" s="7">
        <f>Table2[[#This Row],[Recapture Cancellation Reduction Amount Through FY 11]]+Table2[[#This Row],[Recapture Cancellation Reduction Amount FY 12 and After ]]</f>
        <v>0</v>
      </c>
      <c r="CU430" s="7">
        <v>0</v>
      </c>
      <c r="CV430" s="7">
        <v>0</v>
      </c>
      <c r="CW430" s="7">
        <v>0</v>
      </c>
      <c r="CX430" s="7">
        <f>Table2[[#This Row],[Penalty Paid Through FY 11]]+Table2[[#This Row],[Penalty Paid FY 12 and After]]</f>
        <v>0</v>
      </c>
      <c r="CY430" s="7">
        <v>558.66399999999999</v>
      </c>
      <c r="CZ430" s="7">
        <v>1655.7947999999999</v>
      </c>
      <c r="DA430" s="7">
        <v>6986.2006000000001</v>
      </c>
      <c r="DB430" s="7">
        <f>Table2[[#This Row],[TOTAL Assistance Net of recapture penalties Through FY 11]]+Table2[[#This Row],[TOTAL Assistance Net of recapture penalties FY 12 and After ]]</f>
        <v>8641.9953999999998</v>
      </c>
      <c r="DC430" s="7">
        <v>7813.0829999999996</v>
      </c>
      <c r="DD430" s="7">
        <v>37569.012199999997</v>
      </c>
      <c r="DE430" s="7">
        <v>97704.1158</v>
      </c>
      <c r="DF430" s="7">
        <f>Table2[[#This Row],[Company Direct Tax Revenue Before Assistance FY 12 and After]]+Table2[[#This Row],[Company Direct Tax Revenue Before Assistance Through FY 11]]</f>
        <v>135273.128</v>
      </c>
      <c r="DG430" s="7">
        <v>6383.9889999999996</v>
      </c>
      <c r="DH430" s="7">
        <v>29855.803100000001</v>
      </c>
      <c r="DI430" s="7">
        <v>79833.020699999994</v>
      </c>
      <c r="DJ430" s="7">
        <f>Table2[[#This Row],[Indirect and Induced Tax Revenues FY 12 and After]]+Table2[[#This Row],[Indirect and Induced Tax Revenues Through FY 11]]</f>
        <v>109688.8238</v>
      </c>
      <c r="DK430" s="7">
        <v>14197.072</v>
      </c>
      <c r="DL430" s="7">
        <v>67424.815300000002</v>
      </c>
      <c r="DM430" s="7">
        <v>177537.13649999999</v>
      </c>
      <c r="DN430" s="7">
        <f>Table2[[#This Row],[TOTAL Tax Revenues Before Assistance Through FY 11]]+Table2[[#This Row],[TOTAL Tax Revenues Before Assistance FY 12 and After]]</f>
        <v>244961.95179999998</v>
      </c>
      <c r="DO430" s="7">
        <v>13638.407999999999</v>
      </c>
      <c r="DP430" s="7">
        <v>65769.020499999999</v>
      </c>
      <c r="DQ430" s="7">
        <v>170550.93590000001</v>
      </c>
      <c r="DR430" s="7">
        <f>Table2[[#This Row],[TOTAL Tax Revenues Net of Assistance Recapture and Penalty FY 12 and After]]+Table2[[#This Row],[TOTAL Tax Revenues Net of Assistance Recapture and Penalty Through FY 11]]</f>
        <v>236319.95640000002</v>
      </c>
      <c r="DS430" s="7">
        <v>0</v>
      </c>
      <c r="DT430" s="7">
        <v>0</v>
      </c>
      <c r="DU430" s="7">
        <v>0</v>
      </c>
      <c r="DV430" s="7">
        <v>0</v>
      </c>
    </row>
    <row r="431" spans="1:126" x14ac:dyDescent="0.25">
      <c r="A431" s="5">
        <v>93206</v>
      </c>
      <c r="B431" s="5" t="s">
        <v>836</v>
      </c>
      <c r="C431" s="5" t="s">
        <v>755</v>
      </c>
      <c r="D431" s="5" t="s">
        <v>27</v>
      </c>
      <c r="E431" s="5">
        <v>3</v>
      </c>
      <c r="F431" s="5">
        <v>807</v>
      </c>
      <c r="G431" s="5">
        <v>1005</v>
      </c>
      <c r="H431" s="23"/>
      <c r="I431" s="23"/>
      <c r="J431" s="5">
        <v>541720</v>
      </c>
      <c r="K431" s="6" t="s">
        <v>47</v>
      </c>
      <c r="L431" s="6">
        <v>39140</v>
      </c>
      <c r="M431" s="9">
        <v>50131</v>
      </c>
      <c r="N431" s="7">
        <v>46500</v>
      </c>
      <c r="O431" s="5" t="s">
        <v>79</v>
      </c>
      <c r="P431" s="23">
        <v>6</v>
      </c>
      <c r="Q431" s="23">
        <v>2</v>
      </c>
      <c r="R431" s="23">
        <v>62</v>
      </c>
      <c r="S431" s="23">
        <v>11</v>
      </c>
      <c r="T431" s="23">
        <v>0</v>
      </c>
      <c r="U431" s="23">
        <v>81</v>
      </c>
      <c r="V431" s="23">
        <v>77</v>
      </c>
      <c r="W431" s="23">
        <v>0</v>
      </c>
      <c r="X431" s="23">
        <v>0</v>
      </c>
      <c r="Y431" s="23">
        <v>0</v>
      </c>
      <c r="Z431" s="23">
        <v>5</v>
      </c>
      <c r="AA431" s="24">
        <v>0</v>
      </c>
      <c r="AB431" s="24">
        <v>0</v>
      </c>
      <c r="AC431" s="24">
        <v>0</v>
      </c>
      <c r="AD431" s="24">
        <v>0</v>
      </c>
      <c r="AE431" s="24">
        <v>0</v>
      </c>
      <c r="AF431" s="24">
        <v>67.901234567901199</v>
      </c>
      <c r="AG431" s="5" t="s">
        <v>39</v>
      </c>
      <c r="AH431" s="7" t="s">
        <v>39</v>
      </c>
      <c r="AI431" s="7">
        <v>0</v>
      </c>
      <c r="AJ431" s="7">
        <v>0</v>
      </c>
      <c r="AK431" s="7">
        <v>0</v>
      </c>
      <c r="AL431" s="7">
        <f>Table2[[#This Row],[Company Direct Land Through FY 11]]+Table2[[#This Row],[Company Direct Land FY 12 and After ]]</f>
        <v>0</v>
      </c>
      <c r="AM431" s="7">
        <v>0</v>
      </c>
      <c r="AN431" s="7">
        <v>0</v>
      </c>
      <c r="AO431" s="7">
        <v>0</v>
      </c>
      <c r="AP431" s="7">
        <f>Table2[[#This Row],[Company Direct Building Through FY 11]]+Table2[[#This Row],[Company Direct Building FY 12 and After  ]]</f>
        <v>0</v>
      </c>
      <c r="AQ431" s="7">
        <v>0</v>
      </c>
      <c r="AR431" s="7">
        <v>815.84249999999997</v>
      </c>
      <c r="AS431" s="7">
        <v>0</v>
      </c>
      <c r="AT431" s="7">
        <f>Table2[[#This Row],[Mortgage Recording Tax Through FY 11]]+Table2[[#This Row],[Mortgage Recording Tax FY 12 and After ]]</f>
        <v>815.84249999999997</v>
      </c>
      <c r="AU431" s="7">
        <v>0</v>
      </c>
      <c r="AV431" s="7">
        <v>0</v>
      </c>
      <c r="AW431" s="7">
        <v>0</v>
      </c>
      <c r="AX431" s="7">
        <f>Table2[[#This Row],[Pilot Savings  Through FY 11]]+Table2[[#This Row],[Pilot Savings FY 12 and After ]]</f>
        <v>0</v>
      </c>
      <c r="AY431" s="7">
        <v>0</v>
      </c>
      <c r="AZ431" s="7">
        <v>815.84249999999997</v>
      </c>
      <c r="BA431" s="7">
        <v>0</v>
      </c>
      <c r="BB431" s="7">
        <f>Table2[[#This Row],[Mortgage Recording Tax Exemption Through FY 11]]+Table2[[#This Row],[Mortgage Recording Tax Exemption FY 12 and After ]]</f>
        <v>815.84249999999997</v>
      </c>
      <c r="BC431" s="7">
        <v>97.902799999999999</v>
      </c>
      <c r="BD431" s="7">
        <v>386.06950000000001</v>
      </c>
      <c r="BE431" s="7">
        <v>1429.1368</v>
      </c>
      <c r="BF431" s="7">
        <f>Table2[[#This Row],[Indirect and Induced Land Through FY 11]]+Table2[[#This Row],[Indirect and Induced Land FY 12 and After ]]</f>
        <v>1815.2063000000001</v>
      </c>
      <c r="BG431" s="7">
        <v>181.81960000000001</v>
      </c>
      <c r="BH431" s="7">
        <v>716.98649999999998</v>
      </c>
      <c r="BI431" s="7">
        <v>2654.1136000000001</v>
      </c>
      <c r="BJ431" s="7">
        <f>Table2[[#This Row],[Indirect and Induced Building Through FY 11]]+Table2[[#This Row],[Indirect and Induced Building FY 12 and After]]</f>
        <v>3371.1001000000001</v>
      </c>
      <c r="BK431" s="7">
        <v>279.72239999999999</v>
      </c>
      <c r="BL431" s="7">
        <v>1103.056</v>
      </c>
      <c r="BM431" s="7">
        <v>4083.2503999999999</v>
      </c>
      <c r="BN431" s="7">
        <f>Table2[[#This Row],[TOTAL Real Property Related Taxes Through FY 11]]+Table2[[#This Row],[TOTAL Real Property Related Taxes FY 12 and After]]</f>
        <v>5186.3063999999995</v>
      </c>
      <c r="BO431" s="7">
        <v>328.70319999999998</v>
      </c>
      <c r="BP431" s="7">
        <v>1362.2389000000001</v>
      </c>
      <c r="BQ431" s="7">
        <v>4798.2479000000003</v>
      </c>
      <c r="BR431" s="7">
        <f>Table2[[#This Row],[Company Direct Through FY 11]]+Table2[[#This Row],[Company Direct FY 12 and After ]]</f>
        <v>6160.4868000000006</v>
      </c>
      <c r="BS431" s="7">
        <v>0</v>
      </c>
      <c r="BT431" s="7">
        <v>0</v>
      </c>
      <c r="BU431" s="7">
        <v>0</v>
      </c>
      <c r="BV431" s="7">
        <f>Table2[[#This Row],[Sales Tax Exemption Through FY 11]]+Table2[[#This Row],[Sales Tax Exemption FY 12 and After ]]</f>
        <v>0</v>
      </c>
      <c r="BW431" s="7">
        <v>0</v>
      </c>
      <c r="BX431" s="7">
        <v>0</v>
      </c>
      <c r="BY431" s="7">
        <v>0</v>
      </c>
      <c r="BZ431" s="7">
        <f>Table2[[#This Row],[Energy Tax Savings Through FY 11]]+Table2[[#This Row],[Energy Tax Savings FY 12 and After ]]</f>
        <v>0</v>
      </c>
      <c r="CA431" s="7">
        <v>34.880699999999997</v>
      </c>
      <c r="CB431" s="7">
        <v>137.1122</v>
      </c>
      <c r="CC431" s="7">
        <v>184.15119999999999</v>
      </c>
      <c r="CD431" s="7">
        <f>Table2[[#This Row],[Tax Exempt Bond Savings Through FY 11]]+Table2[[#This Row],[Tax Exempt Bond Savings FY12 and After ]]</f>
        <v>321.26339999999999</v>
      </c>
      <c r="CE431" s="7">
        <v>320.8229</v>
      </c>
      <c r="CF431" s="7">
        <v>1353.5908999999999</v>
      </c>
      <c r="CG431" s="7">
        <v>4683.2157999999999</v>
      </c>
      <c r="CH431" s="7">
        <f>Table2[[#This Row],[Indirect and Induced Through FY 11]]+Table2[[#This Row],[Indirect and Induced FY 12 and After  ]]</f>
        <v>6036.8067000000001</v>
      </c>
      <c r="CI431" s="7">
        <v>614.6454</v>
      </c>
      <c r="CJ431" s="7">
        <v>2578.7175999999999</v>
      </c>
      <c r="CK431" s="7">
        <v>9297.3125</v>
      </c>
      <c r="CL431" s="7">
        <f>Table2[[#This Row],[TOTAL Income Consumption Use Taxes Through FY 11]]+Table2[[#This Row],[TOTAL Income Consumption Use Taxes FY 12 and After  ]]</f>
        <v>11876.0301</v>
      </c>
      <c r="CM431" s="7">
        <v>34.880699999999997</v>
      </c>
      <c r="CN431" s="7">
        <v>952.9547</v>
      </c>
      <c r="CO431" s="7">
        <v>184.15119999999999</v>
      </c>
      <c r="CP431" s="7">
        <f>Table2[[#This Row],[Assistance Provided Through FY 11]]+Table2[[#This Row],[Assistance Provided FY 12 and After ]]</f>
        <v>1137.1059</v>
      </c>
      <c r="CQ431" s="7">
        <v>0</v>
      </c>
      <c r="CR431" s="7">
        <v>0</v>
      </c>
      <c r="CS431" s="7">
        <v>0</v>
      </c>
      <c r="CT431" s="7">
        <f>Table2[[#This Row],[Recapture Cancellation Reduction Amount Through FY 11]]+Table2[[#This Row],[Recapture Cancellation Reduction Amount FY 12 and After ]]</f>
        <v>0</v>
      </c>
      <c r="CU431" s="7">
        <v>0</v>
      </c>
      <c r="CV431" s="7">
        <v>0</v>
      </c>
      <c r="CW431" s="7">
        <v>0</v>
      </c>
      <c r="CX431" s="7">
        <f>Table2[[#This Row],[Penalty Paid Through FY 11]]+Table2[[#This Row],[Penalty Paid FY 12 and After]]</f>
        <v>0</v>
      </c>
      <c r="CY431" s="7">
        <v>34.880699999999997</v>
      </c>
      <c r="CZ431" s="7">
        <v>952.9547</v>
      </c>
      <c r="DA431" s="7">
        <v>184.15119999999999</v>
      </c>
      <c r="DB431" s="7">
        <f>Table2[[#This Row],[TOTAL Assistance Net of recapture penalties Through FY 11]]+Table2[[#This Row],[TOTAL Assistance Net of recapture penalties FY 12 and After ]]</f>
        <v>1137.1059</v>
      </c>
      <c r="DC431" s="7">
        <v>328.70319999999998</v>
      </c>
      <c r="DD431" s="7">
        <v>2178.0814</v>
      </c>
      <c r="DE431" s="7">
        <v>4798.2479000000003</v>
      </c>
      <c r="DF431" s="7">
        <f>Table2[[#This Row],[Company Direct Tax Revenue Before Assistance FY 12 and After]]+Table2[[#This Row],[Company Direct Tax Revenue Before Assistance Through FY 11]]</f>
        <v>6976.3293000000003</v>
      </c>
      <c r="DG431" s="7">
        <v>600.5453</v>
      </c>
      <c r="DH431" s="7">
        <v>2456.6469000000002</v>
      </c>
      <c r="DI431" s="7">
        <v>8766.4662000000008</v>
      </c>
      <c r="DJ431" s="7">
        <f>Table2[[#This Row],[Indirect and Induced Tax Revenues FY 12 and After]]+Table2[[#This Row],[Indirect and Induced Tax Revenues Through FY 11]]</f>
        <v>11223.1131</v>
      </c>
      <c r="DK431" s="7">
        <v>929.24850000000004</v>
      </c>
      <c r="DL431" s="7">
        <v>4634.7282999999998</v>
      </c>
      <c r="DM431" s="7">
        <v>13564.714099999999</v>
      </c>
      <c r="DN431" s="7">
        <f>Table2[[#This Row],[TOTAL Tax Revenues Before Assistance Through FY 11]]+Table2[[#This Row],[TOTAL Tax Revenues Before Assistance FY 12 and After]]</f>
        <v>18199.4424</v>
      </c>
      <c r="DO431" s="7">
        <v>894.36779999999999</v>
      </c>
      <c r="DP431" s="7">
        <v>3681.7736</v>
      </c>
      <c r="DQ431" s="7">
        <v>13380.562900000001</v>
      </c>
      <c r="DR431" s="7">
        <f>Table2[[#This Row],[TOTAL Tax Revenues Net of Assistance Recapture and Penalty FY 12 and After]]+Table2[[#This Row],[TOTAL Tax Revenues Net of Assistance Recapture and Penalty Through FY 11]]</f>
        <v>17062.336500000001</v>
      </c>
      <c r="DS431" s="7">
        <v>0</v>
      </c>
      <c r="DT431" s="7">
        <v>0</v>
      </c>
      <c r="DU431" s="7">
        <v>0</v>
      </c>
      <c r="DV431" s="7">
        <v>0</v>
      </c>
    </row>
    <row r="432" spans="1:126" x14ac:dyDescent="0.25">
      <c r="A432" s="5">
        <v>93207</v>
      </c>
      <c r="B432" s="5" t="s">
        <v>756</v>
      </c>
      <c r="C432" s="5" t="s">
        <v>757</v>
      </c>
      <c r="D432" s="5" t="s">
        <v>36</v>
      </c>
      <c r="E432" s="5">
        <v>17</v>
      </c>
      <c r="F432" s="5">
        <v>2600</v>
      </c>
      <c r="G432" s="5">
        <v>206</v>
      </c>
      <c r="H432" s="23"/>
      <c r="I432" s="23"/>
      <c r="J432" s="5">
        <v>812320</v>
      </c>
      <c r="K432" s="6" t="s">
        <v>28</v>
      </c>
      <c r="L432" s="6">
        <v>39198</v>
      </c>
      <c r="M432" s="9">
        <v>48760</v>
      </c>
      <c r="N432" s="7">
        <v>1128.3</v>
      </c>
      <c r="O432" s="5" t="s">
        <v>51</v>
      </c>
      <c r="P432" s="23">
        <v>2</v>
      </c>
      <c r="Q432" s="23">
        <v>0</v>
      </c>
      <c r="R432" s="23">
        <v>20</v>
      </c>
      <c r="S432" s="23">
        <v>0</v>
      </c>
      <c r="T432" s="23">
        <v>0</v>
      </c>
      <c r="U432" s="23">
        <v>22</v>
      </c>
      <c r="V432" s="23">
        <v>21</v>
      </c>
      <c r="W432" s="23">
        <v>0</v>
      </c>
      <c r="X432" s="23">
        <v>0</v>
      </c>
      <c r="Y432" s="23">
        <v>0</v>
      </c>
      <c r="Z432" s="23">
        <v>11</v>
      </c>
      <c r="AA432" s="24">
        <v>0</v>
      </c>
      <c r="AB432" s="24">
        <v>0</v>
      </c>
      <c r="AC432" s="24">
        <v>0</v>
      </c>
      <c r="AD432" s="24">
        <v>0</v>
      </c>
      <c r="AE432" s="24">
        <v>0</v>
      </c>
      <c r="AF432" s="24">
        <v>86.363636363636402</v>
      </c>
      <c r="AG432" s="5" t="s">
        <v>39</v>
      </c>
      <c r="AH432" s="7" t="s">
        <v>33</v>
      </c>
      <c r="AI432" s="7">
        <v>3.0270000000000001</v>
      </c>
      <c r="AJ432" s="7">
        <v>18.406500000000001</v>
      </c>
      <c r="AK432" s="7">
        <v>39.1875</v>
      </c>
      <c r="AL432" s="7">
        <f>Table2[[#This Row],[Company Direct Land Through FY 11]]+Table2[[#This Row],[Company Direct Land FY 12 and After ]]</f>
        <v>57.594000000000001</v>
      </c>
      <c r="AM432" s="7">
        <v>20.350000000000001</v>
      </c>
      <c r="AN432" s="7">
        <v>65.802800000000005</v>
      </c>
      <c r="AO432" s="7">
        <v>263.44940000000003</v>
      </c>
      <c r="AP432" s="7">
        <f>Table2[[#This Row],[Company Direct Building Through FY 11]]+Table2[[#This Row],[Company Direct Building FY 12 and After  ]]</f>
        <v>329.25220000000002</v>
      </c>
      <c r="AQ432" s="7">
        <v>0</v>
      </c>
      <c r="AR432" s="7">
        <v>10.1793</v>
      </c>
      <c r="AS432" s="7">
        <v>0</v>
      </c>
      <c r="AT432" s="7">
        <f>Table2[[#This Row],[Mortgage Recording Tax Through FY 11]]+Table2[[#This Row],[Mortgage Recording Tax FY 12 and After ]]</f>
        <v>10.1793</v>
      </c>
      <c r="AU432" s="7">
        <v>11.452999999999999</v>
      </c>
      <c r="AV432" s="7">
        <v>23.578299999999999</v>
      </c>
      <c r="AW432" s="7">
        <v>148.27019999999999</v>
      </c>
      <c r="AX432" s="7">
        <f>Table2[[#This Row],[Pilot Savings  Through FY 11]]+Table2[[#This Row],[Pilot Savings FY 12 and After ]]</f>
        <v>171.8485</v>
      </c>
      <c r="AY432" s="7">
        <v>0</v>
      </c>
      <c r="AZ432" s="7">
        <v>10.1793</v>
      </c>
      <c r="BA432" s="7">
        <v>0</v>
      </c>
      <c r="BB432" s="7">
        <f>Table2[[#This Row],[Mortgage Recording Tax Exemption Through FY 11]]+Table2[[#This Row],[Mortgage Recording Tax Exemption FY 12 and After ]]</f>
        <v>10.1793</v>
      </c>
      <c r="BC432" s="7">
        <v>26.183599999999998</v>
      </c>
      <c r="BD432" s="7">
        <v>94.460599999999999</v>
      </c>
      <c r="BE432" s="7">
        <v>338.9701</v>
      </c>
      <c r="BF432" s="7">
        <f>Table2[[#This Row],[Indirect and Induced Land Through FY 11]]+Table2[[#This Row],[Indirect and Induced Land FY 12 and After ]]</f>
        <v>433.4307</v>
      </c>
      <c r="BG432" s="7">
        <v>48.626800000000003</v>
      </c>
      <c r="BH432" s="7">
        <v>175.4271</v>
      </c>
      <c r="BI432" s="7">
        <v>629.51710000000003</v>
      </c>
      <c r="BJ432" s="7">
        <f>Table2[[#This Row],[Indirect and Induced Building Through FY 11]]+Table2[[#This Row],[Indirect and Induced Building FY 12 and After]]</f>
        <v>804.94420000000002</v>
      </c>
      <c r="BK432" s="7">
        <v>86.734399999999994</v>
      </c>
      <c r="BL432" s="7">
        <v>330.51870000000002</v>
      </c>
      <c r="BM432" s="7">
        <v>1122.8539000000001</v>
      </c>
      <c r="BN432" s="7">
        <f>Table2[[#This Row],[TOTAL Real Property Related Taxes Through FY 11]]+Table2[[#This Row],[TOTAL Real Property Related Taxes FY 12 and After]]</f>
        <v>1453.3726000000001</v>
      </c>
      <c r="BO432" s="7">
        <v>117.8083</v>
      </c>
      <c r="BP432" s="7">
        <v>445.16250000000002</v>
      </c>
      <c r="BQ432" s="7">
        <v>1525.1342999999999</v>
      </c>
      <c r="BR432" s="7">
        <f>Table2[[#This Row],[Company Direct Through FY 11]]+Table2[[#This Row],[Company Direct FY 12 and After ]]</f>
        <v>1970.2968000000001</v>
      </c>
      <c r="BS432" s="7">
        <v>0</v>
      </c>
      <c r="BT432" s="7">
        <v>0</v>
      </c>
      <c r="BU432" s="7">
        <v>0</v>
      </c>
      <c r="BV432" s="7">
        <f>Table2[[#This Row],[Sales Tax Exemption Through FY 11]]+Table2[[#This Row],[Sales Tax Exemption FY 12 and After ]]</f>
        <v>0</v>
      </c>
      <c r="BW432" s="7">
        <v>0</v>
      </c>
      <c r="BX432" s="7">
        <v>0</v>
      </c>
      <c r="BY432" s="7">
        <v>0</v>
      </c>
      <c r="BZ432" s="7">
        <f>Table2[[#This Row],[Energy Tax Savings Through FY 11]]+Table2[[#This Row],[Energy Tax Savings FY 12 and After ]]</f>
        <v>0</v>
      </c>
      <c r="CA432" s="7">
        <v>0</v>
      </c>
      <c r="CB432" s="7">
        <v>0</v>
      </c>
      <c r="CC432" s="7">
        <v>0</v>
      </c>
      <c r="CD432" s="7">
        <f>Table2[[#This Row],[Tax Exempt Bond Savings Through FY 11]]+Table2[[#This Row],[Tax Exempt Bond Savings FY12 and After ]]</f>
        <v>0</v>
      </c>
      <c r="CE432" s="7">
        <v>94.546000000000006</v>
      </c>
      <c r="CF432" s="7">
        <v>366.68279999999999</v>
      </c>
      <c r="CG432" s="7">
        <v>1223.9816000000001</v>
      </c>
      <c r="CH432" s="7">
        <f>Table2[[#This Row],[Indirect and Induced Through FY 11]]+Table2[[#This Row],[Indirect and Induced FY 12 and After  ]]</f>
        <v>1590.6644000000001</v>
      </c>
      <c r="CI432" s="7">
        <v>212.35429999999999</v>
      </c>
      <c r="CJ432" s="7">
        <v>811.84529999999995</v>
      </c>
      <c r="CK432" s="7">
        <v>2749.1158999999998</v>
      </c>
      <c r="CL432" s="7">
        <f>Table2[[#This Row],[TOTAL Income Consumption Use Taxes Through FY 11]]+Table2[[#This Row],[TOTAL Income Consumption Use Taxes FY 12 and After  ]]</f>
        <v>3560.9611999999997</v>
      </c>
      <c r="CM432" s="7">
        <v>11.452999999999999</v>
      </c>
      <c r="CN432" s="7">
        <v>33.757599999999996</v>
      </c>
      <c r="CO432" s="7">
        <v>148.27019999999999</v>
      </c>
      <c r="CP432" s="7">
        <f>Table2[[#This Row],[Assistance Provided Through FY 11]]+Table2[[#This Row],[Assistance Provided FY 12 and After ]]</f>
        <v>182.02779999999998</v>
      </c>
      <c r="CQ432" s="7">
        <v>0</v>
      </c>
      <c r="CR432" s="7">
        <v>0</v>
      </c>
      <c r="CS432" s="7">
        <v>0</v>
      </c>
      <c r="CT432" s="7">
        <f>Table2[[#This Row],[Recapture Cancellation Reduction Amount Through FY 11]]+Table2[[#This Row],[Recapture Cancellation Reduction Amount FY 12 and After ]]</f>
        <v>0</v>
      </c>
      <c r="CU432" s="7">
        <v>0</v>
      </c>
      <c r="CV432" s="7">
        <v>0</v>
      </c>
      <c r="CW432" s="7">
        <v>0</v>
      </c>
      <c r="CX432" s="7">
        <f>Table2[[#This Row],[Penalty Paid Through FY 11]]+Table2[[#This Row],[Penalty Paid FY 12 and After]]</f>
        <v>0</v>
      </c>
      <c r="CY432" s="7">
        <v>11.452999999999999</v>
      </c>
      <c r="CZ432" s="7">
        <v>33.757599999999996</v>
      </c>
      <c r="DA432" s="7">
        <v>148.27019999999999</v>
      </c>
      <c r="DB432" s="7">
        <f>Table2[[#This Row],[TOTAL Assistance Net of recapture penalties Through FY 11]]+Table2[[#This Row],[TOTAL Assistance Net of recapture penalties FY 12 and After ]]</f>
        <v>182.02779999999998</v>
      </c>
      <c r="DC432" s="7">
        <v>141.18530000000001</v>
      </c>
      <c r="DD432" s="7">
        <v>539.55110000000002</v>
      </c>
      <c r="DE432" s="7">
        <v>1827.7711999999999</v>
      </c>
      <c r="DF432" s="7">
        <f>Table2[[#This Row],[Company Direct Tax Revenue Before Assistance FY 12 and After]]+Table2[[#This Row],[Company Direct Tax Revenue Before Assistance Through FY 11]]</f>
        <v>2367.3222999999998</v>
      </c>
      <c r="DG432" s="7">
        <v>169.35640000000001</v>
      </c>
      <c r="DH432" s="7">
        <v>636.57050000000004</v>
      </c>
      <c r="DI432" s="7">
        <v>2192.4688000000001</v>
      </c>
      <c r="DJ432" s="7">
        <f>Table2[[#This Row],[Indirect and Induced Tax Revenues FY 12 and After]]+Table2[[#This Row],[Indirect and Induced Tax Revenues Through FY 11]]</f>
        <v>2829.0393000000004</v>
      </c>
      <c r="DK432" s="7">
        <v>310.54169999999999</v>
      </c>
      <c r="DL432" s="7">
        <v>1176.1215999999999</v>
      </c>
      <c r="DM432" s="7">
        <v>4020.24</v>
      </c>
      <c r="DN432" s="7">
        <f>Table2[[#This Row],[TOTAL Tax Revenues Before Assistance Through FY 11]]+Table2[[#This Row],[TOTAL Tax Revenues Before Assistance FY 12 and After]]</f>
        <v>5196.3616000000002</v>
      </c>
      <c r="DO432" s="7">
        <v>299.08870000000002</v>
      </c>
      <c r="DP432" s="7">
        <v>1142.364</v>
      </c>
      <c r="DQ432" s="7">
        <v>3871.9697999999999</v>
      </c>
      <c r="DR432" s="7">
        <f>Table2[[#This Row],[TOTAL Tax Revenues Net of Assistance Recapture and Penalty FY 12 and After]]+Table2[[#This Row],[TOTAL Tax Revenues Net of Assistance Recapture and Penalty Through FY 11]]</f>
        <v>5014.3338000000003</v>
      </c>
      <c r="DS432" s="7">
        <v>0</v>
      </c>
      <c r="DT432" s="7">
        <v>0</v>
      </c>
      <c r="DU432" s="7">
        <v>0</v>
      </c>
      <c r="DV432" s="7">
        <v>0</v>
      </c>
    </row>
    <row r="433" spans="1:126" x14ac:dyDescent="0.25">
      <c r="A433" s="5">
        <v>93208</v>
      </c>
      <c r="B433" s="5" t="s">
        <v>758</v>
      </c>
      <c r="C433" s="5" t="s">
        <v>759</v>
      </c>
      <c r="D433" s="5" t="s">
        <v>27</v>
      </c>
      <c r="E433" s="5">
        <v>3</v>
      </c>
      <c r="F433" s="5">
        <v>819</v>
      </c>
      <c r="G433" s="5">
        <v>56</v>
      </c>
      <c r="H433" s="23"/>
      <c r="I433" s="23"/>
      <c r="J433" s="5">
        <v>541720</v>
      </c>
      <c r="K433" s="6" t="s">
        <v>166</v>
      </c>
      <c r="L433" s="6">
        <v>39135</v>
      </c>
      <c r="M433" s="9">
        <v>48274</v>
      </c>
      <c r="N433" s="7">
        <v>2250</v>
      </c>
      <c r="O433" s="5" t="s">
        <v>48</v>
      </c>
      <c r="P433" s="23">
        <v>9</v>
      </c>
      <c r="Q433" s="23">
        <v>0</v>
      </c>
      <c r="R433" s="23">
        <v>126</v>
      </c>
      <c r="S433" s="23">
        <v>0</v>
      </c>
      <c r="T433" s="23">
        <v>10</v>
      </c>
      <c r="U433" s="23">
        <v>145</v>
      </c>
      <c r="V433" s="23">
        <v>140</v>
      </c>
      <c r="W433" s="23">
        <v>0</v>
      </c>
      <c r="X433" s="23">
        <v>0</v>
      </c>
      <c r="Y433" s="23">
        <v>129</v>
      </c>
      <c r="Z433" s="23">
        <v>87</v>
      </c>
      <c r="AA433" s="24">
        <v>0</v>
      </c>
      <c r="AB433" s="24">
        <v>0</v>
      </c>
      <c r="AC433" s="24">
        <v>0</v>
      </c>
      <c r="AD433" s="24">
        <v>0</v>
      </c>
      <c r="AE433" s="24">
        <v>0</v>
      </c>
      <c r="AF433" s="24">
        <v>91.851851851851805</v>
      </c>
      <c r="AG433" s="5" t="s">
        <v>39</v>
      </c>
      <c r="AH433" s="7" t="s">
        <v>33</v>
      </c>
      <c r="AI433" s="7">
        <v>0</v>
      </c>
      <c r="AJ433" s="7">
        <v>0</v>
      </c>
      <c r="AK433" s="7">
        <v>0</v>
      </c>
      <c r="AL433" s="7">
        <f>Table2[[#This Row],[Company Direct Land Through FY 11]]+Table2[[#This Row],[Company Direct Land FY 12 and After ]]</f>
        <v>0</v>
      </c>
      <c r="AM433" s="7">
        <v>0</v>
      </c>
      <c r="AN433" s="7">
        <v>0</v>
      </c>
      <c r="AO433" s="7">
        <v>0</v>
      </c>
      <c r="AP433" s="7">
        <f>Table2[[#This Row],[Company Direct Building Through FY 11]]+Table2[[#This Row],[Company Direct Building FY 12 and After  ]]</f>
        <v>0</v>
      </c>
      <c r="AQ433" s="7">
        <v>0</v>
      </c>
      <c r="AR433" s="7">
        <v>0</v>
      </c>
      <c r="AS433" s="7">
        <v>0</v>
      </c>
      <c r="AT433" s="7">
        <f>Table2[[#This Row],[Mortgage Recording Tax Through FY 11]]+Table2[[#This Row],[Mortgage Recording Tax FY 12 and After ]]</f>
        <v>0</v>
      </c>
      <c r="AU433" s="7">
        <v>0</v>
      </c>
      <c r="AV433" s="7">
        <v>0</v>
      </c>
      <c r="AW433" s="7">
        <v>0</v>
      </c>
      <c r="AX433" s="7">
        <f>Table2[[#This Row],[Pilot Savings  Through FY 11]]+Table2[[#This Row],[Pilot Savings FY 12 and After ]]</f>
        <v>0</v>
      </c>
      <c r="AY433" s="7">
        <v>0</v>
      </c>
      <c r="AZ433" s="7">
        <v>0</v>
      </c>
      <c r="BA433" s="7">
        <v>0</v>
      </c>
      <c r="BB433" s="7">
        <f>Table2[[#This Row],[Mortgage Recording Tax Exemption Through FY 11]]+Table2[[#This Row],[Mortgage Recording Tax Exemption FY 12 and After ]]</f>
        <v>0</v>
      </c>
      <c r="BC433" s="7">
        <v>178.0052</v>
      </c>
      <c r="BD433" s="7">
        <v>675.8546</v>
      </c>
      <c r="BE433" s="7">
        <v>2225.9895000000001</v>
      </c>
      <c r="BF433" s="7">
        <f>Table2[[#This Row],[Indirect and Induced Land Through FY 11]]+Table2[[#This Row],[Indirect and Induced Land FY 12 and After ]]</f>
        <v>2901.8441000000003</v>
      </c>
      <c r="BG433" s="7">
        <v>330.58120000000002</v>
      </c>
      <c r="BH433" s="7">
        <v>1255.1587999999999</v>
      </c>
      <c r="BI433" s="7">
        <v>4133.9799999999996</v>
      </c>
      <c r="BJ433" s="7">
        <f>Table2[[#This Row],[Indirect and Induced Building Through FY 11]]+Table2[[#This Row],[Indirect and Induced Building FY 12 and After]]</f>
        <v>5389.1387999999997</v>
      </c>
      <c r="BK433" s="7">
        <v>508.58640000000003</v>
      </c>
      <c r="BL433" s="7">
        <v>1931.0134</v>
      </c>
      <c r="BM433" s="7">
        <v>6359.9695000000002</v>
      </c>
      <c r="BN433" s="7">
        <f>Table2[[#This Row],[TOTAL Real Property Related Taxes Through FY 11]]+Table2[[#This Row],[TOTAL Real Property Related Taxes FY 12 and After]]</f>
        <v>8290.9829000000009</v>
      </c>
      <c r="BO433" s="7">
        <v>597.64210000000003</v>
      </c>
      <c r="BP433" s="7">
        <v>2382.6804999999999</v>
      </c>
      <c r="BQ433" s="7">
        <v>7473.6310999999996</v>
      </c>
      <c r="BR433" s="7">
        <f>Table2[[#This Row],[Company Direct Through FY 11]]+Table2[[#This Row],[Company Direct FY 12 and After ]]</f>
        <v>9856.3115999999991</v>
      </c>
      <c r="BS433" s="7">
        <v>0</v>
      </c>
      <c r="BT433" s="7">
        <v>0</v>
      </c>
      <c r="BU433" s="7">
        <v>0</v>
      </c>
      <c r="BV433" s="7">
        <f>Table2[[#This Row],[Sales Tax Exemption Through FY 11]]+Table2[[#This Row],[Sales Tax Exemption FY 12 and After ]]</f>
        <v>0</v>
      </c>
      <c r="BW433" s="7">
        <v>0</v>
      </c>
      <c r="BX433" s="7">
        <v>0</v>
      </c>
      <c r="BY433" s="7">
        <v>0</v>
      </c>
      <c r="BZ433" s="7">
        <f>Table2[[#This Row],[Energy Tax Savings Through FY 11]]+Table2[[#This Row],[Energy Tax Savings FY 12 and After ]]</f>
        <v>0</v>
      </c>
      <c r="CA433" s="7">
        <v>1.5842000000000001</v>
      </c>
      <c r="CB433" s="7">
        <v>6.4196999999999997</v>
      </c>
      <c r="CC433" s="7">
        <v>8.3636999999999997</v>
      </c>
      <c r="CD433" s="7">
        <f>Table2[[#This Row],[Tax Exempt Bond Savings Through FY 11]]+Table2[[#This Row],[Tax Exempt Bond Savings FY12 and After ]]</f>
        <v>14.7834</v>
      </c>
      <c r="CE433" s="7">
        <v>583.31470000000002</v>
      </c>
      <c r="CF433" s="7">
        <v>2369.1289000000002</v>
      </c>
      <c r="CG433" s="7">
        <v>7294.4625999999998</v>
      </c>
      <c r="CH433" s="7">
        <f>Table2[[#This Row],[Indirect and Induced Through FY 11]]+Table2[[#This Row],[Indirect and Induced FY 12 and After  ]]</f>
        <v>9663.5915000000005</v>
      </c>
      <c r="CI433" s="7">
        <v>1179.3725999999999</v>
      </c>
      <c r="CJ433" s="7">
        <v>4745.3896999999997</v>
      </c>
      <c r="CK433" s="7">
        <v>14759.73</v>
      </c>
      <c r="CL433" s="7">
        <f>Table2[[#This Row],[TOTAL Income Consumption Use Taxes Through FY 11]]+Table2[[#This Row],[TOTAL Income Consumption Use Taxes FY 12 and After  ]]</f>
        <v>19505.119699999999</v>
      </c>
      <c r="CM433" s="7">
        <v>1.5842000000000001</v>
      </c>
      <c r="CN433" s="7">
        <v>6.4196999999999997</v>
      </c>
      <c r="CO433" s="7">
        <v>8.3636999999999997</v>
      </c>
      <c r="CP433" s="7">
        <f>Table2[[#This Row],[Assistance Provided Through FY 11]]+Table2[[#This Row],[Assistance Provided FY 12 and After ]]</f>
        <v>14.7834</v>
      </c>
      <c r="CQ433" s="7">
        <v>0</v>
      </c>
      <c r="CR433" s="7">
        <v>0</v>
      </c>
      <c r="CS433" s="7">
        <v>0</v>
      </c>
      <c r="CT433" s="7">
        <f>Table2[[#This Row],[Recapture Cancellation Reduction Amount Through FY 11]]+Table2[[#This Row],[Recapture Cancellation Reduction Amount FY 12 and After ]]</f>
        <v>0</v>
      </c>
      <c r="CU433" s="7">
        <v>0</v>
      </c>
      <c r="CV433" s="7">
        <v>0</v>
      </c>
      <c r="CW433" s="7">
        <v>0</v>
      </c>
      <c r="CX433" s="7">
        <f>Table2[[#This Row],[Penalty Paid Through FY 11]]+Table2[[#This Row],[Penalty Paid FY 12 and After]]</f>
        <v>0</v>
      </c>
      <c r="CY433" s="7">
        <v>1.5842000000000001</v>
      </c>
      <c r="CZ433" s="7">
        <v>6.4196999999999997</v>
      </c>
      <c r="DA433" s="7">
        <v>8.3636999999999997</v>
      </c>
      <c r="DB433" s="7">
        <f>Table2[[#This Row],[TOTAL Assistance Net of recapture penalties Through FY 11]]+Table2[[#This Row],[TOTAL Assistance Net of recapture penalties FY 12 and After ]]</f>
        <v>14.7834</v>
      </c>
      <c r="DC433" s="7">
        <v>597.64210000000003</v>
      </c>
      <c r="DD433" s="7">
        <v>2382.6804999999999</v>
      </c>
      <c r="DE433" s="7">
        <v>7473.6310999999996</v>
      </c>
      <c r="DF433" s="7">
        <f>Table2[[#This Row],[Company Direct Tax Revenue Before Assistance FY 12 and After]]+Table2[[#This Row],[Company Direct Tax Revenue Before Assistance Through FY 11]]</f>
        <v>9856.3115999999991</v>
      </c>
      <c r="DG433" s="7">
        <v>1091.9011</v>
      </c>
      <c r="DH433" s="7">
        <v>4300.1423000000004</v>
      </c>
      <c r="DI433" s="7">
        <v>13654.4321</v>
      </c>
      <c r="DJ433" s="7">
        <f>Table2[[#This Row],[Indirect and Induced Tax Revenues FY 12 and After]]+Table2[[#This Row],[Indirect and Induced Tax Revenues Through FY 11]]</f>
        <v>17954.574400000001</v>
      </c>
      <c r="DK433" s="7">
        <v>1689.5432000000001</v>
      </c>
      <c r="DL433" s="7">
        <v>6682.8227999999999</v>
      </c>
      <c r="DM433" s="7">
        <v>21128.063200000001</v>
      </c>
      <c r="DN433" s="7">
        <f>Table2[[#This Row],[TOTAL Tax Revenues Before Assistance Through FY 11]]+Table2[[#This Row],[TOTAL Tax Revenues Before Assistance FY 12 and After]]</f>
        <v>27810.885999999999</v>
      </c>
      <c r="DO433" s="7">
        <v>1687.9590000000001</v>
      </c>
      <c r="DP433" s="7">
        <v>6676.4031000000004</v>
      </c>
      <c r="DQ433" s="7">
        <v>21119.699499999999</v>
      </c>
      <c r="DR433" s="7">
        <f>Table2[[#This Row],[TOTAL Tax Revenues Net of Assistance Recapture and Penalty FY 12 and After]]+Table2[[#This Row],[TOTAL Tax Revenues Net of Assistance Recapture and Penalty Through FY 11]]</f>
        <v>27796.102599999998</v>
      </c>
      <c r="DS433" s="7">
        <v>0</v>
      </c>
      <c r="DT433" s="7">
        <v>0</v>
      </c>
      <c r="DU433" s="7">
        <v>0</v>
      </c>
      <c r="DV433" s="7">
        <v>0</v>
      </c>
    </row>
    <row r="434" spans="1:126" x14ac:dyDescent="0.25">
      <c r="A434" s="5">
        <v>93209</v>
      </c>
      <c r="B434" s="5" t="s">
        <v>760</v>
      </c>
      <c r="C434" s="5" t="s">
        <v>761</v>
      </c>
      <c r="D434" s="5" t="s">
        <v>42</v>
      </c>
      <c r="E434" s="5">
        <v>44</v>
      </c>
      <c r="F434" s="5">
        <v>5418</v>
      </c>
      <c r="G434" s="5">
        <v>48</v>
      </c>
      <c r="H434" s="23"/>
      <c r="I434" s="23"/>
      <c r="J434" s="5">
        <v>624120</v>
      </c>
      <c r="K434" s="6" t="s">
        <v>166</v>
      </c>
      <c r="L434" s="6">
        <v>39135</v>
      </c>
      <c r="M434" s="9">
        <v>49857</v>
      </c>
      <c r="N434" s="7">
        <v>1620</v>
      </c>
      <c r="O434" s="5" t="s">
        <v>79</v>
      </c>
      <c r="P434" s="23">
        <v>36</v>
      </c>
      <c r="Q434" s="23">
        <v>0</v>
      </c>
      <c r="R434" s="23">
        <v>12</v>
      </c>
      <c r="S434" s="23">
        <v>0</v>
      </c>
      <c r="T434" s="23">
        <v>0</v>
      </c>
      <c r="U434" s="23">
        <v>48</v>
      </c>
      <c r="V434" s="23">
        <v>30</v>
      </c>
      <c r="W434" s="23">
        <v>0</v>
      </c>
      <c r="X434" s="23">
        <v>0</v>
      </c>
      <c r="Y434" s="23">
        <v>21</v>
      </c>
      <c r="Z434" s="23">
        <v>0</v>
      </c>
      <c r="AA434" s="24">
        <v>0</v>
      </c>
      <c r="AB434" s="24">
        <v>0</v>
      </c>
      <c r="AC434" s="24">
        <v>0</v>
      </c>
      <c r="AD434" s="24">
        <v>0</v>
      </c>
      <c r="AE434" s="24">
        <v>0</v>
      </c>
      <c r="AF434" s="24">
        <v>91.6666666666667</v>
      </c>
      <c r="AG434" s="5" t="s">
        <v>39</v>
      </c>
      <c r="AH434" s="7" t="s">
        <v>33</v>
      </c>
      <c r="AI434" s="7">
        <v>0</v>
      </c>
      <c r="AJ434" s="7">
        <v>0</v>
      </c>
      <c r="AK434" s="7">
        <v>0</v>
      </c>
      <c r="AL434" s="7">
        <f>Table2[[#This Row],[Company Direct Land Through FY 11]]+Table2[[#This Row],[Company Direct Land FY 12 and After ]]</f>
        <v>0</v>
      </c>
      <c r="AM434" s="7">
        <v>0</v>
      </c>
      <c r="AN434" s="7">
        <v>0</v>
      </c>
      <c r="AO434" s="7">
        <v>0</v>
      </c>
      <c r="AP434" s="7">
        <f>Table2[[#This Row],[Company Direct Building Through FY 11]]+Table2[[#This Row],[Company Direct Building FY 12 and After  ]]</f>
        <v>0</v>
      </c>
      <c r="AQ434" s="7">
        <v>0</v>
      </c>
      <c r="AR434" s="7">
        <v>30.726099999999999</v>
      </c>
      <c r="AS434" s="7">
        <v>0</v>
      </c>
      <c r="AT434" s="7">
        <f>Table2[[#This Row],[Mortgage Recording Tax Through FY 11]]+Table2[[#This Row],[Mortgage Recording Tax FY 12 and After ]]</f>
        <v>30.726099999999999</v>
      </c>
      <c r="AU434" s="7">
        <v>0</v>
      </c>
      <c r="AV434" s="7">
        <v>0</v>
      </c>
      <c r="AW434" s="7">
        <v>0</v>
      </c>
      <c r="AX434" s="7">
        <f>Table2[[#This Row],[Pilot Savings  Through FY 11]]+Table2[[#This Row],[Pilot Savings FY 12 and After ]]</f>
        <v>0</v>
      </c>
      <c r="AY434" s="7">
        <v>0</v>
      </c>
      <c r="AZ434" s="7">
        <v>30.726099999999999</v>
      </c>
      <c r="BA434" s="7">
        <v>0</v>
      </c>
      <c r="BB434" s="7">
        <f>Table2[[#This Row],[Mortgage Recording Tax Exemption Through FY 11]]+Table2[[#This Row],[Mortgage Recording Tax Exemption FY 12 and After ]]</f>
        <v>30.726099999999999</v>
      </c>
      <c r="BC434" s="7">
        <v>12.5756</v>
      </c>
      <c r="BD434" s="7">
        <v>47.9495</v>
      </c>
      <c r="BE434" s="7">
        <v>183.5728</v>
      </c>
      <c r="BF434" s="7">
        <f>Table2[[#This Row],[Indirect and Induced Land Through FY 11]]+Table2[[#This Row],[Indirect and Induced Land FY 12 and After ]]</f>
        <v>231.5223</v>
      </c>
      <c r="BG434" s="7">
        <v>23.354800000000001</v>
      </c>
      <c r="BH434" s="7">
        <v>89.049300000000002</v>
      </c>
      <c r="BI434" s="7">
        <v>340.92090000000002</v>
      </c>
      <c r="BJ434" s="7">
        <f>Table2[[#This Row],[Indirect and Induced Building Through FY 11]]+Table2[[#This Row],[Indirect and Induced Building FY 12 and After]]</f>
        <v>429.97020000000003</v>
      </c>
      <c r="BK434" s="7">
        <v>35.930399999999999</v>
      </c>
      <c r="BL434" s="7">
        <v>136.99879999999999</v>
      </c>
      <c r="BM434" s="7">
        <v>524.49369999999999</v>
      </c>
      <c r="BN434" s="7">
        <f>Table2[[#This Row],[TOTAL Real Property Related Taxes Through FY 11]]+Table2[[#This Row],[TOTAL Real Property Related Taxes FY 12 and After]]</f>
        <v>661.49249999999995</v>
      </c>
      <c r="BO434" s="7">
        <v>40.972000000000001</v>
      </c>
      <c r="BP434" s="7">
        <v>166.75630000000001</v>
      </c>
      <c r="BQ434" s="7">
        <v>598.08900000000006</v>
      </c>
      <c r="BR434" s="7">
        <f>Table2[[#This Row],[Company Direct Through FY 11]]+Table2[[#This Row],[Company Direct FY 12 and After ]]</f>
        <v>764.84530000000007</v>
      </c>
      <c r="BS434" s="7">
        <v>0</v>
      </c>
      <c r="BT434" s="7">
        <v>0</v>
      </c>
      <c r="BU434" s="7">
        <v>0</v>
      </c>
      <c r="BV434" s="7">
        <f>Table2[[#This Row],[Sales Tax Exemption Through FY 11]]+Table2[[#This Row],[Sales Tax Exemption FY 12 and After ]]</f>
        <v>0</v>
      </c>
      <c r="BW434" s="7">
        <v>0</v>
      </c>
      <c r="BX434" s="7">
        <v>0</v>
      </c>
      <c r="BY434" s="7">
        <v>0</v>
      </c>
      <c r="BZ434" s="7">
        <f>Table2[[#This Row],[Energy Tax Savings Through FY 11]]+Table2[[#This Row],[Energy Tax Savings FY 12 and After ]]</f>
        <v>0</v>
      </c>
      <c r="CA434" s="7">
        <v>0.93359999999999999</v>
      </c>
      <c r="CB434" s="7">
        <v>4.2149999999999999</v>
      </c>
      <c r="CC434" s="7">
        <v>4.9287999999999998</v>
      </c>
      <c r="CD434" s="7">
        <f>Table2[[#This Row],[Tax Exempt Bond Savings Through FY 11]]+Table2[[#This Row],[Tax Exempt Bond Savings FY12 and After ]]</f>
        <v>9.1437999999999988</v>
      </c>
      <c r="CE434" s="7">
        <v>49.496499999999997</v>
      </c>
      <c r="CF434" s="7">
        <v>204.7218</v>
      </c>
      <c r="CG434" s="7">
        <v>722.52549999999997</v>
      </c>
      <c r="CH434" s="7">
        <f>Table2[[#This Row],[Indirect and Induced Through FY 11]]+Table2[[#This Row],[Indirect and Induced FY 12 and After  ]]</f>
        <v>927.2473</v>
      </c>
      <c r="CI434" s="7">
        <v>89.534899999999993</v>
      </c>
      <c r="CJ434" s="7">
        <v>367.26310000000001</v>
      </c>
      <c r="CK434" s="7">
        <v>1315.6857</v>
      </c>
      <c r="CL434" s="7">
        <f>Table2[[#This Row],[TOTAL Income Consumption Use Taxes Through FY 11]]+Table2[[#This Row],[TOTAL Income Consumption Use Taxes FY 12 and After  ]]</f>
        <v>1682.9488000000001</v>
      </c>
      <c r="CM434" s="7">
        <v>0.93359999999999999</v>
      </c>
      <c r="CN434" s="7">
        <v>34.941099999999999</v>
      </c>
      <c r="CO434" s="7">
        <v>4.9287999999999998</v>
      </c>
      <c r="CP434" s="7">
        <f>Table2[[#This Row],[Assistance Provided Through FY 11]]+Table2[[#This Row],[Assistance Provided FY 12 and After ]]</f>
        <v>39.869900000000001</v>
      </c>
      <c r="CQ434" s="7">
        <v>0</v>
      </c>
      <c r="CR434" s="7">
        <v>0</v>
      </c>
      <c r="CS434" s="7">
        <v>0</v>
      </c>
      <c r="CT434" s="7">
        <f>Table2[[#This Row],[Recapture Cancellation Reduction Amount Through FY 11]]+Table2[[#This Row],[Recapture Cancellation Reduction Amount FY 12 and After ]]</f>
        <v>0</v>
      </c>
      <c r="CU434" s="7">
        <v>0</v>
      </c>
      <c r="CV434" s="7">
        <v>0</v>
      </c>
      <c r="CW434" s="7">
        <v>0</v>
      </c>
      <c r="CX434" s="7">
        <f>Table2[[#This Row],[Penalty Paid Through FY 11]]+Table2[[#This Row],[Penalty Paid FY 12 and After]]</f>
        <v>0</v>
      </c>
      <c r="CY434" s="7">
        <v>0.93359999999999999</v>
      </c>
      <c r="CZ434" s="7">
        <v>34.941099999999999</v>
      </c>
      <c r="DA434" s="7">
        <v>4.9287999999999998</v>
      </c>
      <c r="DB434" s="7">
        <f>Table2[[#This Row],[TOTAL Assistance Net of recapture penalties Through FY 11]]+Table2[[#This Row],[TOTAL Assistance Net of recapture penalties FY 12 and After ]]</f>
        <v>39.869900000000001</v>
      </c>
      <c r="DC434" s="7">
        <v>40.972000000000001</v>
      </c>
      <c r="DD434" s="7">
        <v>197.48240000000001</v>
      </c>
      <c r="DE434" s="7">
        <v>598.08900000000006</v>
      </c>
      <c r="DF434" s="7">
        <f>Table2[[#This Row],[Company Direct Tax Revenue Before Assistance FY 12 and After]]+Table2[[#This Row],[Company Direct Tax Revenue Before Assistance Through FY 11]]</f>
        <v>795.57140000000004</v>
      </c>
      <c r="DG434" s="7">
        <v>85.426900000000003</v>
      </c>
      <c r="DH434" s="7">
        <v>341.72059999999999</v>
      </c>
      <c r="DI434" s="7">
        <v>1247.0192</v>
      </c>
      <c r="DJ434" s="7">
        <f>Table2[[#This Row],[Indirect and Induced Tax Revenues FY 12 and After]]+Table2[[#This Row],[Indirect and Induced Tax Revenues Through FY 11]]</f>
        <v>1588.7397999999998</v>
      </c>
      <c r="DK434" s="7">
        <v>126.3989</v>
      </c>
      <c r="DL434" s="7">
        <v>539.20299999999997</v>
      </c>
      <c r="DM434" s="7">
        <v>1845.1081999999999</v>
      </c>
      <c r="DN434" s="7">
        <f>Table2[[#This Row],[TOTAL Tax Revenues Before Assistance Through FY 11]]+Table2[[#This Row],[TOTAL Tax Revenues Before Assistance FY 12 and After]]</f>
        <v>2384.3112000000001</v>
      </c>
      <c r="DO434" s="7">
        <v>125.4653</v>
      </c>
      <c r="DP434" s="7">
        <v>504.26190000000003</v>
      </c>
      <c r="DQ434" s="7">
        <v>1840.1794</v>
      </c>
      <c r="DR434" s="7">
        <f>Table2[[#This Row],[TOTAL Tax Revenues Net of Assistance Recapture and Penalty FY 12 and After]]+Table2[[#This Row],[TOTAL Tax Revenues Net of Assistance Recapture and Penalty Through FY 11]]</f>
        <v>2344.4413</v>
      </c>
      <c r="DS434" s="7">
        <v>0</v>
      </c>
      <c r="DT434" s="7">
        <v>0</v>
      </c>
      <c r="DU434" s="7">
        <v>0</v>
      </c>
      <c r="DV434" s="7">
        <v>0</v>
      </c>
    </row>
    <row r="435" spans="1:126" x14ac:dyDescent="0.25">
      <c r="A435" s="5">
        <v>93210</v>
      </c>
      <c r="B435" s="5" t="s">
        <v>762</v>
      </c>
      <c r="C435" s="5" t="s">
        <v>763</v>
      </c>
      <c r="D435" s="5" t="s">
        <v>27</v>
      </c>
      <c r="E435" s="5">
        <v>3</v>
      </c>
      <c r="F435" s="5">
        <v>805</v>
      </c>
      <c r="G435" s="5">
        <v>94</v>
      </c>
      <c r="H435" s="23"/>
      <c r="I435" s="23"/>
      <c r="J435" s="5">
        <v>624120</v>
      </c>
      <c r="K435" s="6" t="s">
        <v>166</v>
      </c>
      <c r="L435" s="6">
        <v>39135</v>
      </c>
      <c r="M435" s="9">
        <v>49857</v>
      </c>
      <c r="N435" s="7">
        <v>1010</v>
      </c>
      <c r="O435" s="5" t="s">
        <v>48</v>
      </c>
      <c r="P435" s="23">
        <v>0</v>
      </c>
      <c r="Q435" s="23">
        <v>0</v>
      </c>
      <c r="R435" s="23">
        <v>22</v>
      </c>
      <c r="S435" s="23">
        <v>4</v>
      </c>
      <c r="T435" s="23">
        <v>0</v>
      </c>
      <c r="U435" s="23">
        <v>26</v>
      </c>
      <c r="V435" s="23">
        <v>26</v>
      </c>
      <c r="W435" s="23">
        <v>0</v>
      </c>
      <c r="X435" s="23">
        <v>0</v>
      </c>
      <c r="Y435" s="23">
        <v>15</v>
      </c>
      <c r="Z435" s="23">
        <v>6</v>
      </c>
      <c r="AA435" s="24">
        <v>0</v>
      </c>
      <c r="AB435" s="24">
        <v>0</v>
      </c>
      <c r="AC435" s="24">
        <v>0</v>
      </c>
      <c r="AD435" s="24">
        <v>0</v>
      </c>
      <c r="AE435" s="24">
        <v>0</v>
      </c>
      <c r="AF435" s="24">
        <v>88.461538461538495</v>
      </c>
      <c r="AG435" s="5" t="s">
        <v>39</v>
      </c>
      <c r="AH435" s="7" t="s">
        <v>33</v>
      </c>
      <c r="AI435" s="7">
        <v>0</v>
      </c>
      <c r="AJ435" s="7">
        <v>0</v>
      </c>
      <c r="AK435" s="7">
        <v>0</v>
      </c>
      <c r="AL435" s="7">
        <f>Table2[[#This Row],[Company Direct Land Through FY 11]]+Table2[[#This Row],[Company Direct Land FY 12 and After ]]</f>
        <v>0</v>
      </c>
      <c r="AM435" s="7">
        <v>0</v>
      </c>
      <c r="AN435" s="7">
        <v>0</v>
      </c>
      <c r="AO435" s="7">
        <v>0</v>
      </c>
      <c r="AP435" s="7">
        <f>Table2[[#This Row],[Company Direct Building Through FY 11]]+Table2[[#This Row],[Company Direct Building FY 12 and After  ]]</f>
        <v>0</v>
      </c>
      <c r="AQ435" s="7">
        <v>0</v>
      </c>
      <c r="AR435" s="7">
        <v>0</v>
      </c>
      <c r="AS435" s="7">
        <v>0</v>
      </c>
      <c r="AT435" s="7">
        <f>Table2[[#This Row],[Mortgage Recording Tax Through FY 11]]+Table2[[#This Row],[Mortgage Recording Tax FY 12 and After ]]</f>
        <v>0</v>
      </c>
      <c r="AU435" s="7">
        <v>0</v>
      </c>
      <c r="AV435" s="7">
        <v>0</v>
      </c>
      <c r="AW435" s="7">
        <v>0</v>
      </c>
      <c r="AX435" s="7">
        <f>Table2[[#This Row],[Pilot Savings  Through FY 11]]+Table2[[#This Row],[Pilot Savings FY 12 and After ]]</f>
        <v>0</v>
      </c>
      <c r="AY435" s="7">
        <v>0</v>
      </c>
      <c r="AZ435" s="7">
        <v>0</v>
      </c>
      <c r="BA435" s="7">
        <v>0</v>
      </c>
      <c r="BB435" s="7">
        <f>Table2[[#This Row],[Mortgage Recording Tax Exemption Through FY 11]]+Table2[[#This Row],[Mortgage Recording Tax Exemption FY 12 and After ]]</f>
        <v>0</v>
      </c>
      <c r="BC435" s="7">
        <v>10.898199999999999</v>
      </c>
      <c r="BD435" s="7">
        <v>41.540599999999998</v>
      </c>
      <c r="BE435" s="7">
        <v>159.08670000000001</v>
      </c>
      <c r="BF435" s="7">
        <f>Table2[[#This Row],[Indirect and Induced Land Through FY 11]]+Table2[[#This Row],[Indirect and Induced Land FY 12 and After ]]</f>
        <v>200.62729999999999</v>
      </c>
      <c r="BG435" s="7">
        <v>20.2394</v>
      </c>
      <c r="BH435" s="7">
        <v>77.146699999999996</v>
      </c>
      <c r="BI435" s="7">
        <v>295.44549999999998</v>
      </c>
      <c r="BJ435" s="7">
        <f>Table2[[#This Row],[Indirect and Induced Building Through FY 11]]+Table2[[#This Row],[Indirect and Induced Building FY 12 and After]]</f>
        <v>372.59219999999999</v>
      </c>
      <c r="BK435" s="7">
        <v>31.137599999999999</v>
      </c>
      <c r="BL435" s="7">
        <v>118.68729999999999</v>
      </c>
      <c r="BM435" s="7">
        <v>454.53219999999999</v>
      </c>
      <c r="BN435" s="7">
        <f>Table2[[#This Row],[TOTAL Real Property Related Taxes Through FY 11]]+Table2[[#This Row],[TOTAL Real Property Related Taxes FY 12 and After]]</f>
        <v>573.21949999999993</v>
      </c>
      <c r="BO435" s="7">
        <v>29.5641</v>
      </c>
      <c r="BP435" s="7">
        <v>118.01649999999999</v>
      </c>
      <c r="BQ435" s="7">
        <v>431.56169999999997</v>
      </c>
      <c r="BR435" s="7">
        <f>Table2[[#This Row],[Company Direct Through FY 11]]+Table2[[#This Row],[Company Direct FY 12 and After ]]</f>
        <v>549.57819999999992</v>
      </c>
      <c r="BS435" s="7">
        <v>0</v>
      </c>
      <c r="BT435" s="7">
        <v>0</v>
      </c>
      <c r="BU435" s="7">
        <v>0</v>
      </c>
      <c r="BV435" s="7">
        <f>Table2[[#This Row],[Sales Tax Exemption Through FY 11]]+Table2[[#This Row],[Sales Tax Exemption FY 12 and After ]]</f>
        <v>0</v>
      </c>
      <c r="BW435" s="7">
        <v>0</v>
      </c>
      <c r="BX435" s="7">
        <v>0</v>
      </c>
      <c r="BY435" s="7">
        <v>0</v>
      </c>
      <c r="BZ435" s="7">
        <f>Table2[[#This Row],[Energy Tax Savings Through FY 11]]+Table2[[#This Row],[Energy Tax Savings FY 12 and After ]]</f>
        <v>0</v>
      </c>
      <c r="CA435" s="7">
        <v>0.47610000000000002</v>
      </c>
      <c r="CB435" s="7">
        <v>2.2111000000000001</v>
      </c>
      <c r="CC435" s="7">
        <v>2.5135999999999998</v>
      </c>
      <c r="CD435" s="7">
        <f>Table2[[#This Row],[Tax Exempt Bond Savings Through FY 11]]+Table2[[#This Row],[Tax Exempt Bond Savings FY12 and After ]]</f>
        <v>4.7247000000000003</v>
      </c>
      <c r="CE435" s="7">
        <v>35.712800000000001</v>
      </c>
      <c r="CF435" s="7">
        <v>145.26130000000001</v>
      </c>
      <c r="CG435" s="7">
        <v>521.31669999999997</v>
      </c>
      <c r="CH435" s="7">
        <f>Table2[[#This Row],[Indirect and Induced Through FY 11]]+Table2[[#This Row],[Indirect and Induced FY 12 and After  ]]</f>
        <v>666.57799999999997</v>
      </c>
      <c r="CI435" s="7">
        <v>64.800799999999995</v>
      </c>
      <c r="CJ435" s="7">
        <v>261.06670000000003</v>
      </c>
      <c r="CK435" s="7">
        <v>950.36479999999995</v>
      </c>
      <c r="CL435" s="7">
        <f>Table2[[#This Row],[TOTAL Income Consumption Use Taxes Through FY 11]]+Table2[[#This Row],[TOTAL Income Consumption Use Taxes FY 12 and After  ]]</f>
        <v>1211.4314999999999</v>
      </c>
      <c r="CM435" s="7">
        <v>0.47610000000000002</v>
      </c>
      <c r="CN435" s="7">
        <v>2.2111000000000001</v>
      </c>
      <c r="CO435" s="7">
        <v>2.5135999999999998</v>
      </c>
      <c r="CP435" s="7">
        <f>Table2[[#This Row],[Assistance Provided Through FY 11]]+Table2[[#This Row],[Assistance Provided FY 12 and After ]]</f>
        <v>4.7247000000000003</v>
      </c>
      <c r="CQ435" s="7">
        <v>0</v>
      </c>
      <c r="CR435" s="7">
        <v>0</v>
      </c>
      <c r="CS435" s="7">
        <v>0</v>
      </c>
      <c r="CT435" s="7">
        <f>Table2[[#This Row],[Recapture Cancellation Reduction Amount Through FY 11]]+Table2[[#This Row],[Recapture Cancellation Reduction Amount FY 12 and After ]]</f>
        <v>0</v>
      </c>
      <c r="CU435" s="7">
        <v>0</v>
      </c>
      <c r="CV435" s="7">
        <v>0</v>
      </c>
      <c r="CW435" s="7">
        <v>0</v>
      </c>
      <c r="CX435" s="7">
        <f>Table2[[#This Row],[Penalty Paid Through FY 11]]+Table2[[#This Row],[Penalty Paid FY 12 and After]]</f>
        <v>0</v>
      </c>
      <c r="CY435" s="7">
        <v>0.47610000000000002</v>
      </c>
      <c r="CZ435" s="7">
        <v>2.2111000000000001</v>
      </c>
      <c r="DA435" s="7">
        <v>2.5135999999999998</v>
      </c>
      <c r="DB435" s="7">
        <f>Table2[[#This Row],[TOTAL Assistance Net of recapture penalties Through FY 11]]+Table2[[#This Row],[TOTAL Assistance Net of recapture penalties FY 12 and After ]]</f>
        <v>4.7247000000000003</v>
      </c>
      <c r="DC435" s="7">
        <v>29.5641</v>
      </c>
      <c r="DD435" s="7">
        <v>118.01649999999999</v>
      </c>
      <c r="DE435" s="7">
        <v>431.56169999999997</v>
      </c>
      <c r="DF435" s="7">
        <f>Table2[[#This Row],[Company Direct Tax Revenue Before Assistance FY 12 and After]]+Table2[[#This Row],[Company Direct Tax Revenue Before Assistance Through FY 11]]</f>
        <v>549.57819999999992</v>
      </c>
      <c r="DG435" s="7">
        <v>66.850399999999993</v>
      </c>
      <c r="DH435" s="7">
        <v>263.9486</v>
      </c>
      <c r="DI435" s="7">
        <v>975.84889999999996</v>
      </c>
      <c r="DJ435" s="7">
        <f>Table2[[#This Row],[Indirect and Induced Tax Revenues FY 12 and After]]+Table2[[#This Row],[Indirect and Induced Tax Revenues Through FY 11]]</f>
        <v>1239.7974999999999</v>
      </c>
      <c r="DK435" s="7">
        <v>96.414500000000004</v>
      </c>
      <c r="DL435" s="7">
        <v>381.96510000000001</v>
      </c>
      <c r="DM435" s="7">
        <v>1407.4105999999999</v>
      </c>
      <c r="DN435" s="7">
        <f>Table2[[#This Row],[TOTAL Tax Revenues Before Assistance Through FY 11]]+Table2[[#This Row],[TOTAL Tax Revenues Before Assistance FY 12 and After]]</f>
        <v>1789.3757000000001</v>
      </c>
      <c r="DO435" s="7">
        <v>95.938400000000001</v>
      </c>
      <c r="DP435" s="7">
        <v>379.75400000000002</v>
      </c>
      <c r="DQ435" s="7">
        <v>1404.8969999999999</v>
      </c>
      <c r="DR435" s="7">
        <f>Table2[[#This Row],[TOTAL Tax Revenues Net of Assistance Recapture and Penalty FY 12 and After]]+Table2[[#This Row],[TOTAL Tax Revenues Net of Assistance Recapture and Penalty Through FY 11]]</f>
        <v>1784.6509999999998</v>
      </c>
      <c r="DS435" s="7">
        <v>0</v>
      </c>
      <c r="DT435" s="7">
        <v>0</v>
      </c>
      <c r="DU435" s="7">
        <v>0</v>
      </c>
      <c r="DV435" s="7">
        <v>0</v>
      </c>
    </row>
    <row r="436" spans="1:126" x14ac:dyDescent="0.25">
      <c r="A436" s="5">
        <v>93211</v>
      </c>
      <c r="B436" s="5" t="s">
        <v>764</v>
      </c>
      <c r="C436" s="5" t="s">
        <v>837</v>
      </c>
      <c r="D436" s="5" t="s">
        <v>36</v>
      </c>
      <c r="E436" s="5">
        <v>11</v>
      </c>
      <c r="F436" s="5">
        <v>5079</v>
      </c>
      <c r="G436" s="5">
        <v>42</v>
      </c>
      <c r="H436" s="23"/>
      <c r="I436" s="23"/>
      <c r="J436" s="5">
        <v>624190</v>
      </c>
      <c r="K436" s="6" t="s">
        <v>166</v>
      </c>
      <c r="L436" s="6">
        <v>39135</v>
      </c>
      <c r="M436" s="9">
        <v>49857</v>
      </c>
      <c r="N436" s="7">
        <v>3220</v>
      </c>
      <c r="O436" s="5" t="s">
        <v>79</v>
      </c>
      <c r="P436" s="23">
        <v>0</v>
      </c>
      <c r="Q436" s="23">
        <v>12</v>
      </c>
      <c r="R436" s="23">
        <v>66</v>
      </c>
      <c r="S436" s="23">
        <v>0</v>
      </c>
      <c r="T436" s="23">
        <v>0</v>
      </c>
      <c r="U436" s="23">
        <v>78</v>
      </c>
      <c r="V436" s="23">
        <v>72</v>
      </c>
      <c r="W436" s="23">
        <v>0</v>
      </c>
      <c r="X436" s="23">
        <v>0</v>
      </c>
      <c r="Y436" s="23">
        <v>60</v>
      </c>
      <c r="Z436" s="23">
        <v>0</v>
      </c>
      <c r="AA436" s="24">
        <v>0</v>
      </c>
      <c r="AB436" s="24">
        <v>0</v>
      </c>
      <c r="AC436" s="24">
        <v>0</v>
      </c>
      <c r="AD436" s="24">
        <v>0</v>
      </c>
      <c r="AE436" s="24">
        <v>0</v>
      </c>
      <c r="AF436" s="24">
        <v>73.076923076923094</v>
      </c>
      <c r="AG436" s="5" t="s">
        <v>39</v>
      </c>
      <c r="AH436" s="7" t="s">
        <v>33</v>
      </c>
      <c r="AI436" s="7">
        <v>0</v>
      </c>
      <c r="AJ436" s="7">
        <v>0</v>
      </c>
      <c r="AK436" s="7">
        <v>0</v>
      </c>
      <c r="AL436" s="7">
        <f>Table2[[#This Row],[Company Direct Land Through FY 11]]+Table2[[#This Row],[Company Direct Land FY 12 and After ]]</f>
        <v>0</v>
      </c>
      <c r="AM436" s="7">
        <v>0</v>
      </c>
      <c r="AN436" s="7">
        <v>0</v>
      </c>
      <c r="AO436" s="7">
        <v>0</v>
      </c>
      <c r="AP436" s="7">
        <f>Table2[[#This Row],[Company Direct Building Through FY 11]]+Table2[[#This Row],[Company Direct Building FY 12 and After  ]]</f>
        <v>0</v>
      </c>
      <c r="AQ436" s="7">
        <v>0</v>
      </c>
      <c r="AR436" s="7">
        <v>62.792000000000002</v>
      </c>
      <c r="AS436" s="7">
        <v>0</v>
      </c>
      <c r="AT436" s="7">
        <f>Table2[[#This Row],[Mortgage Recording Tax Through FY 11]]+Table2[[#This Row],[Mortgage Recording Tax FY 12 and After ]]</f>
        <v>62.792000000000002</v>
      </c>
      <c r="AU436" s="7">
        <v>0</v>
      </c>
      <c r="AV436" s="7">
        <v>0</v>
      </c>
      <c r="AW436" s="7">
        <v>0</v>
      </c>
      <c r="AX436" s="7">
        <f>Table2[[#This Row],[Pilot Savings  Through FY 11]]+Table2[[#This Row],[Pilot Savings FY 12 and After ]]</f>
        <v>0</v>
      </c>
      <c r="AY436" s="7">
        <v>0</v>
      </c>
      <c r="AZ436" s="7">
        <v>62.792000000000002</v>
      </c>
      <c r="BA436" s="7">
        <v>0</v>
      </c>
      <c r="BB436" s="7">
        <f>Table2[[#This Row],[Mortgage Recording Tax Exemption Through FY 11]]+Table2[[#This Row],[Mortgage Recording Tax Exemption FY 12 and After ]]</f>
        <v>62.792000000000002</v>
      </c>
      <c r="BC436" s="7">
        <v>30.180399999999999</v>
      </c>
      <c r="BD436" s="7">
        <v>101.14190000000001</v>
      </c>
      <c r="BE436" s="7">
        <v>440.56009999999998</v>
      </c>
      <c r="BF436" s="7">
        <f>Table2[[#This Row],[Indirect and Induced Land Through FY 11]]+Table2[[#This Row],[Indirect and Induced Land FY 12 and After ]]</f>
        <v>541.702</v>
      </c>
      <c r="BG436" s="7">
        <v>56.049199999999999</v>
      </c>
      <c r="BH436" s="7">
        <v>187.8349</v>
      </c>
      <c r="BI436" s="7">
        <v>818.17809999999997</v>
      </c>
      <c r="BJ436" s="7">
        <f>Table2[[#This Row],[Indirect and Induced Building Through FY 11]]+Table2[[#This Row],[Indirect and Induced Building FY 12 and After]]</f>
        <v>1006.0129999999999</v>
      </c>
      <c r="BK436" s="7">
        <v>86.229600000000005</v>
      </c>
      <c r="BL436" s="7">
        <v>288.97680000000003</v>
      </c>
      <c r="BM436" s="7">
        <v>1258.7382</v>
      </c>
      <c r="BN436" s="7">
        <f>Table2[[#This Row],[TOTAL Real Property Related Taxes Through FY 11]]+Table2[[#This Row],[TOTAL Real Property Related Taxes FY 12 and After]]</f>
        <v>1547.7150000000001</v>
      </c>
      <c r="BO436" s="7">
        <v>90.212500000000006</v>
      </c>
      <c r="BP436" s="7">
        <v>317.80250000000001</v>
      </c>
      <c r="BQ436" s="7">
        <v>1316.876</v>
      </c>
      <c r="BR436" s="7">
        <f>Table2[[#This Row],[Company Direct Through FY 11]]+Table2[[#This Row],[Company Direct FY 12 and After ]]</f>
        <v>1634.6785</v>
      </c>
      <c r="BS436" s="7">
        <v>0</v>
      </c>
      <c r="BT436" s="7">
        <v>0</v>
      </c>
      <c r="BU436" s="7">
        <v>0</v>
      </c>
      <c r="BV436" s="7">
        <f>Table2[[#This Row],[Sales Tax Exemption Through FY 11]]+Table2[[#This Row],[Sales Tax Exemption FY 12 and After ]]</f>
        <v>0</v>
      </c>
      <c r="BW436" s="7">
        <v>0</v>
      </c>
      <c r="BX436" s="7">
        <v>0</v>
      </c>
      <c r="BY436" s="7">
        <v>0</v>
      </c>
      <c r="BZ436" s="7">
        <f>Table2[[#This Row],[Energy Tax Savings Through FY 11]]+Table2[[#This Row],[Energy Tax Savings FY 12 and After ]]</f>
        <v>0</v>
      </c>
      <c r="CA436" s="7">
        <v>1.5367</v>
      </c>
      <c r="CB436" s="7">
        <v>6.1313000000000004</v>
      </c>
      <c r="CC436" s="7">
        <v>8.1128999999999998</v>
      </c>
      <c r="CD436" s="7">
        <f>Table2[[#This Row],[Tax Exempt Bond Savings Through FY 11]]+Table2[[#This Row],[Tax Exempt Bond Savings FY12 and After ]]</f>
        <v>14.244199999999999</v>
      </c>
      <c r="CE436" s="7">
        <v>108.9777</v>
      </c>
      <c r="CF436" s="7">
        <v>389.33760000000001</v>
      </c>
      <c r="CG436" s="7">
        <v>1590.8022000000001</v>
      </c>
      <c r="CH436" s="7">
        <f>Table2[[#This Row],[Indirect and Induced Through FY 11]]+Table2[[#This Row],[Indirect and Induced FY 12 and After  ]]</f>
        <v>1980.1398000000002</v>
      </c>
      <c r="CI436" s="7">
        <v>197.65350000000001</v>
      </c>
      <c r="CJ436" s="7">
        <v>701.00879999999995</v>
      </c>
      <c r="CK436" s="7">
        <v>2899.5653000000002</v>
      </c>
      <c r="CL436" s="7">
        <f>Table2[[#This Row],[TOTAL Income Consumption Use Taxes Through FY 11]]+Table2[[#This Row],[TOTAL Income Consumption Use Taxes FY 12 and After  ]]</f>
        <v>3600.5741000000003</v>
      </c>
      <c r="CM436" s="7">
        <v>1.5367</v>
      </c>
      <c r="CN436" s="7">
        <v>68.923299999999998</v>
      </c>
      <c r="CO436" s="7">
        <v>8.1128999999999998</v>
      </c>
      <c r="CP436" s="7">
        <f>Table2[[#This Row],[Assistance Provided Through FY 11]]+Table2[[#This Row],[Assistance Provided FY 12 and After ]]</f>
        <v>77.036199999999994</v>
      </c>
      <c r="CQ436" s="7">
        <v>0</v>
      </c>
      <c r="CR436" s="7">
        <v>0</v>
      </c>
      <c r="CS436" s="7">
        <v>0</v>
      </c>
      <c r="CT436" s="7">
        <f>Table2[[#This Row],[Recapture Cancellation Reduction Amount Through FY 11]]+Table2[[#This Row],[Recapture Cancellation Reduction Amount FY 12 and After ]]</f>
        <v>0</v>
      </c>
      <c r="CU436" s="7">
        <v>0</v>
      </c>
      <c r="CV436" s="7">
        <v>0</v>
      </c>
      <c r="CW436" s="7">
        <v>0</v>
      </c>
      <c r="CX436" s="7">
        <f>Table2[[#This Row],[Penalty Paid Through FY 11]]+Table2[[#This Row],[Penalty Paid FY 12 and After]]</f>
        <v>0</v>
      </c>
      <c r="CY436" s="7">
        <v>1.5367</v>
      </c>
      <c r="CZ436" s="7">
        <v>68.923299999999998</v>
      </c>
      <c r="DA436" s="7">
        <v>8.1128999999999998</v>
      </c>
      <c r="DB436" s="7">
        <f>Table2[[#This Row],[TOTAL Assistance Net of recapture penalties Through FY 11]]+Table2[[#This Row],[TOTAL Assistance Net of recapture penalties FY 12 and After ]]</f>
        <v>77.036199999999994</v>
      </c>
      <c r="DC436" s="7">
        <v>90.212500000000006</v>
      </c>
      <c r="DD436" s="7">
        <v>380.59449999999998</v>
      </c>
      <c r="DE436" s="7">
        <v>1316.876</v>
      </c>
      <c r="DF436" s="7">
        <f>Table2[[#This Row],[Company Direct Tax Revenue Before Assistance FY 12 and After]]+Table2[[#This Row],[Company Direct Tax Revenue Before Assistance Through FY 11]]</f>
        <v>1697.4704999999999</v>
      </c>
      <c r="DG436" s="7">
        <v>195.2073</v>
      </c>
      <c r="DH436" s="7">
        <v>678.31439999999998</v>
      </c>
      <c r="DI436" s="7">
        <v>2849.5403999999999</v>
      </c>
      <c r="DJ436" s="7">
        <f>Table2[[#This Row],[Indirect and Induced Tax Revenues FY 12 and After]]+Table2[[#This Row],[Indirect and Induced Tax Revenues Through FY 11]]</f>
        <v>3527.8548000000001</v>
      </c>
      <c r="DK436" s="7">
        <v>285.41980000000001</v>
      </c>
      <c r="DL436" s="7">
        <v>1058.9088999999999</v>
      </c>
      <c r="DM436" s="7">
        <v>4166.4164000000001</v>
      </c>
      <c r="DN436" s="7">
        <f>Table2[[#This Row],[TOTAL Tax Revenues Before Assistance Through FY 11]]+Table2[[#This Row],[TOTAL Tax Revenues Before Assistance FY 12 and After]]</f>
        <v>5225.3253000000004</v>
      </c>
      <c r="DO436" s="7">
        <v>283.88310000000001</v>
      </c>
      <c r="DP436" s="7">
        <v>989.98559999999998</v>
      </c>
      <c r="DQ436" s="7">
        <v>4158.3035</v>
      </c>
      <c r="DR436" s="7">
        <f>Table2[[#This Row],[TOTAL Tax Revenues Net of Assistance Recapture and Penalty FY 12 and After]]+Table2[[#This Row],[TOTAL Tax Revenues Net of Assistance Recapture and Penalty Through FY 11]]</f>
        <v>5148.2891</v>
      </c>
      <c r="DS436" s="7">
        <v>0</v>
      </c>
      <c r="DT436" s="7">
        <v>0</v>
      </c>
      <c r="DU436" s="7">
        <v>0</v>
      </c>
      <c r="DV436" s="7">
        <v>0</v>
      </c>
    </row>
    <row r="437" spans="1:126" x14ac:dyDescent="0.25">
      <c r="A437" s="5">
        <v>93212</v>
      </c>
      <c r="B437" s="5" t="s">
        <v>765</v>
      </c>
      <c r="C437" s="5" t="s">
        <v>766</v>
      </c>
      <c r="D437" s="5" t="s">
        <v>42</v>
      </c>
      <c r="E437" s="5">
        <v>39</v>
      </c>
      <c r="F437" s="5">
        <v>448</v>
      </c>
      <c r="G437" s="5">
        <v>7</v>
      </c>
      <c r="H437" s="23"/>
      <c r="I437" s="23"/>
      <c r="J437" s="5">
        <v>611110</v>
      </c>
      <c r="K437" s="6" t="s">
        <v>166</v>
      </c>
      <c r="L437" s="6">
        <v>39135</v>
      </c>
      <c r="M437" s="9">
        <v>49857</v>
      </c>
      <c r="N437" s="7">
        <v>5260</v>
      </c>
      <c r="O437" s="5" t="s">
        <v>79</v>
      </c>
      <c r="P437" s="23">
        <v>1</v>
      </c>
      <c r="Q437" s="23">
        <v>4</v>
      </c>
      <c r="R437" s="23">
        <v>29</v>
      </c>
      <c r="S437" s="23">
        <v>3</v>
      </c>
      <c r="T437" s="23">
        <v>22</v>
      </c>
      <c r="U437" s="23">
        <v>59</v>
      </c>
      <c r="V437" s="23">
        <v>56</v>
      </c>
      <c r="W437" s="23">
        <v>0</v>
      </c>
      <c r="X437" s="23">
        <v>0</v>
      </c>
      <c r="Y437" s="23">
        <v>0</v>
      </c>
      <c r="Z437" s="23">
        <v>6</v>
      </c>
      <c r="AA437" s="24">
        <v>0</v>
      </c>
      <c r="AB437" s="24">
        <v>0</v>
      </c>
      <c r="AC437" s="24">
        <v>0</v>
      </c>
      <c r="AD437" s="24">
        <v>0</v>
      </c>
      <c r="AE437" s="24">
        <v>0</v>
      </c>
      <c r="AF437" s="24">
        <v>91.891891891891902</v>
      </c>
      <c r="AG437" s="5" t="s">
        <v>39</v>
      </c>
      <c r="AH437" s="7" t="s">
        <v>33</v>
      </c>
      <c r="AI437" s="7">
        <v>0</v>
      </c>
      <c r="AJ437" s="7">
        <v>0</v>
      </c>
      <c r="AK437" s="7">
        <v>0</v>
      </c>
      <c r="AL437" s="7">
        <f>Table2[[#This Row],[Company Direct Land Through FY 11]]+Table2[[#This Row],[Company Direct Land FY 12 and After ]]</f>
        <v>0</v>
      </c>
      <c r="AM437" s="7">
        <v>0</v>
      </c>
      <c r="AN437" s="7">
        <v>0</v>
      </c>
      <c r="AO437" s="7">
        <v>0</v>
      </c>
      <c r="AP437" s="7">
        <f>Table2[[#This Row],[Company Direct Building Through FY 11]]+Table2[[#This Row],[Company Direct Building FY 12 and After  ]]</f>
        <v>0</v>
      </c>
      <c r="AQ437" s="7">
        <v>0</v>
      </c>
      <c r="AR437" s="7">
        <v>82.710300000000004</v>
      </c>
      <c r="AS437" s="7">
        <v>0</v>
      </c>
      <c r="AT437" s="7">
        <f>Table2[[#This Row],[Mortgage Recording Tax Through FY 11]]+Table2[[#This Row],[Mortgage Recording Tax FY 12 and After ]]</f>
        <v>82.710300000000004</v>
      </c>
      <c r="AU437" s="7">
        <v>0</v>
      </c>
      <c r="AV437" s="7">
        <v>0</v>
      </c>
      <c r="AW437" s="7">
        <v>0</v>
      </c>
      <c r="AX437" s="7">
        <f>Table2[[#This Row],[Pilot Savings  Through FY 11]]+Table2[[#This Row],[Pilot Savings FY 12 and After ]]</f>
        <v>0</v>
      </c>
      <c r="AY437" s="7">
        <v>0</v>
      </c>
      <c r="AZ437" s="7">
        <v>82.710300000000004</v>
      </c>
      <c r="BA437" s="7">
        <v>0</v>
      </c>
      <c r="BB437" s="7">
        <f>Table2[[#This Row],[Mortgage Recording Tax Exemption Through FY 11]]+Table2[[#This Row],[Mortgage Recording Tax Exemption FY 12 and After ]]</f>
        <v>82.710300000000004</v>
      </c>
      <c r="BC437" s="7">
        <v>38.636600000000001</v>
      </c>
      <c r="BD437" s="7">
        <v>197.15620000000001</v>
      </c>
      <c r="BE437" s="7">
        <v>563.99829999999997</v>
      </c>
      <c r="BF437" s="7">
        <f>Table2[[#This Row],[Indirect and Induced Land Through FY 11]]+Table2[[#This Row],[Indirect and Induced Land FY 12 and After ]]</f>
        <v>761.15449999999998</v>
      </c>
      <c r="BG437" s="7">
        <v>71.753799999999998</v>
      </c>
      <c r="BH437" s="7">
        <v>366.1474</v>
      </c>
      <c r="BI437" s="7">
        <v>1047.4269999999999</v>
      </c>
      <c r="BJ437" s="7">
        <f>Table2[[#This Row],[Indirect and Induced Building Through FY 11]]+Table2[[#This Row],[Indirect and Induced Building FY 12 and After]]</f>
        <v>1413.5744</v>
      </c>
      <c r="BK437" s="7">
        <v>110.3904</v>
      </c>
      <c r="BL437" s="7">
        <v>563.30359999999996</v>
      </c>
      <c r="BM437" s="7">
        <v>1611.4253000000001</v>
      </c>
      <c r="BN437" s="7">
        <f>Table2[[#This Row],[TOTAL Real Property Related Taxes Through FY 11]]+Table2[[#This Row],[TOTAL Real Property Related Taxes FY 12 and After]]</f>
        <v>2174.7289000000001</v>
      </c>
      <c r="BO437" s="7">
        <v>137.50659999999999</v>
      </c>
      <c r="BP437" s="7">
        <v>745.62929999999994</v>
      </c>
      <c r="BQ437" s="7">
        <v>2007.2529</v>
      </c>
      <c r="BR437" s="7">
        <f>Table2[[#This Row],[Company Direct Through FY 11]]+Table2[[#This Row],[Company Direct FY 12 and After ]]</f>
        <v>2752.8822</v>
      </c>
      <c r="BS437" s="7">
        <v>0</v>
      </c>
      <c r="BT437" s="7">
        <v>0</v>
      </c>
      <c r="BU437" s="7">
        <v>0</v>
      </c>
      <c r="BV437" s="7">
        <f>Table2[[#This Row],[Sales Tax Exemption Through FY 11]]+Table2[[#This Row],[Sales Tax Exemption FY 12 and After ]]</f>
        <v>0</v>
      </c>
      <c r="BW437" s="7">
        <v>0</v>
      </c>
      <c r="BX437" s="7">
        <v>0</v>
      </c>
      <c r="BY437" s="7">
        <v>0</v>
      </c>
      <c r="BZ437" s="7">
        <f>Table2[[#This Row],[Energy Tax Savings Through FY 11]]+Table2[[#This Row],[Energy Tax Savings FY 12 and After ]]</f>
        <v>0</v>
      </c>
      <c r="CA437" s="7">
        <v>3.4117000000000002</v>
      </c>
      <c r="CB437" s="7">
        <v>13.446199999999999</v>
      </c>
      <c r="CC437" s="7">
        <v>18.0121</v>
      </c>
      <c r="CD437" s="7">
        <f>Table2[[#This Row],[Tax Exempt Bond Savings Through FY 11]]+Table2[[#This Row],[Tax Exempt Bond Savings FY12 and After ]]</f>
        <v>31.458300000000001</v>
      </c>
      <c r="CE437" s="7">
        <v>152.0701</v>
      </c>
      <c r="CF437" s="7">
        <v>842.71119999999996</v>
      </c>
      <c r="CG437" s="7">
        <v>2219.8440000000001</v>
      </c>
      <c r="CH437" s="7">
        <f>Table2[[#This Row],[Indirect and Induced Through FY 11]]+Table2[[#This Row],[Indirect and Induced FY 12 and After  ]]</f>
        <v>3062.5551999999998</v>
      </c>
      <c r="CI437" s="7">
        <v>286.16500000000002</v>
      </c>
      <c r="CJ437" s="7">
        <v>1574.8942999999999</v>
      </c>
      <c r="CK437" s="7">
        <v>4209.0847999999996</v>
      </c>
      <c r="CL437" s="7">
        <f>Table2[[#This Row],[TOTAL Income Consumption Use Taxes Through FY 11]]+Table2[[#This Row],[TOTAL Income Consumption Use Taxes FY 12 and After  ]]</f>
        <v>5783.9790999999996</v>
      </c>
      <c r="CM437" s="7">
        <v>3.4117000000000002</v>
      </c>
      <c r="CN437" s="7">
        <v>96.156499999999994</v>
      </c>
      <c r="CO437" s="7">
        <v>18.0121</v>
      </c>
      <c r="CP437" s="7">
        <f>Table2[[#This Row],[Assistance Provided Through FY 11]]+Table2[[#This Row],[Assistance Provided FY 12 and After ]]</f>
        <v>114.1686</v>
      </c>
      <c r="CQ437" s="7">
        <v>0</v>
      </c>
      <c r="CR437" s="7">
        <v>0</v>
      </c>
      <c r="CS437" s="7">
        <v>0</v>
      </c>
      <c r="CT437" s="7">
        <f>Table2[[#This Row],[Recapture Cancellation Reduction Amount Through FY 11]]+Table2[[#This Row],[Recapture Cancellation Reduction Amount FY 12 and After ]]</f>
        <v>0</v>
      </c>
      <c r="CU437" s="7">
        <v>0</v>
      </c>
      <c r="CV437" s="7">
        <v>0</v>
      </c>
      <c r="CW437" s="7">
        <v>0</v>
      </c>
      <c r="CX437" s="7">
        <f>Table2[[#This Row],[Penalty Paid Through FY 11]]+Table2[[#This Row],[Penalty Paid FY 12 and After]]</f>
        <v>0</v>
      </c>
      <c r="CY437" s="7">
        <v>3.4117000000000002</v>
      </c>
      <c r="CZ437" s="7">
        <v>96.156499999999994</v>
      </c>
      <c r="DA437" s="7">
        <v>18.0121</v>
      </c>
      <c r="DB437" s="7">
        <f>Table2[[#This Row],[TOTAL Assistance Net of recapture penalties Through FY 11]]+Table2[[#This Row],[TOTAL Assistance Net of recapture penalties FY 12 and After ]]</f>
        <v>114.1686</v>
      </c>
      <c r="DC437" s="7">
        <v>137.50659999999999</v>
      </c>
      <c r="DD437" s="7">
        <v>828.33960000000002</v>
      </c>
      <c r="DE437" s="7">
        <v>2007.2529</v>
      </c>
      <c r="DF437" s="7">
        <f>Table2[[#This Row],[Company Direct Tax Revenue Before Assistance FY 12 and After]]+Table2[[#This Row],[Company Direct Tax Revenue Before Assistance Through FY 11]]</f>
        <v>2835.5924999999997</v>
      </c>
      <c r="DG437" s="7">
        <v>262.46050000000002</v>
      </c>
      <c r="DH437" s="7">
        <v>1406.0147999999999</v>
      </c>
      <c r="DI437" s="7">
        <v>3831.2692999999999</v>
      </c>
      <c r="DJ437" s="7">
        <f>Table2[[#This Row],[Indirect and Induced Tax Revenues FY 12 and After]]+Table2[[#This Row],[Indirect and Induced Tax Revenues Through FY 11]]</f>
        <v>5237.2840999999999</v>
      </c>
      <c r="DK437" s="7">
        <v>399.96710000000002</v>
      </c>
      <c r="DL437" s="7">
        <v>2234.3544000000002</v>
      </c>
      <c r="DM437" s="7">
        <v>5838.5222000000003</v>
      </c>
      <c r="DN437" s="7">
        <f>Table2[[#This Row],[TOTAL Tax Revenues Before Assistance Through FY 11]]+Table2[[#This Row],[TOTAL Tax Revenues Before Assistance FY 12 and After]]</f>
        <v>8072.8766000000005</v>
      </c>
      <c r="DO437" s="7">
        <v>396.55540000000002</v>
      </c>
      <c r="DP437" s="7">
        <v>2138.1979000000001</v>
      </c>
      <c r="DQ437" s="7">
        <v>5820.5101000000004</v>
      </c>
      <c r="DR437" s="7">
        <f>Table2[[#This Row],[TOTAL Tax Revenues Net of Assistance Recapture and Penalty FY 12 and After]]+Table2[[#This Row],[TOTAL Tax Revenues Net of Assistance Recapture and Penalty Through FY 11]]</f>
        <v>7958.7080000000005</v>
      </c>
      <c r="DS437" s="7">
        <v>0</v>
      </c>
      <c r="DT437" s="7">
        <v>0</v>
      </c>
      <c r="DU437" s="7">
        <v>0</v>
      </c>
      <c r="DV437" s="7">
        <v>0</v>
      </c>
    </row>
    <row r="438" spans="1:126" x14ac:dyDescent="0.25">
      <c r="A438" s="5">
        <v>93213</v>
      </c>
      <c r="B438" s="5" t="s">
        <v>767</v>
      </c>
      <c r="C438" s="5" t="s">
        <v>768</v>
      </c>
      <c r="D438" s="5" t="s">
        <v>32</v>
      </c>
      <c r="E438" s="5">
        <v>19</v>
      </c>
      <c r="F438" s="5">
        <v>8128</v>
      </c>
      <c r="G438" s="5">
        <v>84</v>
      </c>
      <c r="H438" s="23"/>
      <c r="I438" s="23"/>
      <c r="J438" s="5">
        <v>813410</v>
      </c>
      <c r="K438" s="6" t="s">
        <v>166</v>
      </c>
      <c r="L438" s="6">
        <v>39135</v>
      </c>
      <c r="M438" s="9">
        <v>49857</v>
      </c>
      <c r="N438" s="7">
        <v>1710</v>
      </c>
      <c r="O438" s="5" t="s">
        <v>79</v>
      </c>
      <c r="P438" s="23">
        <v>0</v>
      </c>
      <c r="Q438" s="23">
        <v>0</v>
      </c>
      <c r="R438" s="23">
        <v>19</v>
      </c>
      <c r="S438" s="23">
        <v>0</v>
      </c>
      <c r="T438" s="23">
        <v>0</v>
      </c>
      <c r="U438" s="23">
        <v>19</v>
      </c>
      <c r="V438" s="23">
        <v>19</v>
      </c>
      <c r="W438" s="23">
        <v>0</v>
      </c>
      <c r="X438" s="23">
        <v>0</v>
      </c>
      <c r="Y438" s="23">
        <v>0</v>
      </c>
      <c r="Z438" s="23">
        <v>0</v>
      </c>
      <c r="AA438" s="24">
        <v>0</v>
      </c>
      <c r="AB438" s="24">
        <v>0</v>
      </c>
      <c r="AC438" s="24">
        <v>0</v>
      </c>
      <c r="AD438" s="24">
        <v>0</v>
      </c>
      <c r="AE438" s="24">
        <v>0</v>
      </c>
      <c r="AF438" s="24">
        <v>100</v>
      </c>
      <c r="AG438" s="5" t="s">
        <v>39</v>
      </c>
      <c r="AH438" s="7" t="s">
        <v>33</v>
      </c>
      <c r="AI438" s="7">
        <v>0</v>
      </c>
      <c r="AJ438" s="7">
        <v>0</v>
      </c>
      <c r="AK438" s="7">
        <v>0</v>
      </c>
      <c r="AL438" s="7">
        <f>Table2[[#This Row],[Company Direct Land Through FY 11]]+Table2[[#This Row],[Company Direct Land FY 12 and After ]]</f>
        <v>0</v>
      </c>
      <c r="AM438" s="7">
        <v>0</v>
      </c>
      <c r="AN438" s="7">
        <v>0</v>
      </c>
      <c r="AO438" s="7">
        <v>0</v>
      </c>
      <c r="AP438" s="7">
        <f>Table2[[#This Row],[Company Direct Building Through FY 11]]+Table2[[#This Row],[Company Direct Building FY 12 and After  ]]</f>
        <v>0</v>
      </c>
      <c r="AQ438" s="7">
        <v>0</v>
      </c>
      <c r="AR438" s="7">
        <v>31.4406</v>
      </c>
      <c r="AS438" s="7">
        <v>0</v>
      </c>
      <c r="AT438" s="7">
        <f>Table2[[#This Row],[Mortgage Recording Tax Through FY 11]]+Table2[[#This Row],[Mortgage Recording Tax FY 12 and After ]]</f>
        <v>31.4406</v>
      </c>
      <c r="AU438" s="7">
        <v>0</v>
      </c>
      <c r="AV438" s="7">
        <v>0</v>
      </c>
      <c r="AW438" s="7">
        <v>0</v>
      </c>
      <c r="AX438" s="7">
        <f>Table2[[#This Row],[Pilot Savings  Through FY 11]]+Table2[[#This Row],[Pilot Savings FY 12 and After ]]</f>
        <v>0</v>
      </c>
      <c r="AY438" s="7">
        <v>0</v>
      </c>
      <c r="AZ438" s="7">
        <v>31.4406</v>
      </c>
      <c r="BA438" s="7">
        <v>0</v>
      </c>
      <c r="BB438" s="7">
        <f>Table2[[#This Row],[Mortgage Recording Tax Exemption Through FY 11]]+Table2[[#This Row],[Mortgage Recording Tax Exemption FY 12 and After ]]</f>
        <v>31.4406</v>
      </c>
      <c r="BC438" s="7">
        <v>23.689699999999998</v>
      </c>
      <c r="BD438" s="7">
        <v>77.519300000000001</v>
      </c>
      <c r="BE438" s="7">
        <v>345.81040000000002</v>
      </c>
      <c r="BF438" s="7">
        <f>Table2[[#This Row],[Indirect and Induced Land Through FY 11]]+Table2[[#This Row],[Indirect and Induced Land FY 12 and After ]]</f>
        <v>423.3297</v>
      </c>
      <c r="BG438" s="7">
        <v>43.995100000000001</v>
      </c>
      <c r="BH438" s="7">
        <v>143.96420000000001</v>
      </c>
      <c r="BI438" s="7">
        <v>642.21730000000002</v>
      </c>
      <c r="BJ438" s="7">
        <f>Table2[[#This Row],[Indirect and Induced Building Through FY 11]]+Table2[[#This Row],[Indirect and Induced Building FY 12 and After]]</f>
        <v>786.18150000000003</v>
      </c>
      <c r="BK438" s="7">
        <v>67.684799999999996</v>
      </c>
      <c r="BL438" s="7">
        <v>221.48349999999999</v>
      </c>
      <c r="BM438" s="7">
        <v>988.02769999999998</v>
      </c>
      <c r="BN438" s="7">
        <f>Table2[[#This Row],[TOTAL Real Property Related Taxes Through FY 11]]+Table2[[#This Row],[TOTAL Real Property Related Taxes FY 12 and After]]</f>
        <v>1209.5111999999999</v>
      </c>
      <c r="BO438" s="7">
        <v>71.8673</v>
      </c>
      <c r="BP438" s="7">
        <v>249.27809999999999</v>
      </c>
      <c r="BQ438" s="7">
        <v>1049.0832</v>
      </c>
      <c r="BR438" s="7">
        <f>Table2[[#This Row],[Company Direct Through FY 11]]+Table2[[#This Row],[Company Direct FY 12 and After ]]</f>
        <v>1298.3613</v>
      </c>
      <c r="BS438" s="7">
        <v>0</v>
      </c>
      <c r="BT438" s="7">
        <v>0</v>
      </c>
      <c r="BU438" s="7">
        <v>0</v>
      </c>
      <c r="BV438" s="7">
        <f>Table2[[#This Row],[Sales Tax Exemption Through FY 11]]+Table2[[#This Row],[Sales Tax Exemption FY 12 and After ]]</f>
        <v>0</v>
      </c>
      <c r="BW438" s="7">
        <v>0</v>
      </c>
      <c r="BX438" s="7">
        <v>0</v>
      </c>
      <c r="BY438" s="7">
        <v>0</v>
      </c>
      <c r="BZ438" s="7">
        <f>Table2[[#This Row],[Energy Tax Savings Through FY 11]]+Table2[[#This Row],[Energy Tax Savings FY 12 and After ]]</f>
        <v>0</v>
      </c>
      <c r="CA438" s="7">
        <v>0.752</v>
      </c>
      <c r="CB438" s="7">
        <v>3.6301000000000001</v>
      </c>
      <c r="CC438" s="7">
        <v>3.9701</v>
      </c>
      <c r="CD438" s="7">
        <f>Table2[[#This Row],[Tax Exempt Bond Savings Through FY 11]]+Table2[[#This Row],[Tax Exempt Bond Savings FY12 and After ]]</f>
        <v>7.6002000000000001</v>
      </c>
      <c r="CE438" s="7">
        <v>83.958500000000001</v>
      </c>
      <c r="CF438" s="7">
        <v>296.20800000000003</v>
      </c>
      <c r="CG438" s="7">
        <v>1225.5823</v>
      </c>
      <c r="CH438" s="7">
        <f>Table2[[#This Row],[Indirect and Induced Through FY 11]]+Table2[[#This Row],[Indirect and Induced FY 12 and After  ]]</f>
        <v>1521.7903000000001</v>
      </c>
      <c r="CI438" s="7">
        <v>155.07380000000001</v>
      </c>
      <c r="CJ438" s="7">
        <v>541.85599999999999</v>
      </c>
      <c r="CK438" s="7">
        <v>2270.6954000000001</v>
      </c>
      <c r="CL438" s="7">
        <f>Table2[[#This Row],[TOTAL Income Consumption Use Taxes Through FY 11]]+Table2[[#This Row],[TOTAL Income Consumption Use Taxes FY 12 and After  ]]</f>
        <v>2812.5514000000003</v>
      </c>
      <c r="CM438" s="7">
        <v>0.752</v>
      </c>
      <c r="CN438" s="7">
        <v>35.070700000000002</v>
      </c>
      <c r="CO438" s="7">
        <v>3.9701</v>
      </c>
      <c r="CP438" s="7">
        <f>Table2[[#This Row],[Assistance Provided Through FY 11]]+Table2[[#This Row],[Assistance Provided FY 12 and After ]]</f>
        <v>39.040800000000004</v>
      </c>
      <c r="CQ438" s="7">
        <v>0</v>
      </c>
      <c r="CR438" s="7">
        <v>0</v>
      </c>
      <c r="CS438" s="7">
        <v>0</v>
      </c>
      <c r="CT438" s="7">
        <f>Table2[[#This Row],[Recapture Cancellation Reduction Amount Through FY 11]]+Table2[[#This Row],[Recapture Cancellation Reduction Amount FY 12 and After ]]</f>
        <v>0</v>
      </c>
      <c r="CU438" s="7">
        <v>0</v>
      </c>
      <c r="CV438" s="7">
        <v>0</v>
      </c>
      <c r="CW438" s="7">
        <v>0</v>
      </c>
      <c r="CX438" s="7">
        <f>Table2[[#This Row],[Penalty Paid Through FY 11]]+Table2[[#This Row],[Penalty Paid FY 12 and After]]</f>
        <v>0</v>
      </c>
      <c r="CY438" s="7">
        <v>0.752</v>
      </c>
      <c r="CZ438" s="7">
        <v>35.070700000000002</v>
      </c>
      <c r="DA438" s="7">
        <v>3.9701</v>
      </c>
      <c r="DB438" s="7">
        <f>Table2[[#This Row],[TOTAL Assistance Net of recapture penalties Through FY 11]]+Table2[[#This Row],[TOTAL Assistance Net of recapture penalties FY 12 and After ]]</f>
        <v>39.040800000000004</v>
      </c>
      <c r="DC438" s="7">
        <v>71.8673</v>
      </c>
      <c r="DD438" s="7">
        <v>280.71870000000001</v>
      </c>
      <c r="DE438" s="7">
        <v>1049.0832</v>
      </c>
      <c r="DF438" s="7">
        <f>Table2[[#This Row],[Company Direct Tax Revenue Before Assistance FY 12 and After]]+Table2[[#This Row],[Company Direct Tax Revenue Before Assistance Through FY 11]]</f>
        <v>1329.8018999999999</v>
      </c>
      <c r="DG438" s="7">
        <v>151.64330000000001</v>
      </c>
      <c r="DH438" s="7">
        <v>517.69150000000002</v>
      </c>
      <c r="DI438" s="7">
        <v>2213.61</v>
      </c>
      <c r="DJ438" s="7">
        <f>Table2[[#This Row],[Indirect and Induced Tax Revenues FY 12 and After]]+Table2[[#This Row],[Indirect and Induced Tax Revenues Through FY 11]]</f>
        <v>2731.3015</v>
      </c>
      <c r="DK438" s="7">
        <v>223.51060000000001</v>
      </c>
      <c r="DL438" s="7">
        <v>798.41020000000003</v>
      </c>
      <c r="DM438" s="7">
        <v>3262.6932000000002</v>
      </c>
      <c r="DN438" s="7">
        <f>Table2[[#This Row],[TOTAL Tax Revenues Before Assistance Through FY 11]]+Table2[[#This Row],[TOTAL Tax Revenues Before Assistance FY 12 and After]]</f>
        <v>4061.1034</v>
      </c>
      <c r="DO438" s="7">
        <v>222.7586</v>
      </c>
      <c r="DP438" s="7">
        <v>763.33950000000004</v>
      </c>
      <c r="DQ438" s="7">
        <v>3258.7231000000002</v>
      </c>
      <c r="DR438" s="7">
        <f>Table2[[#This Row],[TOTAL Tax Revenues Net of Assistance Recapture and Penalty FY 12 and After]]+Table2[[#This Row],[TOTAL Tax Revenues Net of Assistance Recapture and Penalty Through FY 11]]</f>
        <v>4022.0626000000002</v>
      </c>
      <c r="DS438" s="7">
        <v>0</v>
      </c>
      <c r="DT438" s="7">
        <v>0</v>
      </c>
      <c r="DU438" s="7">
        <v>0</v>
      </c>
      <c r="DV438" s="7">
        <v>0</v>
      </c>
    </row>
    <row r="439" spans="1:126" x14ac:dyDescent="0.25">
      <c r="A439" s="5">
        <v>93214</v>
      </c>
      <c r="B439" s="5" t="s">
        <v>769</v>
      </c>
      <c r="C439" s="5" t="s">
        <v>770</v>
      </c>
      <c r="D439" s="5" t="s">
        <v>42</v>
      </c>
      <c r="E439" s="5">
        <v>48</v>
      </c>
      <c r="F439" s="5">
        <v>6685</v>
      </c>
      <c r="G439" s="5">
        <v>34</v>
      </c>
      <c r="H439" s="23"/>
      <c r="I439" s="23"/>
      <c r="J439" s="5">
        <v>611110</v>
      </c>
      <c r="K439" s="6" t="s">
        <v>47</v>
      </c>
      <c r="L439" s="6">
        <v>39170</v>
      </c>
      <c r="M439" s="9">
        <v>50041</v>
      </c>
      <c r="N439" s="7">
        <v>13200</v>
      </c>
      <c r="O439" s="5" t="s">
        <v>79</v>
      </c>
      <c r="P439" s="23">
        <v>64</v>
      </c>
      <c r="Q439" s="23">
        <v>0</v>
      </c>
      <c r="R439" s="23">
        <v>69</v>
      </c>
      <c r="S439" s="23">
        <v>0</v>
      </c>
      <c r="T439" s="23">
        <v>0</v>
      </c>
      <c r="U439" s="23">
        <v>133</v>
      </c>
      <c r="V439" s="23">
        <v>101</v>
      </c>
      <c r="W439" s="23">
        <v>0</v>
      </c>
      <c r="X439" s="23">
        <v>0</v>
      </c>
      <c r="Y439" s="23">
        <v>90</v>
      </c>
      <c r="Z439" s="23">
        <v>9</v>
      </c>
      <c r="AA439" s="24">
        <v>0</v>
      </c>
      <c r="AB439" s="24">
        <v>0</v>
      </c>
      <c r="AC439" s="24">
        <v>0</v>
      </c>
      <c r="AD439" s="24">
        <v>0</v>
      </c>
      <c r="AE439" s="24">
        <v>0</v>
      </c>
      <c r="AF439" s="24">
        <v>100</v>
      </c>
      <c r="AG439" s="5" t="s">
        <v>39</v>
      </c>
      <c r="AH439" s="7" t="s">
        <v>33</v>
      </c>
      <c r="AI439" s="7">
        <v>0</v>
      </c>
      <c r="AJ439" s="7">
        <v>0</v>
      </c>
      <c r="AK439" s="7">
        <v>0</v>
      </c>
      <c r="AL439" s="7">
        <f>Table2[[#This Row],[Company Direct Land Through FY 11]]+Table2[[#This Row],[Company Direct Land FY 12 and After ]]</f>
        <v>0</v>
      </c>
      <c r="AM439" s="7">
        <v>0</v>
      </c>
      <c r="AN439" s="7">
        <v>0</v>
      </c>
      <c r="AO439" s="7">
        <v>0</v>
      </c>
      <c r="AP439" s="7">
        <f>Table2[[#This Row],[Company Direct Building Through FY 11]]+Table2[[#This Row],[Company Direct Building FY 12 and After  ]]</f>
        <v>0</v>
      </c>
      <c r="AQ439" s="7">
        <v>0</v>
      </c>
      <c r="AR439" s="7">
        <v>238.00129999999999</v>
      </c>
      <c r="AS439" s="7">
        <v>0</v>
      </c>
      <c r="AT439" s="7">
        <f>Table2[[#This Row],[Mortgage Recording Tax Through FY 11]]+Table2[[#This Row],[Mortgage Recording Tax FY 12 and After ]]</f>
        <v>238.00129999999999</v>
      </c>
      <c r="AU439" s="7">
        <v>0</v>
      </c>
      <c r="AV439" s="7">
        <v>0</v>
      </c>
      <c r="AW439" s="7">
        <v>0</v>
      </c>
      <c r="AX439" s="7">
        <f>Table2[[#This Row],[Pilot Savings  Through FY 11]]+Table2[[#This Row],[Pilot Savings FY 12 and After ]]</f>
        <v>0</v>
      </c>
      <c r="AY439" s="7">
        <v>0</v>
      </c>
      <c r="AZ439" s="7">
        <v>238.00129999999999</v>
      </c>
      <c r="BA439" s="7">
        <v>0</v>
      </c>
      <c r="BB439" s="7">
        <f>Table2[[#This Row],[Mortgage Recording Tax Exemption Through FY 11]]+Table2[[#This Row],[Mortgage Recording Tax Exemption FY 12 and After ]]</f>
        <v>238.00129999999999</v>
      </c>
      <c r="BC439" s="7">
        <v>69.683000000000007</v>
      </c>
      <c r="BD439" s="7">
        <v>264.47030000000001</v>
      </c>
      <c r="BE439" s="7">
        <v>1017.1987</v>
      </c>
      <c r="BF439" s="7">
        <f>Table2[[#This Row],[Indirect and Induced Land Through FY 11]]+Table2[[#This Row],[Indirect and Induced Land FY 12 and After ]]</f>
        <v>1281.6690000000001</v>
      </c>
      <c r="BG439" s="7">
        <v>129.41139999999999</v>
      </c>
      <c r="BH439" s="7">
        <v>491.1592</v>
      </c>
      <c r="BI439" s="7">
        <v>1889.0841</v>
      </c>
      <c r="BJ439" s="7">
        <f>Table2[[#This Row],[Indirect and Induced Building Through FY 11]]+Table2[[#This Row],[Indirect and Induced Building FY 12 and After]]</f>
        <v>2380.2433000000001</v>
      </c>
      <c r="BK439" s="7">
        <v>199.09440000000001</v>
      </c>
      <c r="BL439" s="7">
        <v>755.62950000000001</v>
      </c>
      <c r="BM439" s="7">
        <v>2906.2828</v>
      </c>
      <c r="BN439" s="7">
        <f>Table2[[#This Row],[TOTAL Real Property Related Taxes Through FY 11]]+Table2[[#This Row],[TOTAL Real Property Related Taxes FY 12 and After]]</f>
        <v>3661.9123</v>
      </c>
      <c r="BO439" s="7">
        <v>248.00299999999999</v>
      </c>
      <c r="BP439" s="7">
        <v>995.67560000000003</v>
      </c>
      <c r="BQ439" s="7">
        <v>3620.2242000000001</v>
      </c>
      <c r="BR439" s="7">
        <f>Table2[[#This Row],[Company Direct Through FY 11]]+Table2[[#This Row],[Company Direct FY 12 and After ]]</f>
        <v>4615.8998000000001</v>
      </c>
      <c r="BS439" s="7">
        <v>0</v>
      </c>
      <c r="BT439" s="7">
        <v>0</v>
      </c>
      <c r="BU439" s="7">
        <v>0</v>
      </c>
      <c r="BV439" s="7">
        <f>Table2[[#This Row],[Sales Tax Exemption Through FY 11]]+Table2[[#This Row],[Sales Tax Exemption FY 12 and After ]]</f>
        <v>0</v>
      </c>
      <c r="BW439" s="7">
        <v>0</v>
      </c>
      <c r="BX439" s="7">
        <v>0</v>
      </c>
      <c r="BY439" s="7">
        <v>0</v>
      </c>
      <c r="BZ439" s="7">
        <f>Table2[[#This Row],[Energy Tax Savings Through FY 11]]+Table2[[#This Row],[Energy Tax Savings FY 12 and After ]]</f>
        <v>0</v>
      </c>
      <c r="CA439" s="7">
        <v>2.7643</v>
      </c>
      <c r="CB439" s="7">
        <v>16.032399999999999</v>
      </c>
      <c r="CC439" s="7">
        <v>14.594099999999999</v>
      </c>
      <c r="CD439" s="7">
        <f>Table2[[#This Row],[Tax Exempt Bond Savings Through FY 11]]+Table2[[#This Row],[Tax Exempt Bond Savings FY12 and After ]]</f>
        <v>30.6265</v>
      </c>
      <c r="CE439" s="7">
        <v>274.26580000000001</v>
      </c>
      <c r="CF439" s="7">
        <v>1125.5369000000001</v>
      </c>
      <c r="CG439" s="7">
        <v>4003.5971</v>
      </c>
      <c r="CH439" s="7">
        <f>Table2[[#This Row],[Indirect and Induced Through FY 11]]+Table2[[#This Row],[Indirect and Induced FY 12 and After  ]]</f>
        <v>5129.134</v>
      </c>
      <c r="CI439" s="7">
        <v>519.50450000000001</v>
      </c>
      <c r="CJ439" s="7">
        <v>2105.1801</v>
      </c>
      <c r="CK439" s="7">
        <v>7609.2272000000003</v>
      </c>
      <c r="CL439" s="7">
        <f>Table2[[#This Row],[TOTAL Income Consumption Use Taxes Through FY 11]]+Table2[[#This Row],[TOTAL Income Consumption Use Taxes FY 12 and After  ]]</f>
        <v>9714.4073000000008</v>
      </c>
      <c r="CM439" s="7">
        <v>2.7643</v>
      </c>
      <c r="CN439" s="7">
        <v>254.03370000000001</v>
      </c>
      <c r="CO439" s="7">
        <v>14.594099999999999</v>
      </c>
      <c r="CP439" s="7">
        <f>Table2[[#This Row],[Assistance Provided Through FY 11]]+Table2[[#This Row],[Assistance Provided FY 12 and After ]]</f>
        <v>268.62780000000004</v>
      </c>
      <c r="CQ439" s="7">
        <v>0</v>
      </c>
      <c r="CR439" s="7">
        <v>0</v>
      </c>
      <c r="CS439" s="7">
        <v>0</v>
      </c>
      <c r="CT439" s="7">
        <f>Table2[[#This Row],[Recapture Cancellation Reduction Amount Through FY 11]]+Table2[[#This Row],[Recapture Cancellation Reduction Amount FY 12 and After ]]</f>
        <v>0</v>
      </c>
      <c r="CU439" s="7">
        <v>0</v>
      </c>
      <c r="CV439" s="7">
        <v>0</v>
      </c>
      <c r="CW439" s="7">
        <v>0</v>
      </c>
      <c r="CX439" s="7">
        <f>Table2[[#This Row],[Penalty Paid Through FY 11]]+Table2[[#This Row],[Penalty Paid FY 12 and After]]</f>
        <v>0</v>
      </c>
      <c r="CY439" s="7">
        <v>2.7643</v>
      </c>
      <c r="CZ439" s="7">
        <v>254.03370000000001</v>
      </c>
      <c r="DA439" s="7">
        <v>14.594099999999999</v>
      </c>
      <c r="DB439" s="7">
        <f>Table2[[#This Row],[TOTAL Assistance Net of recapture penalties Through FY 11]]+Table2[[#This Row],[TOTAL Assistance Net of recapture penalties FY 12 and After ]]</f>
        <v>268.62780000000004</v>
      </c>
      <c r="DC439" s="7">
        <v>248.00299999999999</v>
      </c>
      <c r="DD439" s="7">
        <v>1233.6768999999999</v>
      </c>
      <c r="DE439" s="7">
        <v>3620.2242000000001</v>
      </c>
      <c r="DF439" s="7">
        <f>Table2[[#This Row],[Company Direct Tax Revenue Before Assistance FY 12 and After]]+Table2[[#This Row],[Company Direct Tax Revenue Before Assistance Through FY 11]]</f>
        <v>4853.9011</v>
      </c>
      <c r="DG439" s="7">
        <v>473.36020000000002</v>
      </c>
      <c r="DH439" s="7">
        <v>1881.1664000000001</v>
      </c>
      <c r="DI439" s="7">
        <v>6909.8798999999999</v>
      </c>
      <c r="DJ439" s="7">
        <f>Table2[[#This Row],[Indirect and Induced Tax Revenues FY 12 and After]]+Table2[[#This Row],[Indirect and Induced Tax Revenues Through FY 11]]</f>
        <v>8791.0463</v>
      </c>
      <c r="DK439" s="7">
        <v>721.36320000000001</v>
      </c>
      <c r="DL439" s="7">
        <v>3114.8433</v>
      </c>
      <c r="DM439" s="7">
        <v>10530.1041</v>
      </c>
      <c r="DN439" s="7">
        <f>Table2[[#This Row],[TOTAL Tax Revenues Before Assistance Through FY 11]]+Table2[[#This Row],[TOTAL Tax Revenues Before Assistance FY 12 and After]]</f>
        <v>13644.947400000001</v>
      </c>
      <c r="DO439" s="7">
        <v>718.59889999999996</v>
      </c>
      <c r="DP439" s="7">
        <v>2860.8096</v>
      </c>
      <c r="DQ439" s="7">
        <v>10515.51</v>
      </c>
      <c r="DR439" s="7">
        <f>Table2[[#This Row],[TOTAL Tax Revenues Net of Assistance Recapture and Penalty FY 12 and After]]+Table2[[#This Row],[TOTAL Tax Revenues Net of Assistance Recapture and Penalty Through FY 11]]</f>
        <v>13376.319600000001</v>
      </c>
      <c r="DS439" s="7">
        <v>0</v>
      </c>
      <c r="DT439" s="7">
        <v>0</v>
      </c>
      <c r="DU439" s="7">
        <v>0</v>
      </c>
      <c r="DV439" s="7">
        <v>0</v>
      </c>
    </row>
    <row r="440" spans="1:126" x14ac:dyDescent="0.25">
      <c r="A440" s="5">
        <v>93216</v>
      </c>
      <c r="B440" s="5" t="s">
        <v>771</v>
      </c>
      <c r="C440" s="5" t="s">
        <v>772</v>
      </c>
      <c r="D440" s="5" t="s">
        <v>32</v>
      </c>
      <c r="E440" s="5">
        <v>26</v>
      </c>
      <c r="F440" s="5">
        <v>251</v>
      </c>
      <c r="G440" s="5">
        <v>15</v>
      </c>
      <c r="H440" s="23"/>
      <c r="I440" s="23"/>
      <c r="J440" s="5">
        <v>424490</v>
      </c>
      <c r="K440" s="6" t="s">
        <v>43</v>
      </c>
      <c r="L440" s="6">
        <v>39141</v>
      </c>
      <c r="M440" s="9">
        <v>48760</v>
      </c>
      <c r="N440" s="7">
        <v>16620</v>
      </c>
      <c r="O440" s="5" t="s">
        <v>56</v>
      </c>
      <c r="P440" s="23">
        <v>8</v>
      </c>
      <c r="Q440" s="23">
        <v>0</v>
      </c>
      <c r="R440" s="23">
        <v>163</v>
      </c>
      <c r="S440" s="23">
        <v>0</v>
      </c>
      <c r="T440" s="23">
        <v>0</v>
      </c>
      <c r="U440" s="23">
        <v>171</v>
      </c>
      <c r="V440" s="23">
        <v>167</v>
      </c>
      <c r="W440" s="23">
        <v>0</v>
      </c>
      <c r="X440" s="23">
        <v>0</v>
      </c>
      <c r="Y440" s="23">
        <v>0</v>
      </c>
      <c r="Z440" s="23">
        <v>60</v>
      </c>
      <c r="AA440" s="24">
        <v>0</v>
      </c>
      <c r="AB440" s="24">
        <v>0</v>
      </c>
      <c r="AC440" s="24">
        <v>0</v>
      </c>
      <c r="AD440" s="24">
        <v>0</v>
      </c>
      <c r="AE440" s="24">
        <v>0</v>
      </c>
      <c r="AF440" s="24">
        <v>93.567251461988306</v>
      </c>
      <c r="AG440" s="5" t="s">
        <v>33</v>
      </c>
      <c r="AH440" s="7" t="s">
        <v>33</v>
      </c>
      <c r="AI440" s="7">
        <v>77.957999999999998</v>
      </c>
      <c r="AJ440" s="7">
        <v>212.90719999999999</v>
      </c>
      <c r="AK440" s="7">
        <v>1009.2361</v>
      </c>
      <c r="AL440" s="7">
        <f>Table2[[#This Row],[Company Direct Land Through FY 11]]+Table2[[#This Row],[Company Direct Land FY 12 and After ]]</f>
        <v>1222.1433</v>
      </c>
      <c r="AM440" s="7">
        <v>136.89099999999999</v>
      </c>
      <c r="AN440" s="7">
        <v>342.75009999999997</v>
      </c>
      <c r="AO440" s="7">
        <v>1772.1753000000001</v>
      </c>
      <c r="AP440" s="7">
        <f>Table2[[#This Row],[Company Direct Building Through FY 11]]+Table2[[#This Row],[Company Direct Building FY 12 and After  ]]</f>
        <v>2114.9254000000001</v>
      </c>
      <c r="AQ440" s="7">
        <v>0</v>
      </c>
      <c r="AR440" s="7">
        <v>200.97</v>
      </c>
      <c r="AS440" s="7">
        <v>0</v>
      </c>
      <c r="AT440" s="7">
        <f>Table2[[#This Row],[Mortgage Recording Tax Through FY 11]]+Table2[[#This Row],[Mortgage Recording Tax FY 12 and After ]]</f>
        <v>200.97</v>
      </c>
      <c r="AU440" s="7">
        <v>95.382999999999996</v>
      </c>
      <c r="AV440" s="7">
        <v>245.64150000000001</v>
      </c>
      <c r="AW440" s="7">
        <v>1234.8172</v>
      </c>
      <c r="AX440" s="7">
        <f>Table2[[#This Row],[Pilot Savings  Through FY 11]]+Table2[[#This Row],[Pilot Savings FY 12 and After ]]</f>
        <v>1480.4586999999999</v>
      </c>
      <c r="AY440" s="7">
        <v>0</v>
      </c>
      <c r="AZ440" s="7">
        <v>200.97</v>
      </c>
      <c r="BA440" s="7">
        <v>0</v>
      </c>
      <c r="BB440" s="7">
        <f>Table2[[#This Row],[Mortgage Recording Tax Exemption Through FY 11]]+Table2[[#This Row],[Mortgage Recording Tax Exemption FY 12 and After ]]</f>
        <v>200.97</v>
      </c>
      <c r="BC440" s="7">
        <v>261.13749999999999</v>
      </c>
      <c r="BD440" s="7">
        <v>452.87830000000002</v>
      </c>
      <c r="BE440" s="7">
        <v>3380.6559999999999</v>
      </c>
      <c r="BF440" s="7">
        <f>Table2[[#This Row],[Indirect and Induced Land Through FY 11]]+Table2[[#This Row],[Indirect and Induced Land FY 12 and After ]]</f>
        <v>3833.5342999999998</v>
      </c>
      <c r="BG440" s="7">
        <v>484.96969999999999</v>
      </c>
      <c r="BH440" s="7">
        <v>841.05989999999997</v>
      </c>
      <c r="BI440" s="7">
        <v>6278.3612000000003</v>
      </c>
      <c r="BJ440" s="7">
        <f>Table2[[#This Row],[Indirect and Induced Building Through FY 11]]+Table2[[#This Row],[Indirect and Induced Building FY 12 and After]]</f>
        <v>7119.4211000000005</v>
      </c>
      <c r="BK440" s="7">
        <v>865.57320000000004</v>
      </c>
      <c r="BL440" s="7">
        <v>1603.954</v>
      </c>
      <c r="BM440" s="7">
        <v>11205.6114</v>
      </c>
      <c r="BN440" s="7">
        <f>Table2[[#This Row],[TOTAL Real Property Related Taxes Through FY 11]]+Table2[[#This Row],[TOTAL Real Property Related Taxes FY 12 and After]]</f>
        <v>12809.565399999999</v>
      </c>
      <c r="BO440" s="7">
        <v>1750.8893</v>
      </c>
      <c r="BP440" s="7">
        <v>3133.8553000000002</v>
      </c>
      <c r="BQ440" s="7">
        <v>22666.813900000001</v>
      </c>
      <c r="BR440" s="7">
        <f>Table2[[#This Row],[Company Direct Through FY 11]]+Table2[[#This Row],[Company Direct FY 12 and After ]]</f>
        <v>25800.6692</v>
      </c>
      <c r="BS440" s="7">
        <v>0</v>
      </c>
      <c r="BT440" s="7">
        <v>1.2329000000000001</v>
      </c>
      <c r="BU440" s="7">
        <v>0</v>
      </c>
      <c r="BV440" s="7">
        <f>Table2[[#This Row],[Sales Tax Exemption Through FY 11]]+Table2[[#This Row],[Sales Tax Exemption FY 12 and After ]]</f>
        <v>1.2329000000000001</v>
      </c>
      <c r="BW440" s="7">
        <v>1.2538</v>
      </c>
      <c r="BX440" s="7">
        <v>0.98380000000000001</v>
      </c>
      <c r="BY440" s="7">
        <v>4.5502000000000002</v>
      </c>
      <c r="BZ440" s="7">
        <f>Table2[[#This Row],[Energy Tax Savings Through FY 11]]+Table2[[#This Row],[Energy Tax Savings FY 12 and After ]]</f>
        <v>5.5340000000000007</v>
      </c>
      <c r="CA440" s="7">
        <v>0</v>
      </c>
      <c r="CB440" s="7">
        <v>0</v>
      </c>
      <c r="CC440" s="7">
        <v>0</v>
      </c>
      <c r="CD440" s="7">
        <f>Table2[[#This Row],[Tax Exempt Bond Savings Through FY 11]]+Table2[[#This Row],[Tax Exempt Bond Savings FY12 and After ]]</f>
        <v>0</v>
      </c>
      <c r="CE440" s="7">
        <v>925.49620000000004</v>
      </c>
      <c r="CF440" s="7">
        <v>1680.8581999999999</v>
      </c>
      <c r="CG440" s="7">
        <v>11981.368399999999</v>
      </c>
      <c r="CH440" s="7">
        <f>Table2[[#This Row],[Indirect and Induced Through FY 11]]+Table2[[#This Row],[Indirect and Induced FY 12 and After  ]]</f>
        <v>13662.2266</v>
      </c>
      <c r="CI440" s="7">
        <v>2675.1316999999999</v>
      </c>
      <c r="CJ440" s="7">
        <v>4812.4967999999999</v>
      </c>
      <c r="CK440" s="7">
        <v>34643.632100000003</v>
      </c>
      <c r="CL440" s="7">
        <f>Table2[[#This Row],[TOTAL Income Consumption Use Taxes Through FY 11]]+Table2[[#This Row],[TOTAL Income Consumption Use Taxes FY 12 and After  ]]</f>
        <v>39456.128900000003</v>
      </c>
      <c r="CM440" s="7">
        <v>96.636799999999994</v>
      </c>
      <c r="CN440" s="7">
        <v>448.82819999999998</v>
      </c>
      <c r="CO440" s="7">
        <v>1239.3674000000001</v>
      </c>
      <c r="CP440" s="7">
        <f>Table2[[#This Row],[Assistance Provided Through FY 11]]+Table2[[#This Row],[Assistance Provided FY 12 and After ]]</f>
        <v>1688.1956</v>
      </c>
      <c r="CQ440" s="7">
        <v>0</v>
      </c>
      <c r="CR440" s="7">
        <v>0</v>
      </c>
      <c r="CS440" s="7">
        <v>0</v>
      </c>
      <c r="CT440" s="7">
        <f>Table2[[#This Row],[Recapture Cancellation Reduction Amount Through FY 11]]+Table2[[#This Row],[Recapture Cancellation Reduction Amount FY 12 and After ]]</f>
        <v>0</v>
      </c>
      <c r="CU440" s="7">
        <v>0</v>
      </c>
      <c r="CV440" s="7">
        <v>0</v>
      </c>
      <c r="CW440" s="7">
        <v>0</v>
      </c>
      <c r="CX440" s="7">
        <f>Table2[[#This Row],[Penalty Paid Through FY 11]]+Table2[[#This Row],[Penalty Paid FY 12 and After]]</f>
        <v>0</v>
      </c>
      <c r="CY440" s="7">
        <v>96.636799999999994</v>
      </c>
      <c r="CZ440" s="7">
        <v>448.82819999999998</v>
      </c>
      <c r="DA440" s="7">
        <v>1239.3674000000001</v>
      </c>
      <c r="DB440" s="7">
        <f>Table2[[#This Row],[TOTAL Assistance Net of recapture penalties Through FY 11]]+Table2[[#This Row],[TOTAL Assistance Net of recapture penalties FY 12 and After ]]</f>
        <v>1688.1956</v>
      </c>
      <c r="DC440" s="7">
        <v>1965.7383</v>
      </c>
      <c r="DD440" s="7">
        <v>3890.4825999999998</v>
      </c>
      <c r="DE440" s="7">
        <v>25448.225299999998</v>
      </c>
      <c r="DF440" s="7">
        <f>Table2[[#This Row],[Company Direct Tax Revenue Before Assistance FY 12 and After]]+Table2[[#This Row],[Company Direct Tax Revenue Before Assistance Through FY 11]]</f>
        <v>29338.707899999998</v>
      </c>
      <c r="DG440" s="7">
        <v>1671.6034</v>
      </c>
      <c r="DH440" s="7">
        <v>2974.7964000000002</v>
      </c>
      <c r="DI440" s="7">
        <v>21640.385600000001</v>
      </c>
      <c r="DJ440" s="7">
        <f>Table2[[#This Row],[Indirect and Induced Tax Revenues FY 12 and After]]+Table2[[#This Row],[Indirect and Induced Tax Revenues Through FY 11]]</f>
        <v>24615.182000000001</v>
      </c>
      <c r="DK440" s="7">
        <v>3637.3416999999999</v>
      </c>
      <c r="DL440" s="7">
        <v>6865.2790000000005</v>
      </c>
      <c r="DM440" s="7">
        <v>47088.6109</v>
      </c>
      <c r="DN440" s="7">
        <f>Table2[[#This Row],[TOTAL Tax Revenues Before Assistance Through FY 11]]+Table2[[#This Row],[TOTAL Tax Revenues Before Assistance FY 12 and After]]</f>
        <v>53953.889900000002</v>
      </c>
      <c r="DO440" s="7">
        <v>3540.7049000000002</v>
      </c>
      <c r="DP440" s="7">
        <v>6416.4507999999996</v>
      </c>
      <c r="DQ440" s="7">
        <v>45849.243499999997</v>
      </c>
      <c r="DR440" s="7">
        <f>Table2[[#This Row],[TOTAL Tax Revenues Net of Assistance Recapture and Penalty FY 12 and After]]+Table2[[#This Row],[TOTAL Tax Revenues Net of Assistance Recapture and Penalty Through FY 11]]</f>
        <v>52265.694299999996</v>
      </c>
      <c r="DS440" s="7">
        <v>0</v>
      </c>
      <c r="DT440" s="7">
        <v>15.972799999999999</v>
      </c>
      <c r="DU440" s="7">
        <v>0</v>
      </c>
      <c r="DV440" s="7">
        <v>0</v>
      </c>
    </row>
    <row r="441" spans="1:126" x14ac:dyDescent="0.25">
      <c r="A441" s="5">
        <v>93217</v>
      </c>
      <c r="B441" s="5" t="s">
        <v>773</v>
      </c>
      <c r="C441" s="5" t="s">
        <v>774</v>
      </c>
      <c r="D441" s="5" t="s">
        <v>32</v>
      </c>
      <c r="E441" s="5">
        <v>26</v>
      </c>
      <c r="F441" s="5">
        <v>602</v>
      </c>
      <c r="G441" s="5">
        <v>37</v>
      </c>
      <c r="H441" s="23"/>
      <c r="I441" s="23"/>
      <c r="J441" s="5">
        <v>315292</v>
      </c>
      <c r="K441" s="6" t="s">
        <v>37</v>
      </c>
      <c r="L441" s="6">
        <v>39143</v>
      </c>
      <c r="M441" s="9">
        <v>49980</v>
      </c>
      <c r="N441" s="7">
        <v>9000</v>
      </c>
      <c r="O441" s="5" t="s">
        <v>62</v>
      </c>
      <c r="P441" s="23">
        <v>0</v>
      </c>
      <c r="Q441" s="23">
        <v>0</v>
      </c>
      <c r="R441" s="23">
        <v>35</v>
      </c>
      <c r="S441" s="23">
        <v>0</v>
      </c>
      <c r="T441" s="23">
        <v>0</v>
      </c>
      <c r="U441" s="23">
        <v>35</v>
      </c>
      <c r="V441" s="23">
        <v>35</v>
      </c>
      <c r="W441" s="23">
        <v>0</v>
      </c>
      <c r="X441" s="23">
        <v>0</v>
      </c>
      <c r="Y441" s="23">
        <v>0</v>
      </c>
      <c r="Z441" s="23">
        <v>15</v>
      </c>
      <c r="AA441" s="24">
        <v>0</v>
      </c>
      <c r="AB441" s="24">
        <v>0</v>
      </c>
      <c r="AC441" s="24">
        <v>0</v>
      </c>
      <c r="AD441" s="24">
        <v>0</v>
      </c>
      <c r="AE441" s="24">
        <v>0</v>
      </c>
      <c r="AF441" s="24">
        <v>74.285714285714306</v>
      </c>
      <c r="AG441" s="5" t="s">
        <v>39</v>
      </c>
      <c r="AH441" s="7" t="s">
        <v>33</v>
      </c>
      <c r="AI441" s="7">
        <v>19.164000000000001</v>
      </c>
      <c r="AJ441" s="7">
        <v>92.107299999999995</v>
      </c>
      <c r="AK441" s="7">
        <v>279.74560000000002</v>
      </c>
      <c r="AL441" s="7">
        <f>Table2[[#This Row],[Company Direct Land Through FY 11]]+Table2[[#This Row],[Company Direct Land FY 12 and After ]]</f>
        <v>371.85290000000003</v>
      </c>
      <c r="AM441" s="7">
        <v>92.066000000000003</v>
      </c>
      <c r="AN441" s="7">
        <v>253.67140000000001</v>
      </c>
      <c r="AO441" s="7">
        <v>1343.934</v>
      </c>
      <c r="AP441" s="7">
        <f>Table2[[#This Row],[Company Direct Building Through FY 11]]+Table2[[#This Row],[Company Direct Building FY 12 and After  ]]</f>
        <v>1597.6053999999999</v>
      </c>
      <c r="AQ441" s="7">
        <v>0</v>
      </c>
      <c r="AR441" s="7">
        <v>125.048</v>
      </c>
      <c r="AS441" s="7">
        <v>0</v>
      </c>
      <c r="AT441" s="7">
        <f>Table2[[#This Row],[Mortgage Recording Tax Through FY 11]]+Table2[[#This Row],[Mortgage Recording Tax FY 12 and After ]]</f>
        <v>125.048</v>
      </c>
      <c r="AU441" s="7">
        <v>86.742000000000004</v>
      </c>
      <c r="AV441" s="7">
        <v>156.33799999999999</v>
      </c>
      <c r="AW441" s="7">
        <v>1266.2163</v>
      </c>
      <c r="AX441" s="7">
        <f>Table2[[#This Row],[Pilot Savings  Through FY 11]]+Table2[[#This Row],[Pilot Savings FY 12 and After ]]</f>
        <v>1422.5543</v>
      </c>
      <c r="AY441" s="7">
        <v>0</v>
      </c>
      <c r="AZ441" s="7">
        <v>125.048</v>
      </c>
      <c r="BA441" s="7">
        <v>0</v>
      </c>
      <c r="BB441" s="7">
        <f>Table2[[#This Row],[Mortgage Recording Tax Exemption Through FY 11]]+Table2[[#This Row],[Mortgage Recording Tax Exemption FY 12 and After ]]</f>
        <v>125.048</v>
      </c>
      <c r="BC441" s="7">
        <v>61.308199999999999</v>
      </c>
      <c r="BD441" s="7">
        <v>259.77390000000003</v>
      </c>
      <c r="BE441" s="7">
        <v>894.94640000000004</v>
      </c>
      <c r="BF441" s="7">
        <f>Table2[[#This Row],[Indirect and Induced Land Through FY 11]]+Table2[[#This Row],[Indirect and Induced Land FY 12 and After ]]</f>
        <v>1154.7203</v>
      </c>
      <c r="BG441" s="7">
        <v>113.8582</v>
      </c>
      <c r="BH441" s="7">
        <v>482.43720000000002</v>
      </c>
      <c r="BI441" s="7">
        <v>1662.0456999999999</v>
      </c>
      <c r="BJ441" s="7">
        <f>Table2[[#This Row],[Indirect and Induced Building Through FY 11]]+Table2[[#This Row],[Indirect and Induced Building FY 12 and After]]</f>
        <v>2144.4829</v>
      </c>
      <c r="BK441" s="7">
        <v>199.65440000000001</v>
      </c>
      <c r="BL441" s="7">
        <v>931.65179999999998</v>
      </c>
      <c r="BM441" s="7">
        <v>2914.4553999999998</v>
      </c>
      <c r="BN441" s="7">
        <f>Table2[[#This Row],[TOTAL Real Property Related Taxes Through FY 11]]+Table2[[#This Row],[TOTAL Real Property Related Taxes FY 12 and After]]</f>
        <v>3846.1071999999999</v>
      </c>
      <c r="BO441" s="7">
        <v>289.85430000000002</v>
      </c>
      <c r="BP441" s="7">
        <v>1289.2927999999999</v>
      </c>
      <c r="BQ441" s="7">
        <v>4231.1518999999998</v>
      </c>
      <c r="BR441" s="7">
        <f>Table2[[#This Row],[Company Direct Through FY 11]]+Table2[[#This Row],[Company Direct FY 12 and After ]]</f>
        <v>5520.4447</v>
      </c>
      <c r="BS441" s="7">
        <v>0</v>
      </c>
      <c r="BT441" s="7">
        <v>65.757000000000005</v>
      </c>
      <c r="BU441" s="7">
        <v>0</v>
      </c>
      <c r="BV441" s="7">
        <f>Table2[[#This Row],[Sales Tax Exemption Through FY 11]]+Table2[[#This Row],[Sales Tax Exemption FY 12 and After ]]</f>
        <v>65.757000000000005</v>
      </c>
      <c r="BW441" s="7">
        <v>0</v>
      </c>
      <c r="BX441" s="7">
        <v>0</v>
      </c>
      <c r="BY441" s="7">
        <v>0</v>
      </c>
      <c r="BZ441" s="7">
        <f>Table2[[#This Row],[Energy Tax Savings Through FY 11]]+Table2[[#This Row],[Energy Tax Savings FY 12 and After ]]</f>
        <v>0</v>
      </c>
      <c r="CA441" s="7">
        <v>7.4555999999999996</v>
      </c>
      <c r="CB441" s="7">
        <v>28.016100000000002</v>
      </c>
      <c r="CC441" s="7">
        <v>39.361499999999999</v>
      </c>
      <c r="CD441" s="7">
        <f>Table2[[#This Row],[Tax Exempt Bond Savings Through FY 11]]+Table2[[#This Row],[Tax Exempt Bond Savings FY12 and After ]]</f>
        <v>67.377600000000001</v>
      </c>
      <c r="CE441" s="7">
        <v>217.28219999999999</v>
      </c>
      <c r="CF441" s="7">
        <v>997.41269999999997</v>
      </c>
      <c r="CG441" s="7">
        <v>3171.7786000000001</v>
      </c>
      <c r="CH441" s="7">
        <f>Table2[[#This Row],[Indirect and Induced Through FY 11]]+Table2[[#This Row],[Indirect and Induced FY 12 and After  ]]</f>
        <v>4169.1913000000004</v>
      </c>
      <c r="CI441" s="7">
        <v>499.68090000000001</v>
      </c>
      <c r="CJ441" s="7">
        <v>2192.9324000000001</v>
      </c>
      <c r="CK441" s="7">
        <v>7363.5690000000004</v>
      </c>
      <c r="CL441" s="7">
        <f>Table2[[#This Row],[TOTAL Income Consumption Use Taxes Through FY 11]]+Table2[[#This Row],[TOTAL Income Consumption Use Taxes FY 12 and After  ]]</f>
        <v>9556.501400000001</v>
      </c>
      <c r="CM441" s="7">
        <v>94.197599999999994</v>
      </c>
      <c r="CN441" s="7">
        <v>375.15910000000002</v>
      </c>
      <c r="CO441" s="7">
        <v>1305.5778</v>
      </c>
      <c r="CP441" s="7">
        <f>Table2[[#This Row],[Assistance Provided Through FY 11]]+Table2[[#This Row],[Assistance Provided FY 12 and After ]]</f>
        <v>1680.7369000000001</v>
      </c>
      <c r="CQ441" s="7">
        <v>0</v>
      </c>
      <c r="CR441" s="7">
        <v>0</v>
      </c>
      <c r="CS441" s="7">
        <v>0</v>
      </c>
      <c r="CT441" s="7">
        <f>Table2[[#This Row],[Recapture Cancellation Reduction Amount Through FY 11]]+Table2[[#This Row],[Recapture Cancellation Reduction Amount FY 12 and After ]]</f>
        <v>0</v>
      </c>
      <c r="CU441" s="7">
        <v>0</v>
      </c>
      <c r="CV441" s="7">
        <v>0</v>
      </c>
      <c r="CW441" s="7">
        <v>0</v>
      </c>
      <c r="CX441" s="7">
        <f>Table2[[#This Row],[Penalty Paid Through FY 11]]+Table2[[#This Row],[Penalty Paid FY 12 and After]]</f>
        <v>0</v>
      </c>
      <c r="CY441" s="7">
        <v>94.197599999999994</v>
      </c>
      <c r="CZ441" s="7">
        <v>375.15910000000002</v>
      </c>
      <c r="DA441" s="7">
        <v>1305.5778</v>
      </c>
      <c r="DB441" s="7">
        <f>Table2[[#This Row],[TOTAL Assistance Net of recapture penalties Through FY 11]]+Table2[[#This Row],[TOTAL Assistance Net of recapture penalties FY 12 and After ]]</f>
        <v>1680.7369000000001</v>
      </c>
      <c r="DC441" s="7">
        <v>401.08429999999998</v>
      </c>
      <c r="DD441" s="7">
        <v>1760.1195</v>
      </c>
      <c r="DE441" s="7">
        <v>5854.8315000000002</v>
      </c>
      <c r="DF441" s="7">
        <f>Table2[[#This Row],[Company Direct Tax Revenue Before Assistance FY 12 and After]]+Table2[[#This Row],[Company Direct Tax Revenue Before Assistance Through FY 11]]</f>
        <v>7614.951</v>
      </c>
      <c r="DG441" s="7">
        <v>392.4486</v>
      </c>
      <c r="DH441" s="7">
        <v>1739.6238000000001</v>
      </c>
      <c r="DI441" s="7">
        <v>5728.7707</v>
      </c>
      <c r="DJ441" s="7">
        <f>Table2[[#This Row],[Indirect and Induced Tax Revenues FY 12 and After]]+Table2[[#This Row],[Indirect and Induced Tax Revenues Through FY 11]]</f>
        <v>7468.3945000000003</v>
      </c>
      <c r="DK441" s="7">
        <v>793.53290000000004</v>
      </c>
      <c r="DL441" s="7">
        <v>3499.7433000000001</v>
      </c>
      <c r="DM441" s="7">
        <v>11583.602199999999</v>
      </c>
      <c r="DN441" s="7">
        <f>Table2[[#This Row],[TOTAL Tax Revenues Before Assistance Through FY 11]]+Table2[[#This Row],[TOTAL Tax Revenues Before Assistance FY 12 and After]]</f>
        <v>15083.345499999999</v>
      </c>
      <c r="DO441" s="7">
        <v>699.33529999999996</v>
      </c>
      <c r="DP441" s="7">
        <v>3124.5841999999998</v>
      </c>
      <c r="DQ441" s="7">
        <v>10278.0244</v>
      </c>
      <c r="DR441" s="7">
        <f>Table2[[#This Row],[TOTAL Tax Revenues Net of Assistance Recapture and Penalty FY 12 and After]]+Table2[[#This Row],[TOTAL Tax Revenues Net of Assistance Recapture and Penalty Through FY 11]]</f>
        <v>13402.6086</v>
      </c>
      <c r="DS441" s="7">
        <v>0</v>
      </c>
      <c r="DT441" s="7">
        <v>0</v>
      </c>
      <c r="DU441" s="7">
        <v>104.34</v>
      </c>
      <c r="DV441" s="7">
        <v>0</v>
      </c>
    </row>
    <row r="442" spans="1:126" x14ac:dyDescent="0.25">
      <c r="A442" s="5">
        <v>93218</v>
      </c>
      <c r="B442" s="5" t="s">
        <v>775</v>
      </c>
      <c r="C442" s="5" t="s">
        <v>776</v>
      </c>
      <c r="D442" s="5" t="s">
        <v>42</v>
      </c>
      <c r="E442" s="5">
        <v>34</v>
      </c>
      <c r="F442" s="5">
        <v>3082</v>
      </c>
      <c r="G442" s="5">
        <v>73</v>
      </c>
      <c r="H442" s="23"/>
      <c r="I442" s="23"/>
      <c r="J442" s="5">
        <v>531390</v>
      </c>
      <c r="K442" s="6" t="s">
        <v>43</v>
      </c>
      <c r="L442" s="6">
        <v>39262</v>
      </c>
      <c r="M442" s="9">
        <v>48760</v>
      </c>
      <c r="N442" s="7">
        <v>11006</v>
      </c>
      <c r="O442" s="5" t="s">
        <v>44</v>
      </c>
      <c r="P442" s="23">
        <v>0</v>
      </c>
      <c r="Q442" s="23">
        <v>21</v>
      </c>
      <c r="R442" s="23">
        <v>58</v>
      </c>
      <c r="S442" s="23">
        <v>5</v>
      </c>
      <c r="T442" s="23">
        <v>16</v>
      </c>
      <c r="U442" s="23">
        <v>100</v>
      </c>
      <c r="V442" s="23">
        <v>89</v>
      </c>
      <c r="W442" s="23">
        <v>11</v>
      </c>
      <c r="X442" s="23">
        <v>0</v>
      </c>
      <c r="Y442" s="23">
        <v>0</v>
      </c>
      <c r="Z442" s="23">
        <v>100</v>
      </c>
      <c r="AA442" s="24">
        <v>0</v>
      </c>
      <c r="AB442" s="24">
        <v>0</v>
      </c>
      <c r="AC442" s="24">
        <v>0</v>
      </c>
      <c r="AD442" s="24">
        <v>0</v>
      </c>
      <c r="AE442" s="24">
        <v>0</v>
      </c>
      <c r="AF442" s="24">
        <v>100</v>
      </c>
      <c r="AG442" s="5" t="s">
        <v>39</v>
      </c>
      <c r="AH442" s="7" t="s">
        <v>33</v>
      </c>
      <c r="AI442" s="7">
        <v>32.557000000000002</v>
      </c>
      <c r="AJ442" s="7">
        <v>103.9817</v>
      </c>
      <c r="AK442" s="7">
        <v>421.48059999999998</v>
      </c>
      <c r="AL442" s="7">
        <f>Table2[[#This Row],[Company Direct Land Through FY 11]]+Table2[[#This Row],[Company Direct Land FY 12 and After ]]</f>
        <v>525.46230000000003</v>
      </c>
      <c r="AM442" s="7">
        <v>107.43300000000001</v>
      </c>
      <c r="AN442" s="7">
        <v>219.4349</v>
      </c>
      <c r="AO442" s="7">
        <v>1390.8173999999999</v>
      </c>
      <c r="AP442" s="7">
        <f>Table2[[#This Row],[Company Direct Building Through FY 11]]+Table2[[#This Row],[Company Direct Building FY 12 and After  ]]</f>
        <v>1610.2522999999999</v>
      </c>
      <c r="AQ442" s="7">
        <v>0</v>
      </c>
      <c r="AR442" s="7">
        <v>113.815</v>
      </c>
      <c r="AS442" s="7">
        <v>0</v>
      </c>
      <c r="AT442" s="7">
        <f>Table2[[#This Row],[Mortgage Recording Tax Through FY 11]]+Table2[[#This Row],[Mortgage Recording Tax FY 12 and After ]]</f>
        <v>113.815</v>
      </c>
      <c r="AU442" s="7">
        <v>139.99</v>
      </c>
      <c r="AV442" s="7">
        <v>182.90369999999999</v>
      </c>
      <c r="AW442" s="7">
        <v>1812.2933</v>
      </c>
      <c r="AX442" s="7">
        <f>Table2[[#This Row],[Pilot Savings  Through FY 11]]+Table2[[#This Row],[Pilot Savings FY 12 and After ]]</f>
        <v>1995.1970000000001</v>
      </c>
      <c r="AY442" s="7">
        <v>0</v>
      </c>
      <c r="AZ442" s="7">
        <v>0</v>
      </c>
      <c r="BA442" s="7">
        <v>0</v>
      </c>
      <c r="BB442" s="7">
        <f>Table2[[#This Row],[Mortgage Recording Tax Exemption Through FY 11]]+Table2[[#This Row],[Mortgage Recording Tax Exemption FY 12 and After ]]</f>
        <v>0</v>
      </c>
      <c r="BC442" s="7">
        <v>82.2209</v>
      </c>
      <c r="BD442" s="7">
        <v>213.43790000000001</v>
      </c>
      <c r="BE442" s="7">
        <v>945.00879999999995</v>
      </c>
      <c r="BF442" s="7">
        <f>Table2[[#This Row],[Indirect and Induced Land Through FY 11]]+Table2[[#This Row],[Indirect and Induced Land FY 12 and After ]]</f>
        <v>1158.4467</v>
      </c>
      <c r="BG442" s="7">
        <v>152.69589999999999</v>
      </c>
      <c r="BH442" s="7">
        <v>396.38440000000003</v>
      </c>
      <c r="BI442" s="7">
        <v>1755.0173</v>
      </c>
      <c r="BJ442" s="7">
        <f>Table2[[#This Row],[Indirect and Induced Building Through FY 11]]+Table2[[#This Row],[Indirect and Induced Building FY 12 and After]]</f>
        <v>2151.4016999999999</v>
      </c>
      <c r="BK442" s="7">
        <v>234.91679999999999</v>
      </c>
      <c r="BL442" s="7">
        <v>864.15020000000004</v>
      </c>
      <c r="BM442" s="7">
        <v>2700.0308</v>
      </c>
      <c r="BN442" s="7">
        <f>Table2[[#This Row],[TOTAL Real Property Related Taxes Through FY 11]]+Table2[[#This Row],[TOTAL Real Property Related Taxes FY 12 and After]]</f>
        <v>3564.181</v>
      </c>
      <c r="BO442" s="7">
        <v>860.78549999999996</v>
      </c>
      <c r="BP442" s="7">
        <v>2361.9969999999998</v>
      </c>
      <c r="BQ442" s="7">
        <v>10205.671</v>
      </c>
      <c r="BR442" s="7">
        <f>Table2[[#This Row],[Company Direct Through FY 11]]+Table2[[#This Row],[Company Direct FY 12 and After ]]</f>
        <v>12567.668</v>
      </c>
      <c r="BS442" s="7">
        <v>0</v>
      </c>
      <c r="BT442" s="7">
        <v>0</v>
      </c>
      <c r="BU442" s="7">
        <v>0</v>
      </c>
      <c r="BV442" s="7">
        <f>Table2[[#This Row],[Sales Tax Exemption Through FY 11]]+Table2[[#This Row],[Sales Tax Exemption FY 12 and After ]]</f>
        <v>0</v>
      </c>
      <c r="BW442" s="7">
        <v>0</v>
      </c>
      <c r="BX442" s="7">
        <v>0</v>
      </c>
      <c r="BY442" s="7">
        <v>0</v>
      </c>
      <c r="BZ442" s="7">
        <f>Table2[[#This Row],[Energy Tax Savings Through FY 11]]+Table2[[#This Row],[Energy Tax Savings FY 12 and After ]]</f>
        <v>0</v>
      </c>
      <c r="CA442" s="7">
        <v>0</v>
      </c>
      <c r="CB442" s="7">
        <v>0</v>
      </c>
      <c r="CC442" s="7">
        <v>0</v>
      </c>
      <c r="CD442" s="7">
        <f>Table2[[#This Row],[Tax Exempt Bond Savings Through FY 11]]+Table2[[#This Row],[Tax Exempt Bond Savings FY12 and After ]]</f>
        <v>0</v>
      </c>
      <c r="CE442" s="7">
        <v>323.61360000000002</v>
      </c>
      <c r="CF442" s="7">
        <v>907.75160000000005</v>
      </c>
      <c r="CG442" s="7">
        <v>4189.4643999999998</v>
      </c>
      <c r="CH442" s="7">
        <f>Table2[[#This Row],[Indirect and Induced Through FY 11]]+Table2[[#This Row],[Indirect and Induced FY 12 and After  ]]</f>
        <v>5097.2160000000003</v>
      </c>
      <c r="CI442" s="7">
        <v>1184.3991000000001</v>
      </c>
      <c r="CJ442" s="7">
        <v>3269.7485999999999</v>
      </c>
      <c r="CK442" s="7">
        <v>14395.135399999999</v>
      </c>
      <c r="CL442" s="7">
        <f>Table2[[#This Row],[TOTAL Income Consumption Use Taxes Through FY 11]]+Table2[[#This Row],[TOTAL Income Consumption Use Taxes FY 12 and After  ]]</f>
        <v>17664.883999999998</v>
      </c>
      <c r="CM442" s="7">
        <v>139.99</v>
      </c>
      <c r="CN442" s="7">
        <v>182.90369999999999</v>
      </c>
      <c r="CO442" s="7">
        <v>1812.2933</v>
      </c>
      <c r="CP442" s="7">
        <f>Table2[[#This Row],[Assistance Provided Through FY 11]]+Table2[[#This Row],[Assistance Provided FY 12 and After ]]</f>
        <v>1995.1970000000001</v>
      </c>
      <c r="CQ442" s="7">
        <v>0</v>
      </c>
      <c r="CR442" s="7">
        <v>0</v>
      </c>
      <c r="CS442" s="7">
        <v>0</v>
      </c>
      <c r="CT442" s="7">
        <f>Table2[[#This Row],[Recapture Cancellation Reduction Amount Through FY 11]]+Table2[[#This Row],[Recapture Cancellation Reduction Amount FY 12 and After ]]</f>
        <v>0</v>
      </c>
      <c r="CU442" s="7">
        <v>0</v>
      </c>
      <c r="CV442" s="7">
        <v>0</v>
      </c>
      <c r="CW442" s="7">
        <v>0</v>
      </c>
      <c r="CX442" s="7">
        <f>Table2[[#This Row],[Penalty Paid Through FY 11]]+Table2[[#This Row],[Penalty Paid FY 12 and After]]</f>
        <v>0</v>
      </c>
      <c r="CY442" s="7">
        <v>139.99</v>
      </c>
      <c r="CZ442" s="7">
        <v>182.90369999999999</v>
      </c>
      <c r="DA442" s="7">
        <v>1812.2933</v>
      </c>
      <c r="DB442" s="7">
        <f>Table2[[#This Row],[TOTAL Assistance Net of recapture penalties Through FY 11]]+Table2[[#This Row],[TOTAL Assistance Net of recapture penalties FY 12 and After ]]</f>
        <v>1995.1970000000001</v>
      </c>
      <c r="DC442" s="7">
        <v>1000.7755</v>
      </c>
      <c r="DD442" s="7">
        <v>2799.2285999999999</v>
      </c>
      <c r="DE442" s="7">
        <v>12017.968999999999</v>
      </c>
      <c r="DF442" s="7">
        <f>Table2[[#This Row],[Company Direct Tax Revenue Before Assistance FY 12 and After]]+Table2[[#This Row],[Company Direct Tax Revenue Before Assistance Through FY 11]]</f>
        <v>14817.1976</v>
      </c>
      <c r="DG442" s="7">
        <v>558.53039999999999</v>
      </c>
      <c r="DH442" s="7">
        <v>1517.5739000000001</v>
      </c>
      <c r="DI442" s="7">
        <v>6889.4904999999999</v>
      </c>
      <c r="DJ442" s="7">
        <f>Table2[[#This Row],[Indirect and Induced Tax Revenues FY 12 and After]]+Table2[[#This Row],[Indirect and Induced Tax Revenues Through FY 11]]</f>
        <v>8407.0643999999993</v>
      </c>
      <c r="DK442" s="7">
        <v>1559.3059000000001</v>
      </c>
      <c r="DL442" s="7">
        <v>4316.8024999999998</v>
      </c>
      <c r="DM442" s="7">
        <v>18907.459500000001</v>
      </c>
      <c r="DN442" s="7">
        <f>Table2[[#This Row],[TOTAL Tax Revenues Before Assistance Through FY 11]]+Table2[[#This Row],[TOTAL Tax Revenues Before Assistance FY 12 and After]]</f>
        <v>23224.262000000002</v>
      </c>
      <c r="DO442" s="7">
        <v>1419.3159000000001</v>
      </c>
      <c r="DP442" s="7">
        <v>4133.8987999999999</v>
      </c>
      <c r="DQ442" s="7">
        <v>17095.1662</v>
      </c>
      <c r="DR442" s="7">
        <f>Table2[[#This Row],[TOTAL Tax Revenues Net of Assistance Recapture and Penalty FY 12 and After]]+Table2[[#This Row],[TOTAL Tax Revenues Net of Assistance Recapture and Penalty Through FY 11]]</f>
        <v>21229.064999999999</v>
      </c>
      <c r="DS442" s="7">
        <v>0</v>
      </c>
      <c r="DT442" s="7">
        <v>0</v>
      </c>
      <c r="DU442" s="7">
        <v>0</v>
      </c>
      <c r="DV442" s="7">
        <v>0</v>
      </c>
    </row>
    <row r="443" spans="1:126" x14ac:dyDescent="0.25">
      <c r="A443" s="5">
        <v>93219</v>
      </c>
      <c r="B443" s="5" t="s">
        <v>777</v>
      </c>
      <c r="C443" s="5" t="s">
        <v>778</v>
      </c>
      <c r="D443" s="5" t="s">
        <v>27</v>
      </c>
      <c r="E443" s="5">
        <v>8</v>
      </c>
      <c r="F443" s="5">
        <v>1632</v>
      </c>
      <c r="G443" s="5">
        <v>29</v>
      </c>
      <c r="H443" s="23"/>
      <c r="I443" s="23"/>
      <c r="J443" s="5">
        <v>515210</v>
      </c>
      <c r="K443" s="6" t="s">
        <v>47</v>
      </c>
      <c r="L443" s="6">
        <v>39220</v>
      </c>
      <c r="M443" s="9">
        <v>50010</v>
      </c>
      <c r="N443" s="7">
        <v>5000</v>
      </c>
      <c r="O443" s="5" t="s">
        <v>79</v>
      </c>
      <c r="P443" s="23">
        <v>0</v>
      </c>
      <c r="Q443" s="23">
        <v>0</v>
      </c>
      <c r="R443" s="23">
        <v>0</v>
      </c>
      <c r="S443" s="23">
        <v>1</v>
      </c>
      <c r="T443" s="23">
        <v>0</v>
      </c>
      <c r="U443" s="23">
        <v>1</v>
      </c>
      <c r="V443" s="23">
        <v>1</v>
      </c>
      <c r="W443" s="23">
        <v>0</v>
      </c>
      <c r="X443" s="23">
        <v>0</v>
      </c>
      <c r="Y443" s="23">
        <v>0</v>
      </c>
      <c r="Z443" s="23">
        <v>8</v>
      </c>
      <c r="AA443" s="24">
        <v>0</v>
      </c>
      <c r="AB443" s="24">
        <v>0</v>
      </c>
      <c r="AC443" s="24">
        <v>0</v>
      </c>
      <c r="AD443" s="24">
        <v>0</v>
      </c>
      <c r="AE443" s="24">
        <v>0</v>
      </c>
      <c r="AF443" s="24">
        <v>100</v>
      </c>
      <c r="AG443" s="5" t="s">
        <v>33</v>
      </c>
      <c r="AH443" s="7" t="s">
        <v>33</v>
      </c>
      <c r="AI443" s="7">
        <v>0</v>
      </c>
      <c r="AJ443" s="7">
        <v>0</v>
      </c>
      <c r="AK443" s="7">
        <v>0</v>
      </c>
      <c r="AL443" s="7">
        <f>Table2[[#This Row],[Company Direct Land Through FY 11]]+Table2[[#This Row],[Company Direct Land FY 12 and After ]]</f>
        <v>0</v>
      </c>
      <c r="AM443" s="7">
        <v>0</v>
      </c>
      <c r="AN443" s="7">
        <v>0</v>
      </c>
      <c r="AO443" s="7">
        <v>0</v>
      </c>
      <c r="AP443" s="7">
        <f>Table2[[#This Row],[Company Direct Building Through FY 11]]+Table2[[#This Row],[Company Direct Building FY 12 and After  ]]</f>
        <v>0</v>
      </c>
      <c r="AQ443" s="7">
        <v>0</v>
      </c>
      <c r="AR443" s="7">
        <v>877.25</v>
      </c>
      <c r="AS443" s="7">
        <v>0</v>
      </c>
      <c r="AT443" s="7">
        <f>Table2[[#This Row],[Mortgage Recording Tax Through FY 11]]+Table2[[#This Row],[Mortgage Recording Tax FY 12 and After ]]</f>
        <v>877.25</v>
      </c>
      <c r="AU443" s="7">
        <v>0</v>
      </c>
      <c r="AV443" s="7">
        <v>0</v>
      </c>
      <c r="AW443" s="7">
        <v>0</v>
      </c>
      <c r="AX443" s="7">
        <f>Table2[[#This Row],[Pilot Savings  Through FY 11]]+Table2[[#This Row],[Pilot Savings FY 12 and After ]]</f>
        <v>0</v>
      </c>
      <c r="AY443" s="7">
        <v>0</v>
      </c>
      <c r="AZ443" s="7">
        <v>877.25</v>
      </c>
      <c r="BA443" s="7">
        <v>0</v>
      </c>
      <c r="BB443" s="7">
        <f>Table2[[#This Row],[Mortgage Recording Tax Exemption Through FY 11]]+Table2[[#This Row],[Mortgage Recording Tax Exemption FY 12 and After ]]</f>
        <v>877.25</v>
      </c>
      <c r="BC443" s="7">
        <v>4.3890000000000002</v>
      </c>
      <c r="BD443" s="7">
        <v>3.4439000000000002</v>
      </c>
      <c r="BE443" s="7">
        <v>64.068399999999997</v>
      </c>
      <c r="BF443" s="7">
        <f>Table2[[#This Row],[Indirect and Induced Land Through FY 11]]+Table2[[#This Row],[Indirect and Induced Land FY 12 and After ]]</f>
        <v>67.512299999999996</v>
      </c>
      <c r="BG443" s="7">
        <v>8.1509999999999998</v>
      </c>
      <c r="BH443" s="7">
        <v>6.3958000000000004</v>
      </c>
      <c r="BI443" s="7">
        <v>118.9855</v>
      </c>
      <c r="BJ443" s="7">
        <f>Table2[[#This Row],[Indirect and Induced Building Through FY 11]]+Table2[[#This Row],[Indirect and Induced Building FY 12 and After]]</f>
        <v>125.3813</v>
      </c>
      <c r="BK443" s="7">
        <v>12.54</v>
      </c>
      <c r="BL443" s="7">
        <v>9.8397000000000006</v>
      </c>
      <c r="BM443" s="7">
        <v>183.0539</v>
      </c>
      <c r="BN443" s="7">
        <f>Table2[[#This Row],[TOTAL Real Property Related Taxes Through FY 11]]+Table2[[#This Row],[TOTAL Real Property Related Taxes FY 12 and After]]</f>
        <v>192.89359999999999</v>
      </c>
      <c r="BO443" s="7">
        <v>8.6478000000000002</v>
      </c>
      <c r="BP443" s="7">
        <v>6.7855999999999996</v>
      </c>
      <c r="BQ443" s="7">
        <v>126.2377</v>
      </c>
      <c r="BR443" s="7">
        <f>Table2[[#This Row],[Company Direct Through FY 11]]+Table2[[#This Row],[Company Direct FY 12 and After ]]</f>
        <v>133.02330000000001</v>
      </c>
      <c r="BS443" s="7">
        <v>0</v>
      </c>
      <c r="BT443" s="7">
        <v>0</v>
      </c>
      <c r="BU443" s="7">
        <v>0</v>
      </c>
      <c r="BV443" s="7">
        <f>Table2[[#This Row],[Sales Tax Exemption Through FY 11]]+Table2[[#This Row],[Sales Tax Exemption FY 12 and After ]]</f>
        <v>0</v>
      </c>
      <c r="BW443" s="7">
        <v>0</v>
      </c>
      <c r="BX443" s="7">
        <v>0</v>
      </c>
      <c r="BY443" s="7">
        <v>0</v>
      </c>
      <c r="BZ443" s="7">
        <f>Table2[[#This Row],[Energy Tax Savings Through FY 11]]+Table2[[#This Row],[Energy Tax Savings FY 12 and After ]]</f>
        <v>0</v>
      </c>
      <c r="CA443" s="7">
        <v>4.7473999999999998</v>
      </c>
      <c r="CB443" s="7">
        <v>18.549499999999998</v>
      </c>
      <c r="CC443" s="7">
        <v>25.063800000000001</v>
      </c>
      <c r="CD443" s="7">
        <f>Table2[[#This Row],[Tax Exempt Bond Savings Through FY 11]]+Table2[[#This Row],[Tax Exempt Bond Savings FY12 and After ]]</f>
        <v>43.613299999999995</v>
      </c>
      <c r="CE443" s="7">
        <v>14.3825</v>
      </c>
      <c r="CF443" s="7">
        <v>11.285399999999999</v>
      </c>
      <c r="CG443" s="7">
        <v>209.94829999999999</v>
      </c>
      <c r="CH443" s="7">
        <f>Table2[[#This Row],[Indirect and Induced Through FY 11]]+Table2[[#This Row],[Indirect and Induced FY 12 and After  ]]</f>
        <v>221.2337</v>
      </c>
      <c r="CI443" s="7">
        <v>18.282900000000001</v>
      </c>
      <c r="CJ443" s="7">
        <v>-0.47849999999999998</v>
      </c>
      <c r="CK443" s="7">
        <v>311.12220000000002</v>
      </c>
      <c r="CL443" s="7">
        <f>Table2[[#This Row],[TOTAL Income Consumption Use Taxes Through FY 11]]+Table2[[#This Row],[TOTAL Income Consumption Use Taxes FY 12 and After  ]]</f>
        <v>310.64370000000002</v>
      </c>
      <c r="CM443" s="7">
        <v>4.7473999999999998</v>
      </c>
      <c r="CN443" s="7">
        <v>895.79949999999997</v>
      </c>
      <c r="CO443" s="7">
        <v>25.063800000000001</v>
      </c>
      <c r="CP443" s="7">
        <f>Table2[[#This Row],[Assistance Provided Through FY 11]]+Table2[[#This Row],[Assistance Provided FY 12 and After ]]</f>
        <v>920.86329999999998</v>
      </c>
      <c r="CQ443" s="7">
        <v>0</v>
      </c>
      <c r="CR443" s="7">
        <v>0</v>
      </c>
      <c r="CS443" s="7">
        <v>0</v>
      </c>
      <c r="CT443" s="7">
        <f>Table2[[#This Row],[Recapture Cancellation Reduction Amount Through FY 11]]+Table2[[#This Row],[Recapture Cancellation Reduction Amount FY 12 and After ]]</f>
        <v>0</v>
      </c>
      <c r="CU443" s="7">
        <v>0</v>
      </c>
      <c r="CV443" s="7">
        <v>0</v>
      </c>
      <c r="CW443" s="7">
        <v>0</v>
      </c>
      <c r="CX443" s="7">
        <f>Table2[[#This Row],[Penalty Paid Through FY 11]]+Table2[[#This Row],[Penalty Paid FY 12 and After]]</f>
        <v>0</v>
      </c>
      <c r="CY443" s="7">
        <v>4.7473999999999998</v>
      </c>
      <c r="CZ443" s="7">
        <v>895.79949999999997</v>
      </c>
      <c r="DA443" s="7">
        <v>25.063800000000001</v>
      </c>
      <c r="DB443" s="7">
        <f>Table2[[#This Row],[TOTAL Assistance Net of recapture penalties Through FY 11]]+Table2[[#This Row],[TOTAL Assistance Net of recapture penalties FY 12 and After ]]</f>
        <v>920.86329999999998</v>
      </c>
      <c r="DC443" s="7">
        <v>8.6478000000000002</v>
      </c>
      <c r="DD443" s="7">
        <v>884.03560000000004</v>
      </c>
      <c r="DE443" s="7">
        <v>126.2377</v>
      </c>
      <c r="DF443" s="7">
        <f>Table2[[#This Row],[Company Direct Tax Revenue Before Assistance FY 12 and After]]+Table2[[#This Row],[Company Direct Tax Revenue Before Assistance Through FY 11]]</f>
        <v>1010.2733000000001</v>
      </c>
      <c r="DG443" s="7">
        <v>26.922499999999999</v>
      </c>
      <c r="DH443" s="7">
        <v>21.1251</v>
      </c>
      <c r="DI443" s="7">
        <v>393.00220000000002</v>
      </c>
      <c r="DJ443" s="7">
        <f>Table2[[#This Row],[Indirect and Induced Tax Revenues FY 12 and After]]+Table2[[#This Row],[Indirect and Induced Tax Revenues Through FY 11]]</f>
        <v>414.12729999999999</v>
      </c>
      <c r="DK443" s="7">
        <v>35.570300000000003</v>
      </c>
      <c r="DL443" s="7">
        <v>905.16070000000002</v>
      </c>
      <c r="DM443" s="7">
        <v>519.23990000000003</v>
      </c>
      <c r="DN443" s="7">
        <f>Table2[[#This Row],[TOTAL Tax Revenues Before Assistance Through FY 11]]+Table2[[#This Row],[TOTAL Tax Revenues Before Assistance FY 12 and After]]</f>
        <v>1424.4005999999999</v>
      </c>
      <c r="DO443" s="7">
        <v>30.822900000000001</v>
      </c>
      <c r="DP443" s="7">
        <v>9.3612000000000002</v>
      </c>
      <c r="DQ443" s="7">
        <v>494.17610000000002</v>
      </c>
      <c r="DR443" s="7">
        <f>Table2[[#This Row],[TOTAL Tax Revenues Net of Assistance Recapture and Penalty FY 12 and After]]+Table2[[#This Row],[TOTAL Tax Revenues Net of Assistance Recapture and Penalty Through FY 11]]</f>
        <v>503.53730000000002</v>
      </c>
      <c r="DS443" s="7">
        <v>0</v>
      </c>
      <c r="DT443" s="7">
        <v>0</v>
      </c>
      <c r="DU443" s="7">
        <v>0</v>
      </c>
      <c r="DV443" s="7">
        <v>0</v>
      </c>
    </row>
    <row r="444" spans="1:126" x14ac:dyDescent="0.25">
      <c r="A444" s="5">
        <v>93220</v>
      </c>
      <c r="B444" s="5" t="s">
        <v>779</v>
      </c>
      <c r="C444" s="5" t="s">
        <v>780</v>
      </c>
      <c r="D444" s="5" t="s">
        <v>42</v>
      </c>
      <c r="E444" s="5">
        <v>47</v>
      </c>
      <c r="F444" s="5">
        <v>7068</v>
      </c>
      <c r="G444" s="5">
        <v>14</v>
      </c>
      <c r="H444" s="23"/>
      <c r="I444" s="23"/>
      <c r="J444" s="5">
        <v>623110</v>
      </c>
      <c r="K444" s="6" t="s">
        <v>47</v>
      </c>
      <c r="L444" s="6">
        <v>39260</v>
      </c>
      <c r="M444" s="9">
        <v>45323</v>
      </c>
      <c r="N444" s="7">
        <v>26057</v>
      </c>
      <c r="O444" s="5" t="s">
        <v>79</v>
      </c>
      <c r="P444" s="23">
        <v>136</v>
      </c>
      <c r="Q444" s="23">
        <v>3</v>
      </c>
      <c r="R444" s="23">
        <v>358</v>
      </c>
      <c r="S444" s="23">
        <v>2</v>
      </c>
      <c r="T444" s="23">
        <v>0</v>
      </c>
      <c r="U444" s="23">
        <v>499</v>
      </c>
      <c r="V444" s="23">
        <v>429</v>
      </c>
      <c r="W444" s="23">
        <v>0</v>
      </c>
      <c r="X444" s="23">
        <v>0</v>
      </c>
      <c r="Y444" s="23">
        <v>440</v>
      </c>
      <c r="Z444" s="23">
        <v>0</v>
      </c>
      <c r="AA444" s="24">
        <v>19.230769230769202</v>
      </c>
      <c r="AB444" s="24">
        <v>23.653846153846199</v>
      </c>
      <c r="AC444" s="24">
        <v>44.423076923076898</v>
      </c>
      <c r="AD444" s="24">
        <v>12.692307692307701</v>
      </c>
      <c r="AE444" s="24">
        <v>0</v>
      </c>
      <c r="AF444" s="24">
        <v>93.186372745490999</v>
      </c>
      <c r="AG444" s="5" t="s">
        <v>39</v>
      </c>
      <c r="AH444" s="7" t="s">
        <v>33</v>
      </c>
      <c r="AI444" s="7">
        <v>0</v>
      </c>
      <c r="AJ444" s="7">
        <v>0</v>
      </c>
      <c r="AK444" s="7">
        <v>0</v>
      </c>
      <c r="AL444" s="7">
        <f>Table2[[#This Row],[Company Direct Land Through FY 11]]+Table2[[#This Row],[Company Direct Land FY 12 and After ]]</f>
        <v>0</v>
      </c>
      <c r="AM444" s="7">
        <v>0</v>
      </c>
      <c r="AN444" s="7">
        <v>0</v>
      </c>
      <c r="AO444" s="7">
        <v>0</v>
      </c>
      <c r="AP444" s="7">
        <f>Table2[[#This Row],[Company Direct Building Through FY 11]]+Table2[[#This Row],[Company Direct Building FY 12 and After  ]]</f>
        <v>0</v>
      </c>
      <c r="AQ444" s="7">
        <v>0</v>
      </c>
      <c r="AR444" s="7">
        <v>465.48219999999998</v>
      </c>
      <c r="AS444" s="7">
        <v>0</v>
      </c>
      <c r="AT444" s="7">
        <f>Table2[[#This Row],[Mortgage Recording Tax Through FY 11]]+Table2[[#This Row],[Mortgage Recording Tax FY 12 and After ]]</f>
        <v>465.48219999999998</v>
      </c>
      <c r="AU444" s="7">
        <v>0</v>
      </c>
      <c r="AV444" s="7">
        <v>0</v>
      </c>
      <c r="AW444" s="7">
        <v>0</v>
      </c>
      <c r="AX444" s="7">
        <f>Table2[[#This Row],[Pilot Savings  Through FY 11]]+Table2[[#This Row],[Pilot Savings FY 12 and After ]]</f>
        <v>0</v>
      </c>
      <c r="AY444" s="7">
        <v>0</v>
      </c>
      <c r="AZ444" s="7">
        <v>465.48219999999998</v>
      </c>
      <c r="BA444" s="7">
        <v>0</v>
      </c>
      <c r="BB444" s="7">
        <f>Table2[[#This Row],[Mortgage Recording Tax Exemption Through FY 11]]+Table2[[#This Row],[Mortgage Recording Tax Exemption FY 12 and After ]]</f>
        <v>465.48219999999998</v>
      </c>
      <c r="BC444" s="7">
        <v>191.7972</v>
      </c>
      <c r="BD444" s="7">
        <v>805.00549999999998</v>
      </c>
      <c r="BE444" s="7">
        <v>1636.2070000000001</v>
      </c>
      <c r="BF444" s="7">
        <f>Table2[[#This Row],[Indirect and Induced Land Through FY 11]]+Table2[[#This Row],[Indirect and Induced Land FY 12 and After ]]</f>
        <v>2441.2125000000001</v>
      </c>
      <c r="BG444" s="7">
        <v>356.19479999999999</v>
      </c>
      <c r="BH444" s="7">
        <v>1495.0105000000001</v>
      </c>
      <c r="BI444" s="7">
        <v>3038.6709000000001</v>
      </c>
      <c r="BJ444" s="7">
        <f>Table2[[#This Row],[Indirect and Induced Building Through FY 11]]+Table2[[#This Row],[Indirect and Induced Building FY 12 and After]]</f>
        <v>4533.6814000000004</v>
      </c>
      <c r="BK444" s="7">
        <v>547.99199999999996</v>
      </c>
      <c r="BL444" s="7">
        <v>2300.0160000000001</v>
      </c>
      <c r="BM444" s="7">
        <v>4674.8779000000004</v>
      </c>
      <c r="BN444" s="7">
        <f>Table2[[#This Row],[TOTAL Real Property Related Taxes Through FY 11]]+Table2[[#This Row],[TOTAL Real Property Related Taxes FY 12 and After]]</f>
        <v>6974.8939000000009</v>
      </c>
      <c r="BO444" s="7">
        <v>708.58960000000002</v>
      </c>
      <c r="BP444" s="7">
        <v>3167.9290999999998</v>
      </c>
      <c r="BQ444" s="7">
        <v>6044.9225999999999</v>
      </c>
      <c r="BR444" s="7">
        <f>Table2[[#This Row],[Company Direct Through FY 11]]+Table2[[#This Row],[Company Direct FY 12 and After ]]</f>
        <v>9212.8516999999993</v>
      </c>
      <c r="BS444" s="7">
        <v>0</v>
      </c>
      <c r="BT444" s="7">
        <v>0</v>
      </c>
      <c r="BU444" s="7">
        <v>0</v>
      </c>
      <c r="BV444" s="7">
        <f>Table2[[#This Row],[Sales Tax Exemption Through FY 11]]+Table2[[#This Row],[Sales Tax Exemption FY 12 and After ]]</f>
        <v>0</v>
      </c>
      <c r="BW444" s="7">
        <v>0</v>
      </c>
      <c r="BX444" s="7">
        <v>0</v>
      </c>
      <c r="BY444" s="7">
        <v>0</v>
      </c>
      <c r="BZ444" s="7">
        <f>Table2[[#This Row],[Energy Tax Savings Through FY 11]]+Table2[[#This Row],[Energy Tax Savings FY 12 and After ]]</f>
        <v>0</v>
      </c>
      <c r="CA444" s="7">
        <v>4.8627000000000002</v>
      </c>
      <c r="CB444" s="7">
        <v>30.366800000000001</v>
      </c>
      <c r="CC444" s="7">
        <v>25.672499999999999</v>
      </c>
      <c r="CD444" s="7">
        <f>Table2[[#This Row],[Tax Exempt Bond Savings Through FY 11]]+Table2[[#This Row],[Tax Exempt Bond Savings FY12 and After ]]</f>
        <v>56.039299999999997</v>
      </c>
      <c r="CE444" s="7">
        <v>754.89549999999997</v>
      </c>
      <c r="CF444" s="7">
        <v>3437.8350999999998</v>
      </c>
      <c r="CG444" s="7">
        <v>6439.9543999999996</v>
      </c>
      <c r="CH444" s="7">
        <f>Table2[[#This Row],[Indirect and Induced Through FY 11]]+Table2[[#This Row],[Indirect and Induced FY 12 and After  ]]</f>
        <v>9877.789499999999</v>
      </c>
      <c r="CI444" s="7">
        <v>1458.6224</v>
      </c>
      <c r="CJ444" s="7">
        <v>6575.3973999999998</v>
      </c>
      <c r="CK444" s="7">
        <v>12459.2045</v>
      </c>
      <c r="CL444" s="7">
        <f>Table2[[#This Row],[TOTAL Income Consumption Use Taxes Through FY 11]]+Table2[[#This Row],[TOTAL Income Consumption Use Taxes FY 12 and After  ]]</f>
        <v>19034.601900000001</v>
      </c>
      <c r="CM444" s="7">
        <v>4.8627000000000002</v>
      </c>
      <c r="CN444" s="7">
        <v>495.84899999999999</v>
      </c>
      <c r="CO444" s="7">
        <v>25.672499999999999</v>
      </c>
      <c r="CP444" s="7">
        <f>Table2[[#This Row],[Assistance Provided Through FY 11]]+Table2[[#This Row],[Assistance Provided FY 12 and After ]]</f>
        <v>521.52149999999995</v>
      </c>
      <c r="CQ444" s="7">
        <v>0</v>
      </c>
      <c r="CR444" s="7">
        <v>0</v>
      </c>
      <c r="CS444" s="7">
        <v>0</v>
      </c>
      <c r="CT444" s="7">
        <f>Table2[[#This Row],[Recapture Cancellation Reduction Amount Through FY 11]]+Table2[[#This Row],[Recapture Cancellation Reduction Amount FY 12 and After ]]</f>
        <v>0</v>
      </c>
      <c r="CU444" s="7">
        <v>0</v>
      </c>
      <c r="CV444" s="7">
        <v>0</v>
      </c>
      <c r="CW444" s="7">
        <v>0</v>
      </c>
      <c r="CX444" s="7">
        <f>Table2[[#This Row],[Penalty Paid Through FY 11]]+Table2[[#This Row],[Penalty Paid FY 12 and After]]</f>
        <v>0</v>
      </c>
      <c r="CY444" s="7">
        <v>4.8627000000000002</v>
      </c>
      <c r="CZ444" s="7">
        <v>495.84899999999999</v>
      </c>
      <c r="DA444" s="7">
        <v>25.672499999999999</v>
      </c>
      <c r="DB444" s="7">
        <f>Table2[[#This Row],[TOTAL Assistance Net of recapture penalties Through FY 11]]+Table2[[#This Row],[TOTAL Assistance Net of recapture penalties FY 12 and After ]]</f>
        <v>521.52149999999995</v>
      </c>
      <c r="DC444" s="7">
        <v>708.58960000000002</v>
      </c>
      <c r="DD444" s="7">
        <v>3633.4113000000002</v>
      </c>
      <c r="DE444" s="7">
        <v>6044.9225999999999</v>
      </c>
      <c r="DF444" s="7">
        <f>Table2[[#This Row],[Company Direct Tax Revenue Before Assistance FY 12 and After]]+Table2[[#This Row],[Company Direct Tax Revenue Before Assistance Through FY 11]]</f>
        <v>9678.3338999999996</v>
      </c>
      <c r="DG444" s="7">
        <v>1302.8875</v>
      </c>
      <c r="DH444" s="7">
        <v>5737.8510999999999</v>
      </c>
      <c r="DI444" s="7">
        <v>11114.8323</v>
      </c>
      <c r="DJ444" s="7">
        <f>Table2[[#This Row],[Indirect and Induced Tax Revenues FY 12 and After]]+Table2[[#This Row],[Indirect and Induced Tax Revenues Through FY 11]]</f>
        <v>16852.683400000002</v>
      </c>
      <c r="DK444" s="7">
        <v>2011.4771000000001</v>
      </c>
      <c r="DL444" s="7">
        <v>9371.2623999999996</v>
      </c>
      <c r="DM444" s="7">
        <v>17159.7549</v>
      </c>
      <c r="DN444" s="7">
        <f>Table2[[#This Row],[TOTAL Tax Revenues Before Assistance Through FY 11]]+Table2[[#This Row],[TOTAL Tax Revenues Before Assistance FY 12 and After]]</f>
        <v>26531.0173</v>
      </c>
      <c r="DO444" s="7">
        <v>2006.6143999999999</v>
      </c>
      <c r="DP444" s="7">
        <v>8875.4133999999995</v>
      </c>
      <c r="DQ444" s="7">
        <v>17134.082399999999</v>
      </c>
      <c r="DR444" s="7">
        <f>Table2[[#This Row],[TOTAL Tax Revenues Net of Assistance Recapture and Penalty FY 12 and After]]+Table2[[#This Row],[TOTAL Tax Revenues Net of Assistance Recapture and Penalty Through FY 11]]</f>
        <v>26009.495799999997</v>
      </c>
      <c r="DS444" s="7">
        <v>0</v>
      </c>
      <c r="DT444" s="7">
        <v>0</v>
      </c>
      <c r="DU444" s="7">
        <v>0</v>
      </c>
      <c r="DV444" s="7">
        <v>0</v>
      </c>
    </row>
    <row r="445" spans="1:126" x14ac:dyDescent="0.25">
      <c r="A445" s="5">
        <v>93221</v>
      </c>
      <c r="B445" s="5" t="s">
        <v>781</v>
      </c>
      <c r="C445" s="5" t="s">
        <v>782</v>
      </c>
      <c r="D445" s="5" t="s">
        <v>42</v>
      </c>
      <c r="E445" s="5">
        <v>39</v>
      </c>
      <c r="F445" s="5">
        <v>5295</v>
      </c>
      <c r="G445" s="5">
        <v>48</v>
      </c>
      <c r="H445" s="23"/>
      <c r="I445" s="23"/>
      <c r="J445" s="5">
        <v>624410</v>
      </c>
      <c r="K445" s="6" t="s">
        <v>47</v>
      </c>
      <c r="L445" s="6">
        <v>39262</v>
      </c>
      <c r="M445" s="9">
        <v>50345</v>
      </c>
      <c r="N445" s="7">
        <v>32790</v>
      </c>
      <c r="O445" s="5" t="s">
        <v>79</v>
      </c>
      <c r="P445" s="23">
        <v>178</v>
      </c>
      <c r="Q445" s="23">
        <v>804</v>
      </c>
      <c r="R445" s="23">
        <v>369</v>
      </c>
      <c r="S445" s="23">
        <v>0</v>
      </c>
      <c r="T445" s="23">
        <v>205</v>
      </c>
      <c r="U445" s="23">
        <v>1556</v>
      </c>
      <c r="V445" s="23">
        <v>1065</v>
      </c>
      <c r="W445" s="23">
        <v>0</v>
      </c>
      <c r="X445" s="23">
        <v>0</v>
      </c>
      <c r="Y445" s="23">
        <v>0</v>
      </c>
      <c r="Z445" s="23">
        <v>158</v>
      </c>
      <c r="AA445" s="24">
        <v>71.270718232044203</v>
      </c>
      <c r="AB445" s="24">
        <v>14.206787687450699</v>
      </c>
      <c r="AC445" s="24">
        <v>10.5761641673244</v>
      </c>
      <c r="AD445" s="24">
        <v>2.8413575374901301</v>
      </c>
      <c r="AE445" s="24">
        <v>1.10497237569061</v>
      </c>
      <c r="AF445" s="24">
        <v>92.580899763220202</v>
      </c>
      <c r="AG445" s="5" t="s">
        <v>39</v>
      </c>
      <c r="AH445" s="7" t="s">
        <v>33</v>
      </c>
      <c r="AI445" s="7">
        <v>0</v>
      </c>
      <c r="AJ445" s="7">
        <v>0</v>
      </c>
      <c r="AK445" s="7">
        <v>0</v>
      </c>
      <c r="AL445" s="7">
        <f>Table2[[#This Row],[Company Direct Land Through FY 11]]+Table2[[#This Row],[Company Direct Land FY 12 and After ]]</f>
        <v>0</v>
      </c>
      <c r="AM445" s="7">
        <v>0</v>
      </c>
      <c r="AN445" s="7">
        <v>0</v>
      </c>
      <c r="AO445" s="7">
        <v>0</v>
      </c>
      <c r="AP445" s="7">
        <f>Table2[[#This Row],[Company Direct Building Through FY 11]]+Table2[[#This Row],[Company Direct Building FY 12 and After  ]]</f>
        <v>0</v>
      </c>
      <c r="AQ445" s="7">
        <v>0</v>
      </c>
      <c r="AR445" s="7">
        <v>575.30060000000003</v>
      </c>
      <c r="AS445" s="7">
        <v>0</v>
      </c>
      <c r="AT445" s="7">
        <f>Table2[[#This Row],[Mortgage Recording Tax Through FY 11]]+Table2[[#This Row],[Mortgage Recording Tax FY 12 and After ]]</f>
        <v>575.30060000000003</v>
      </c>
      <c r="AU445" s="7">
        <v>0</v>
      </c>
      <c r="AV445" s="7">
        <v>0</v>
      </c>
      <c r="AW445" s="7">
        <v>0</v>
      </c>
      <c r="AX445" s="7">
        <f>Table2[[#This Row],[Pilot Savings  Through FY 11]]+Table2[[#This Row],[Pilot Savings FY 12 and After ]]</f>
        <v>0</v>
      </c>
      <c r="AY445" s="7">
        <v>0</v>
      </c>
      <c r="AZ445" s="7">
        <v>575.30060000000003</v>
      </c>
      <c r="BA445" s="7">
        <v>0</v>
      </c>
      <c r="BB445" s="7">
        <f>Table2[[#This Row],[Mortgage Recording Tax Exemption Through FY 11]]+Table2[[#This Row],[Mortgage Recording Tax Exemption FY 12 and After ]]</f>
        <v>575.30060000000003</v>
      </c>
      <c r="BC445" s="7">
        <v>446.41550000000001</v>
      </c>
      <c r="BD445" s="7">
        <v>1667.5296000000001</v>
      </c>
      <c r="BE445" s="7">
        <v>6689.1102000000001</v>
      </c>
      <c r="BF445" s="7">
        <f>Table2[[#This Row],[Indirect and Induced Land Through FY 11]]+Table2[[#This Row],[Indirect and Induced Land FY 12 and After ]]</f>
        <v>8356.6398000000008</v>
      </c>
      <c r="BG445" s="7">
        <v>829.05730000000005</v>
      </c>
      <c r="BH445" s="7">
        <v>3096.8406</v>
      </c>
      <c r="BI445" s="7">
        <v>12422.6325</v>
      </c>
      <c r="BJ445" s="7">
        <f>Table2[[#This Row],[Indirect and Induced Building Through FY 11]]+Table2[[#This Row],[Indirect and Induced Building FY 12 and After]]</f>
        <v>15519.473099999999</v>
      </c>
      <c r="BK445" s="7">
        <v>1275.4728</v>
      </c>
      <c r="BL445" s="7">
        <v>4764.3702000000003</v>
      </c>
      <c r="BM445" s="7">
        <v>19111.742699999999</v>
      </c>
      <c r="BN445" s="7">
        <f>Table2[[#This Row],[TOTAL Real Property Related Taxes Through FY 11]]+Table2[[#This Row],[TOTAL Real Property Related Taxes FY 12 and After]]</f>
        <v>23876.1129</v>
      </c>
      <c r="BO445" s="7">
        <v>1454.5056</v>
      </c>
      <c r="BP445" s="7">
        <v>5770.8886000000002</v>
      </c>
      <c r="BQ445" s="7">
        <v>21794.3789</v>
      </c>
      <c r="BR445" s="7">
        <f>Table2[[#This Row],[Company Direct Through FY 11]]+Table2[[#This Row],[Company Direct FY 12 and After ]]</f>
        <v>27565.267500000002</v>
      </c>
      <c r="BS445" s="7">
        <v>0</v>
      </c>
      <c r="BT445" s="7">
        <v>0</v>
      </c>
      <c r="BU445" s="7">
        <v>0</v>
      </c>
      <c r="BV445" s="7">
        <f>Table2[[#This Row],[Sales Tax Exemption Through FY 11]]+Table2[[#This Row],[Sales Tax Exemption FY 12 and After ]]</f>
        <v>0</v>
      </c>
      <c r="BW445" s="7">
        <v>0</v>
      </c>
      <c r="BX445" s="7">
        <v>0</v>
      </c>
      <c r="BY445" s="7">
        <v>0</v>
      </c>
      <c r="BZ445" s="7">
        <f>Table2[[#This Row],[Energy Tax Savings Through FY 11]]+Table2[[#This Row],[Energy Tax Savings FY 12 and After ]]</f>
        <v>0</v>
      </c>
      <c r="CA445" s="7">
        <v>30.1693</v>
      </c>
      <c r="CB445" s="7">
        <v>117.56870000000001</v>
      </c>
      <c r="CC445" s="7">
        <v>159.27770000000001</v>
      </c>
      <c r="CD445" s="7">
        <f>Table2[[#This Row],[Tax Exempt Bond Savings Through FY 11]]+Table2[[#This Row],[Tax Exempt Bond Savings FY12 and After ]]</f>
        <v>276.84640000000002</v>
      </c>
      <c r="CE445" s="7">
        <v>1757.0488</v>
      </c>
      <c r="CF445" s="7">
        <v>7112.49</v>
      </c>
      <c r="CG445" s="7">
        <v>26327.698199999999</v>
      </c>
      <c r="CH445" s="7">
        <f>Table2[[#This Row],[Indirect and Induced Through FY 11]]+Table2[[#This Row],[Indirect and Induced FY 12 and After  ]]</f>
        <v>33440.188199999997</v>
      </c>
      <c r="CI445" s="7">
        <v>3181.3851</v>
      </c>
      <c r="CJ445" s="7">
        <v>12765.8099</v>
      </c>
      <c r="CK445" s="7">
        <v>47962.799400000004</v>
      </c>
      <c r="CL445" s="7">
        <f>Table2[[#This Row],[TOTAL Income Consumption Use Taxes Through FY 11]]+Table2[[#This Row],[TOTAL Income Consumption Use Taxes FY 12 and After  ]]</f>
        <v>60728.609300000004</v>
      </c>
      <c r="CM445" s="7">
        <v>30.1693</v>
      </c>
      <c r="CN445" s="7">
        <v>692.86929999999995</v>
      </c>
      <c r="CO445" s="7">
        <v>159.27770000000001</v>
      </c>
      <c r="CP445" s="7">
        <f>Table2[[#This Row],[Assistance Provided Through FY 11]]+Table2[[#This Row],[Assistance Provided FY 12 and After ]]</f>
        <v>852.14699999999993</v>
      </c>
      <c r="CQ445" s="7">
        <v>0</v>
      </c>
      <c r="CR445" s="7">
        <v>0</v>
      </c>
      <c r="CS445" s="7">
        <v>0</v>
      </c>
      <c r="CT445" s="7">
        <f>Table2[[#This Row],[Recapture Cancellation Reduction Amount Through FY 11]]+Table2[[#This Row],[Recapture Cancellation Reduction Amount FY 12 and After ]]</f>
        <v>0</v>
      </c>
      <c r="CU445" s="7">
        <v>0</v>
      </c>
      <c r="CV445" s="7">
        <v>0</v>
      </c>
      <c r="CW445" s="7">
        <v>0</v>
      </c>
      <c r="CX445" s="7">
        <f>Table2[[#This Row],[Penalty Paid Through FY 11]]+Table2[[#This Row],[Penalty Paid FY 12 and After]]</f>
        <v>0</v>
      </c>
      <c r="CY445" s="7">
        <v>30.1693</v>
      </c>
      <c r="CZ445" s="7">
        <v>692.86929999999995</v>
      </c>
      <c r="DA445" s="7">
        <v>159.27770000000001</v>
      </c>
      <c r="DB445" s="7">
        <f>Table2[[#This Row],[TOTAL Assistance Net of recapture penalties Through FY 11]]+Table2[[#This Row],[TOTAL Assistance Net of recapture penalties FY 12 and After ]]</f>
        <v>852.14699999999993</v>
      </c>
      <c r="DC445" s="7">
        <v>1454.5056</v>
      </c>
      <c r="DD445" s="7">
        <v>6346.1891999999998</v>
      </c>
      <c r="DE445" s="7">
        <v>21794.3789</v>
      </c>
      <c r="DF445" s="7">
        <f>Table2[[#This Row],[Company Direct Tax Revenue Before Assistance FY 12 and After]]+Table2[[#This Row],[Company Direct Tax Revenue Before Assistance Through FY 11]]</f>
        <v>28140.5681</v>
      </c>
      <c r="DG445" s="7">
        <v>3032.5216</v>
      </c>
      <c r="DH445" s="7">
        <v>11876.860199999999</v>
      </c>
      <c r="DI445" s="7">
        <v>45439.440900000001</v>
      </c>
      <c r="DJ445" s="7">
        <f>Table2[[#This Row],[Indirect and Induced Tax Revenues FY 12 and After]]+Table2[[#This Row],[Indirect and Induced Tax Revenues Through FY 11]]</f>
        <v>57316.301099999997</v>
      </c>
      <c r="DK445" s="7">
        <v>4487.0272000000004</v>
      </c>
      <c r="DL445" s="7">
        <v>18223.0494</v>
      </c>
      <c r="DM445" s="7">
        <v>67233.819799999997</v>
      </c>
      <c r="DN445" s="7">
        <f>Table2[[#This Row],[TOTAL Tax Revenues Before Assistance Through FY 11]]+Table2[[#This Row],[TOTAL Tax Revenues Before Assistance FY 12 and After]]</f>
        <v>85456.869200000001</v>
      </c>
      <c r="DO445" s="7">
        <v>4456.8579</v>
      </c>
      <c r="DP445" s="7">
        <v>17530.180100000001</v>
      </c>
      <c r="DQ445" s="7">
        <v>67074.542100000006</v>
      </c>
      <c r="DR445" s="7">
        <f>Table2[[#This Row],[TOTAL Tax Revenues Net of Assistance Recapture and Penalty FY 12 and After]]+Table2[[#This Row],[TOTAL Tax Revenues Net of Assistance Recapture and Penalty Through FY 11]]</f>
        <v>84604.722200000004</v>
      </c>
      <c r="DS445" s="7">
        <v>0</v>
      </c>
      <c r="DT445" s="7">
        <v>0</v>
      </c>
      <c r="DU445" s="7">
        <v>0</v>
      </c>
      <c r="DV445" s="7">
        <v>0</v>
      </c>
    </row>
    <row r="446" spans="1:126" x14ac:dyDescent="0.25">
      <c r="A446" s="5">
        <v>93225</v>
      </c>
      <c r="B446" s="5" t="s">
        <v>783</v>
      </c>
      <c r="C446" s="5" t="s">
        <v>784</v>
      </c>
      <c r="D446" s="5" t="s">
        <v>42</v>
      </c>
      <c r="E446" s="5">
        <v>33</v>
      </c>
      <c r="F446" s="5">
        <v>142</v>
      </c>
      <c r="G446" s="5">
        <v>1</v>
      </c>
      <c r="H446" s="23"/>
      <c r="I446" s="23"/>
      <c r="J446" s="5">
        <v>611310</v>
      </c>
      <c r="K446" s="6" t="s">
        <v>47</v>
      </c>
      <c r="L446" s="6">
        <v>39261</v>
      </c>
      <c r="M446" s="9">
        <v>50345</v>
      </c>
      <c r="N446" s="7">
        <v>103700</v>
      </c>
      <c r="O446" s="5" t="s">
        <v>79</v>
      </c>
      <c r="P446" s="23">
        <v>5</v>
      </c>
      <c r="Q446" s="23">
        <v>729</v>
      </c>
      <c r="R446" s="23">
        <v>409</v>
      </c>
      <c r="S446" s="23">
        <v>0</v>
      </c>
      <c r="T446" s="23">
        <v>221</v>
      </c>
      <c r="U446" s="23">
        <v>1364</v>
      </c>
      <c r="V446" s="23">
        <v>997</v>
      </c>
      <c r="W446" s="23">
        <v>0</v>
      </c>
      <c r="X446" s="23">
        <v>0</v>
      </c>
      <c r="Y446" s="23">
        <v>450</v>
      </c>
      <c r="Z446" s="23">
        <v>0</v>
      </c>
      <c r="AA446" s="24">
        <v>47.156605424322002</v>
      </c>
      <c r="AB446" s="24">
        <v>37.007874015748001</v>
      </c>
      <c r="AC446" s="24">
        <v>10.936132983377099</v>
      </c>
      <c r="AD446" s="24">
        <v>4.8993875765529298</v>
      </c>
      <c r="AE446" s="24">
        <v>0</v>
      </c>
      <c r="AF446" s="24">
        <v>71.128608923884499</v>
      </c>
      <c r="AG446" s="5" t="s">
        <v>39</v>
      </c>
      <c r="AH446" s="7" t="s">
        <v>33</v>
      </c>
      <c r="AI446" s="7">
        <v>0</v>
      </c>
      <c r="AJ446" s="7">
        <v>0</v>
      </c>
      <c r="AK446" s="7">
        <v>0</v>
      </c>
      <c r="AL446" s="7">
        <f>Table2[[#This Row],[Company Direct Land Through FY 11]]+Table2[[#This Row],[Company Direct Land FY 12 and After ]]</f>
        <v>0</v>
      </c>
      <c r="AM446" s="7">
        <v>0</v>
      </c>
      <c r="AN446" s="7">
        <v>0</v>
      </c>
      <c r="AO446" s="7">
        <v>0</v>
      </c>
      <c r="AP446" s="7">
        <f>Table2[[#This Row],[Company Direct Building Through FY 11]]+Table2[[#This Row],[Company Direct Building FY 12 and After  ]]</f>
        <v>0</v>
      </c>
      <c r="AQ446" s="7">
        <v>0</v>
      </c>
      <c r="AR446" s="7">
        <v>1852.4967999999999</v>
      </c>
      <c r="AS446" s="7">
        <v>0</v>
      </c>
      <c r="AT446" s="7">
        <f>Table2[[#This Row],[Mortgage Recording Tax Through FY 11]]+Table2[[#This Row],[Mortgage Recording Tax FY 12 and After ]]</f>
        <v>1852.4967999999999</v>
      </c>
      <c r="AU446" s="7">
        <v>0</v>
      </c>
      <c r="AV446" s="7">
        <v>0</v>
      </c>
      <c r="AW446" s="7">
        <v>0</v>
      </c>
      <c r="AX446" s="7">
        <f>Table2[[#This Row],[Pilot Savings  Through FY 11]]+Table2[[#This Row],[Pilot Savings FY 12 and After ]]</f>
        <v>0</v>
      </c>
      <c r="AY446" s="7">
        <v>0</v>
      </c>
      <c r="AZ446" s="7">
        <v>1852.4967999999999</v>
      </c>
      <c r="BA446" s="7">
        <v>0</v>
      </c>
      <c r="BB446" s="7">
        <f>Table2[[#This Row],[Mortgage Recording Tax Exemption Through FY 11]]+Table2[[#This Row],[Mortgage Recording Tax Exemption FY 12 and After ]]</f>
        <v>1852.4967999999999</v>
      </c>
      <c r="BC446" s="7">
        <v>687.86509999999998</v>
      </c>
      <c r="BD446" s="7">
        <v>2669.0893000000001</v>
      </c>
      <c r="BE446" s="7">
        <v>10307.0016</v>
      </c>
      <c r="BF446" s="7">
        <f>Table2[[#This Row],[Indirect and Induced Land Through FY 11]]+Table2[[#This Row],[Indirect and Induced Land FY 12 and After ]]</f>
        <v>12976.090899999999</v>
      </c>
      <c r="BG446" s="7">
        <v>1277.4637</v>
      </c>
      <c r="BH446" s="7">
        <v>4956.8801999999996</v>
      </c>
      <c r="BI446" s="7">
        <v>19141.5723</v>
      </c>
      <c r="BJ446" s="7">
        <f>Table2[[#This Row],[Indirect and Induced Building Through FY 11]]+Table2[[#This Row],[Indirect and Induced Building FY 12 and After]]</f>
        <v>24098.452499999999</v>
      </c>
      <c r="BK446" s="7">
        <v>1965.3288</v>
      </c>
      <c r="BL446" s="7">
        <v>7625.9695000000002</v>
      </c>
      <c r="BM446" s="7">
        <v>29448.573899999999</v>
      </c>
      <c r="BN446" s="7">
        <f>Table2[[#This Row],[TOTAL Real Property Related Taxes Through FY 11]]+Table2[[#This Row],[TOTAL Real Property Related Taxes FY 12 and After]]</f>
        <v>37074.543400000002</v>
      </c>
      <c r="BO446" s="7">
        <v>2448.1087000000002</v>
      </c>
      <c r="BP446" s="7">
        <v>10029.373600000001</v>
      </c>
      <c r="BQ446" s="7">
        <v>36682.570500000002</v>
      </c>
      <c r="BR446" s="7">
        <f>Table2[[#This Row],[Company Direct Through FY 11]]+Table2[[#This Row],[Company Direct FY 12 and After ]]</f>
        <v>46711.944100000001</v>
      </c>
      <c r="BS446" s="7">
        <v>0</v>
      </c>
      <c r="BT446" s="7">
        <v>0</v>
      </c>
      <c r="BU446" s="7">
        <v>0</v>
      </c>
      <c r="BV446" s="7">
        <f>Table2[[#This Row],[Sales Tax Exemption Through FY 11]]+Table2[[#This Row],[Sales Tax Exemption FY 12 and After ]]</f>
        <v>0</v>
      </c>
      <c r="BW446" s="7">
        <v>0</v>
      </c>
      <c r="BX446" s="7">
        <v>0</v>
      </c>
      <c r="BY446" s="7">
        <v>0</v>
      </c>
      <c r="BZ446" s="7">
        <f>Table2[[#This Row],[Energy Tax Savings Through FY 11]]+Table2[[#This Row],[Energy Tax Savings FY 12 and After ]]</f>
        <v>0</v>
      </c>
      <c r="CA446" s="7">
        <v>83.818799999999996</v>
      </c>
      <c r="CB446" s="7">
        <v>304.56830000000002</v>
      </c>
      <c r="CC446" s="7">
        <v>442.51780000000002</v>
      </c>
      <c r="CD446" s="7">
        <f>Table2[[#This Row],[Tax Exempt Bond Savings Through FY 11]]+Table2[[#This Row],[Tax Exempt Bond Savings FY12 and After ]]</f>
        <v>747.08609999999999</v>
      </c>
      <c r="CE446" s="7">
        <v>2707.3714</v>
      </c>
      <c r="CF446" s="7">
        <v>11368.0406</v>
      </c>
      <c r="CG446" s="7">
        <v>40567.374400000001</v>
      </c>
      <c r="CH446" s="7">
        <f>Table2[[#This Row],[Indirect and Induced Through FY 11]]+Table2[[#This Row],[Indirect and Induced FY 12 and After  ]]</f>
        <v>51935.415000000001</v>
      </c>
      <c r="CI446" s="7">
        <v>5071.6612999999998</v>
      </c>
      <c r="CJ446" s="7">
        <v>21092.8459</v>
      </c>
      <c r="CK446" s="7">
        <v>76807.427100000001</v>
      </c>
      <c r="CL446" s="7">
        <f>Table2[[#This Row],[TOTAL Income Consumption Use Taxes Through FY 11]]+Table2[[#This Row],[TOTAL Income Consumption Use Taxes FY 12 and After  ]]</f>
        <v>97900.273000000001</v>
      </c>
      <c r="CM446" s="7">
        <v>83.818799999999996</v>
      </c>
      <c r="CN446" s="7">
        <v>2157.0650999999998</v>
      </c>
      <c r="CO446" s="7">
        <v>442.51780000000002</v>
      </c>
      <c r="CP446" s="7">
        <f>Table2[[#This Row],[Assistance Provided Through FY 11]]+Table2[[#This Row],[Assistance Provided FY 12 and After ]]</f>
        <v>2599.5828999999999</v>
      </c>
      <c r="CQ446" s="7">
        <v>0</v>
      </c>
      <c r="CR446" s="7">
        <v>0</v>
      </c>
      <c r="CS446" s="7">
        <v>0</v>
      </c>
      <c r="CT446" s="7">
        <f>Table2[[#This Row],[Recapture Cancellation Reduction Amount Through FY 11]]+Table2[[#This Row],[Recapture Cancellation Reduction Amount FY 12 and After ]]</f>
        <v>0</v>
      </c>
      <c r="CU446" s="7">
        <v>0</v>
      </c>
      <c r="CV446" s="7">
        <v>0</v>
      </c>
      <c r="CW446" s="7">
        <v>0</v>
      </c>
      <c r="CX446" s="7">
        <f>Table2[[#This Row],[Penalty Paid Through FY 11]]+Table2[[#This Row],[Penalty Paid FY 12 and After]]</f>
        <v>0</v>
      </c>
      <c r="CY446" s="7">
        <v>83.818799999999996</v>
      </c>
      <c r="CZ446" s="7">
        <v>2157.0650999999998</v>
      </c>
      <c r="DA446" s="7">
        <v>442.51780000000002</v>
      </c>
      <c r="DB446" s="7">
        <f>Table2[[#This Row],[TOTAL Assistance Net of recapture penalties Through FY 11]]+Table2[[#This Row],[TOTAL Assistance Net of recapture penalties FY 12 and After ]]</f>
        <v>2599.5828999999999</v>
      </c>
      <c r="DC446" s="7">
        <v>2448.1087000000002</v>
      </c>
      <c r="DD446" s="7">
        <v>11881.8704</v>
      </c>
      <c r="DE446" s="7">
        <v>36682.570500000002</v>
      </c>
      <c r="DF446" s="7">
        <f>Table2[[#This Row],[Company Direct Tax Revenue Before Assistance FY 12 and After]]+Table2[[#This Row],[Company Direct Tax Revenue Before Assistance Through FY 11]]</f>
        <v>48564.440900000001</v>
      </c>
      <c r="DG446" s="7">
        <v>4672.7002000000002</v>
      </c>
      <c r="DH446" s="7">
        <v>18994.0101</v>
      </c>
      <c r="DI446" s="7">
        <v>70015.948300000004</v>
      </c>
      <c r="DJ446" s="7">
        <f>Table2[[#This Row],[Indirect and Induced Tax Revenues FY 12 and After]]+Table2[[#This Row],[Indirect and Induced Tax Revenues Through FY 11]]</f>
        <v>89009.958400000003</v>
      </c>
      <c r="DK446" s="7">
        <v>7120.8089</v>
      </c>
      <c r="DL446" s="7">
        <v>30875.880499999999</v>
      </c>
      <c r="DM446" s="7">
        <v>106698.51880000001</v>
      </c>
      <c r="DN446" s="7">
        <f>Table2[[#This Row],[TOTAL Tax Revenues Before Assistance Through FY 11]]+Table2[[#This Row],[TOTAL Tax Revenues Before Assistance FY 12 and After]]</f>
        <v>137574.39929999999</v>
      </c>
      <c r="DO446" s="7">
        <v>7036.9901</v>
      </c>
      <c r="DP446" s="7">
        <v>28718.815399999999</v>
      </c>
      <c r="DQ446" s="7">
        <v>106256.001</v>
      </c>
      <c r="DR446" s="7">
        <f>Table2[[#This Row],[TOTAL Tax Revenues Net of Assistance Recapture and Penalty FY 12 and After]]+Table2[[#This Row],[TOTAL Tax Revenues Net of Assistance Recapture and Penalty Through FY 11]]</f>
        <v>134974.81640000001</v>
      </c>
      <c r="DS446" s="7">
        <v>0</v>
      </c>
      <c r="DT446" s="7">
        <v>0</v>
      </c>
      <c r="DU446" s="7">
        <v>0</v>
      </c>
      <c r="DV446" s="7">
        <v>0</v>
      </c>
    </row>
    <row r="447" spans="1:126" x14ac:dyDescent="0.25">
      <c r="A447" s="5">
        <v>93226</v>
      </c>
      <c r="B447" s="5" t="s">
        <v>785</v>
      </c>
      <c r="C447" s="5" t="s">
        <v>736</v>
      </c>
      <c r="D447" s="5" t="s">
        <v>27</v>
      </c>
      <c r="E447" s="5">
        <v>1</v>
      </c>
      <c r="F447" s="5">
        <v>70</v>
      </c>
      <c r="G447" s="5">
        <v>1043</v>
      </c>
      <c r="H447" s="23"/>
      <c r="I447" s="23"/>
      <c r="J447" s="5">
        <v>813410</v>
      </c>
      <c r="K447" s="6" t="s">
        <v>47</v>
      </c>
      <c r="L447" s="6">
        <v>39248</v>
      </c>
      <c r="M447" s="9">
        <v>50710</v>
      </c>
      <c r="N447" s="7">
        <v>43000</v>
      </c>
      <c r="O447" s="5" t="s">
        <v>48</v>
      </c>
      <c r="P447" s="23">
        <v>3</v>
      </c>
      <c r="Q447" s="23">
        <v>2</v>
      </c>
      <c r="R447" s="23">
        <v>150</v>
      </c>
      <c r="S447" s="23">
        <v>3</v>
      </c>
      <c r="T447" s="23">
        <v>5</v>
      </c>
      <c r="U447" s="23">
        <v>163</v>
      </c>
      <c r="V447" s="23">
        <v>160</v>
      </c>
      <c r="W447" s="23">
        <v>0</v>
      </c>
      <c r="X447" s="23">
        <v>0</v>
      </c>
      <c r="Y447" s="23">
        <v>0</v>
      </c>
      <c r="Z447" s="23">
        <v>24</v>
      </c>
      <c r="AA447" s="24">
        <v>0</v>
      </c>
      <c r="AB447" s="24">
        <v>0</v>
      </c>
      <c r="AC447" s="24">
        <v>0</v>
      </c>
      <c r="AD447" s="24">
        <v>0</v>
      </c>
      <c r="AE447" s="24">
        <v>0</v>
      </c>
      <c r="AF447" s="24">
        <v>86.075949367088597</v>
      </c>
      <c r="AG447" s="5" t="s">
        <v>39</v>
      </c>
      <c r="AH447" s="7" t="s">
        <v>39</v>
      </c>
      <c r="AI447" s="7">
        <v>0</v>
      </c>
      <c r="AJ447" s="7">
        <v>0</v>
      </c>
      <c r="AK447" s="7">
        <v>0</v>
      </c>
      <c r="AL447" s="7">
        <f>Table2[[#This Row],[Company Direct Land Through FY 11]]+Table2[[#This Row],[Company Direct Land FY 12 and After ]]</f>
        <v>0</v>
      </c>
      <c r="AM447" s="7">
        <v>0</v>
      </c>
      <c r="AN447" s="7">
        <v>0</v>
      </c>
      <c r="AO447" s="7">
        <v>0</v>
      </c>
      <c r="AP447" s="7">
        <f>Table2[[#This Row],[Company Direct Building Through FY 11]]+Table2[[#This Row],[Company Direct Building FY 12 and After  ]]</f>
        <v>0</v>
      </c>
      <c r="AQ447" s="7">
        <v>0</v>
      </c>
      <c r="AR447" s="7">
        <v>698.75</v>
      </c>
      <c r="AS447" s="7">
        <v>0</v>
      </c>
      <c r="AT447" s="7">
        <f>Table2[[#This Row],[Mortgage Recording Tax Through FY 11]]+Table2[[#This Row],[Mortgage Recording Tax FY 12 and After ]]</f>
        <v>698.75</v>
      </c>
      <c r="AU447" s="7">
        <v>0</v>
      </c>
      <c r="AV447" s="7">
        <v>0</v>
      </c>
      <c r="AW447" s="7">
        <v>0</v>
      </c>
      <c r="AX447" s="7">
        <f>Table2[[#This Row],[Pilot Savings  Through FY 11]]+Table2[[#This Row],[Pilot Savings FY 12 and After ]]</f>
        <v>0</v>
      </c>
      <c r="AY447" s="7">
        <v>0</v>
      </c>
      <c r="AZ447" s="7">
        <v>0</v>
      </c>
      <c r="BA447" s="7">
        <v>0</v>
      </c>
      <c r="BB447" s="7">
        <f>Table2[[#This Row],[Mortgage Recording Tax Exemption Through FY 11]]+Table2[[#This Row],[Mortgage Recording Tax Exemption FY 12 and After ]]</f>
        <v>0</v>
      </c>
      <c r="BC447" s="7">
        <v>199.49080000000001</v>
      </c>
      <c r="BD447" s="7">
        <v>774.12289999999996</v>
      </c>
      <c r="BE447" s="7">
        <v>3064.2957999999999</v>
      </c>
      <c r="BF447" s="7">
        <f>Table2[[#This Row],[Indirect and Induced Land Through FY 11]]+Table2[[#This Row],[Indirect and Induced Land FY 12 and After ]]</f>
        <v>3838.4186999999997</v>
      </c>
      <c r="BG447" s="7">
        <v>370.4828</v>
      </c>
      <c r="BH447" s="7">
        <v>1437.6569</v>
      </c>
      <c r="BI447" s="7">
        <v>5690.8294999999998</v>
      </c>
      <c r="BJ447" s="7">
        <f>Table2[[#This Row],[Indirect and Induced Building Through FY 11]]+Table2[[#This Row],[Indirect and Induced Building FY 12 and After]]</f>
        <v>7128.4863999999998</v>
      </c>
      <c r="BK447" s="7">
        <v>569.97360000000003</v>
      </c>
      <c r="BL447" s="7">
        <v>2910.5297999999998</v>
      </c>
      <c r="BM447" s="7">
        <v>8755.1252999999997</v>
      </c>
      <c r="BN447" s="7">
        <f>Table2[[#This Row],[TOTAL Real Property Related Taxes Through FY 11]]+Table2[[#This Row],[TOTAL Real Property Related Taxes FY 12 and After]]</f>
        <v>11665.6551</v>
      </c>
      <c r="BO447" s="7">
        <v>559.5806</v>
      </c>
      <c r="BP447" s="7">
        <v>2274.7826</v>
      </c>
      <c r="BQ447" s="7">
        <v>8595.482</v>
      </c>
      <c r="BR447" s="7">
        <f>Table2[[#This Row],[Company Direct Through FY 11]]+Table2[[#This Row],[Company Direct FY 12 and After ]]</f>
        <v>10870.2646</v>
      </c>
      <c r="BS447" s="7">
        <v>0</v>
      </c>
      <c r="BT447" s="7">
        <v>0</v>
      </c>
      <c r="BU447" s="7">
        <v>0</v>
      </c>
      <c r="BV447" s="7">
        <f>Table2[[#This Row],[Sales Tax Exemption Through FY 11]]+Table2[[#This Row],[Sales Tax Exemption FY 12 and After ]]</f>
        <v>0</v>
      </c>
      <c r="BW447" s="7">
        <v>0</v>
      </c>
      <c r="BX447" s="7">
        <v>0</v>
      </c>
      <c r="BY447" s="7">
        <v>0</v>
      </c>
      <c r="BZ447" s="7">
        <f>Table2[[#This Row],[Energy Tax Savings Through FY 11]]+Table2[[#This Row],[Energy Tax Savings FY 12 and After ]]</f>
        <v>0</v>
      </c>
      <c r="CA447" s="7">
        <v>37.688499999999998</v>
      </c>
      <c r="CB447" s="7">
        <v>145.8151</v>
      </c>
      <c r="CC447" s="7">
        <v>198.97499999999999</v>
      </c>
      <c r="CD447" s="7">
        <f>Table2[[#This Row],[Tax Exempt Bond Savings Through FY 11]]+Table2[[#This Row],[Tax Exempt Bond Savings FY12 and After ]]</f>
        <v>344.7901</v>
      </c>
      <c r="CE447" s="7">
        <v>653.72170000000006</v>
      </c>
      <c r="CF447" s="7">
        <v>2713.7586000000001</v>
      </c>
      <c r="CG447" s="7">
        <v>10041.545700000001</v>
      </c>
      <c r="CH447" s="7">
        <f>Table2[[#This Row],[Indirect and Induced Through FY 11]]+Table2[[#This Row],[Indirect and Induced FY 12 and After  ]]</f>
        <v>12755.3043</v>
      </c>
      <c r="CI447" s="7">
        <v>1175.6138000000001</v>
      </c>
      <c r="CJ447" s="7">
        <v>4842.7260999999999</v>
      </c>
      <c r="CK447" s="7">
        <v>18438.0527</v>
      </c>
      <c r="CL447" s="7">
        <f>Table2[[#This Row],[TOTAL Income Consumption Use Taxes Through FY 11]]+Table2[[#This Row],[TOTAL Income Consumption Use Taxes FY 12 and After  ]]</f>
        <v>23280.7788</v>
      </c>
      <c r="CM447" s="7">
        <v>37.688499999999998</v>
      </c>
      <c r="CN447" s="7">
        <v>145.8151</v>
      </c>
      <c r="CO447" s="7">
        <v>198.97499999999999</v>
      </c>
      <c r="CP447" s="7">
        <f>Table2[[#This Row],[Assistance Provided Through FY 11]]+Table2[[#This Row],[Assistance Provided FY 12 and After ]]</f>
        <v>344.7901</v>
      </c>
      <c r="CQ447" s="7">
        <v>0</v>
      </c>
      <c r="CR447" s="7">
        <v>0</v>
      </c>
      <c r="CS447" s="7">
        <v>0</v>
      </c>
      <c r="CT447" s="7">
        <f>Table2[[#This Row],[Recapture Cancellation Reduction Amount Through FY 11]]+Table2[[#This Row],[Recapture Cancellation Reduction Amount FY 12 and After ]]</f>
        <v>0</v>
      </c>
      <c r="CU447" s="7">
        <v>0</v>
      </c>
      <c r="CV447" s="7">
        <v>0</v>
      </c>
      <c r="CW447" s="7">
        <v>0</v>
      </c>
      <c r="CX447" s="7">
        <f>Table2[[#This Row],[Penalty Paid Through FY 11]]+Table2[[#This Row],[Penalty Paid FY 12 and After]]</f>
        <v>0</v>
      </c>
      <c r="CY447" s="7">
        <v>37.688499999999998</v>
      </c>
      <c r="CZ447" s="7">
        <v>145.8151</v>
      </c>
      <c r="DA447" s="7">
        <v>198.97499999999999</v>
      </c>
      <c r="DB447" s="7">
        <f>Table2[[#This Row],[TOTAL Assistance Net of recapture penalties Through FY 11]]+Table2[[#This Row],[TOTAL Assistance Net of recapture penalties FY 12 and After ]]</f>
        <v>344.7901</v>
      </c>
      <c r="DC447" s="7">
        <v>559.5806</v>
      </c>
      <c r="DD447" s="7">
        <v>2973.5326</v>
      </c>
      <c r="DE447" s="7">
        <v>8595.482</v>
      </c>
      <c r="DF447" s="7">
        <f>Table2[[#This Row],[Company Direct Tax Revenue Before Assistance FY 12 and After]]+Table2[[#This Row],[Company Direct Tax Revenue Before Assistance Through FY 11]]</f>
        <v>11569.0146</v>
      </c>
      <c r="DG447" s="7">
        <v>1223.6953000000001</v>
      </c>
      <c r="DH447" s="7">
        <v>4925.5384000000004</v>
      </c>
      <c r="DI447" s="7">
        <v>18796.670999999998</v>
      </c>
      <c r="DJ447" s="7">
        <f>Table2[[#This Row],[Indirect and Induced Tax Revenues FY 12 and After]]+Table2[[#This Row],[Indirect and Induced Tax Revenues Through FY 11]]</f>
        <v>23722.2094</v>
      </c>
      <c r="DK447" s="7">
        <v>1783.2759000000001</v>
      </c>
      <c r="DL447" s="7">
        <v>7899.0709999999999</v>
      </c>
      <c r="DM447" s="7">
        <v>27392.152999999998</v>
      </c>
      <c r="DN447" s="7">
        <f>Table2[[#This Row],[TOTAL Tax Revenues Before Assistance Through FY 11]]+Table2[[#This Row],[TOTAL Tax Revenues Before Assistance FY 12 and After]]</f>
        <v>35291.224000000002</v>
      </c>
      <c r="DO447" s="7">
        <v>1745.5873999999999</v>
      </c>
      <c r="DP447" s="7">
        <v>7753.2559000000001</v>
      </c>
      <c r="DQ447" s="7">
        <v>27193.178</v>
      </c>
      <c r="DR447" s="7">
        <f>Table2[[#This Row],[TOTAL Tax Revenues Net of Assistance Recapture and Penalty FY 12 and After]]+Table2[[#This Row],[TOTAL Tax Revenues Net of Assistance Recapture and Penalty Through FY 11]]</f>
        <v>34946.433900000004</v>
      </c>
      <c r="DS447" s="7">
        <v>0</v>
      </c>
      <c r="DT447" s="7">
        <v>0</v>
      </c>
      <c r="DU447" s="7">
        <v>0</v>
      </c>
      <c r="DV447" s="7">
        <v>0</v>
      </c>
    </row>
    <row r="448" spans="1:126" x14ac:dyDescent="0.25">
      <c r="A448" s="5">
        <v>93238</v>
      </c>
      <c r="B448" s="5" t="s">
        <v>848</v>
      </c>
      <c r="C448" s="5" t="s">
        <v>790</v>
      </c>
      <c r="D448" s="5" t="s">
        <v>27</v>
      </c>
      <c r="E448" s="5">
        <v>1</v>
      </c>
      <c r="F448" s="5">
        <v>4</v>
      </c>
      <c r="G448" s="5">
        <v>7501</v>
      </c>
      <c r="H448" s="23"/>
      <c r="I448" s="23"/>
      <c r="J448" s="5">
        <v>523920</v>
      </c>
      <c r="K448" s="6" t="s">
        <v>791</v>
      </c>
      <c r="L448" s="6">
        <v>38992</v>
      </c>
      <c r="M448" s="9">
        <v>44475</v>
      </c>
      <c r="N448" s="7"/>
      <c r="O448" s="5" t="s">
        <v>792</v>
      </c>
      <c r="P448" s="23">
        <v>59</v>
      </c>
      <c r="Q448" s="23">
        <v>0</v>
      </c>
      <c r="R448" s="23">
        <v>8304</v>
      </c>
      <c r="S448" s="23">
        <v>0</v>
      </c>
      <c r="T448" s="23">
        <v>2098</v>
      </c>
      <c r="U448" s="23">
        <v>10461</v>
      </c>
      <c r="V448" s="23">
        <v>10431</v>
      </c>
      <c r="W448" s="23">
        <v>0</v>
      </c>
      <c r="X448" s="23">
        <v>9309</v>
      </c>
      <c r="Y448" s="23">
        <v>0</v>
      </c>
      <c r="Z448" s="23">
        <v>0</v>
      </c>
      <c r="AA448" s="24">
        <v>91.354776993901694</v>
      </c>
      <c r="AB448" s="24">
        <v>0</v>
      </c>
      <c r="AC448" s="24">
        <v>3.5872294631113202E-2</v>
      </c>
      <c r="AD448" s="24">
        <v>0.13153174698074899</v>
      </c>
      <c r="AE448" s="24">
        <v>8.4778189644864295</v>
      </c>
      <c r="AF448" s="24">
        <v>55.123759416477299</v>
      </c>
      <c r="AG448" s="5" t="s">
        <v>39</v>
      </c>
      <c r="AH448" s="7" t="s">
        <v>39</v>
      </c>
      <c r="AI448" s="7">
        <v>8176.4841999999999</v>
      </c>
      <c r="AJ448" s="7">
        <v>25125.738099999999</v>
      </c>
      <c r="AK448" s="7">
        <v>60506.798799999997</v>
      </c>
      <c r="AL448" s="7">
        <f>Table2[[#This Row],[Company Direct Land Through FY 11]]+Table2[[#This Row],[Company Direct Land FY 12 and After ]]</f>
        <v>85632.536899999992</v>
      </c>
      <c r="AM448" s="7">
        <v>15184.899299999999</v>
      </c>
      <c r="AN448" s="7">
        <v>46662.085099999997</v>
      </c>
      <c r="AO448" s="7">
        <v>112369.7709</v>
      </c>
      <c r="AP448" s="7">
        <f>Table2[[#This Row],[Company Direct Building Through FY 11]]+Table2[[#This Row],[Company Direct Building FY 12 and After  ]]</f>
        <v>159031.856</v>
      </c>
      <c r="AQ448" s="7">
        <v>0</v>
      </c>
      <c r="AR448" s="7">
        <v>0</v>
      </c>
      <c r="AS448" s="7">
        <v>0</v>
      </c>
      <c r="AT448" s="7">
        <f>Table2[[#This Row],[Mortgage Recording Tax Through FY 11]]+Table2[[#This Row],[Mortgage Recording Tax FY 12 and After ]]</f>
        <v>0</v>
      </c>
      <c r="AU448" s="7">
        <v>0</v>
      </c>
      <c r="AV448" s="7">
        <v>0</v>
      </c>
      <c r="AW448" s="7">
        <v>0</v>
      </c>
      <c r="AX448" s="7">
        <f>Table2[[#This Row],[Pilot Savings  Through FY 11]]+Table2[[#This Row],[Pilot Savings FY 12 and After ]]</f>
        <v>0</v>
      </c>
      <c r="AY448" s="7">
        <v>0</v>
      </c>
      <c r="AZ448" s="7">
        <v>0</v>
      </c>
      <c r="BA448" s="7">
        <v>0</v>
      </c>
      <c r="BB448" s="7">
        <f>Table2[[#This Row],[Mortgage Recording Tax Exemption Through FY 11]]+Table2[[#This Row],[Mortgage Recording Tax Exemption FY 12 and After ]]</f>
        <v>0</v>
      </c>
      <c r="BC448" s="7">
        <v>24389.835999999999</v>
      </c>
      <c r="BD448" s="7">
        <v>77846.802299999996</v>
      </c>
      <c r="BE448" s="7">
        <v>180487.22229999999</v>
      </c>
      <c r="BF448" s="7">
        <f>Table2[[#This Row],[Indirect and Induced Land Through FY 11]]+Table2[[#This Row],[Indirect and Induced Land FY 12 and After ]]</f>
        <v>258334.0246</v>
      </c>
      <c r="BG448" s="7">
        <v>45295.409599999999</v>
      </c>
      <c r="BH448" s="7">
        <v>144572.63279999999</v>
      </c>
      <c r="BI448" s="7">
        <v>335190.5539</v>
      </c>
      <c r="BJ448" s="7">
        <f>Table2[[#This Row],[Indirect and Induced Building Through FY 11]]+Table2[[#This Row],[Indirect and Induced Building FY 12 and After]]</f>
        <v>479763.18669999996</v>
      </c>
      <c r="BK448" s="7">
        <v>93046.629100000006</v>
      </c>
      <c r="BL448" s="7">
        <v>294207.25829999999</v>
      </c>
      <c r="BM448" s="7">
        <v>688554.34589999996</v>
      </c>
      <c r="BN448" s="7">
        <f>Table2[[#This Row],[TOTAL Real Property Related Taxes Through FY 11]]+Table2[[#This Row],[TOTAL Real Property Related Taxes FY 12 and After]]</f>
        <v>982761.60419999994</v>
      </c>
      <c r="BO448" s="7">
        <v>93171.981499999994</v>
      </c>
      <c r="BP448" s="7">
        <v>311996.97659999999</v>
      </c>
      <c r="BQ448" s="7">
        <v>689481.96629999997</v>
      </c>
      <c r="BR448" s="7">
        <f>Table2[[#This Row],[Company Direct Through FY 11]]+Table2[[#This Row],[Company Direct FY 12 and After ]]</f>
        <v>1001478.9428999999</v>
      </c>
      <c r="BS448" s="7">
        <v>0</v>
      </c>
      <c r="BT448" s="7">
        <v>0</v>
      </c>
      <c r="BU448" s="7">
        <v>0</v>
      </c>
      <c r="BV448" s="7">
        <f>Table2[[#This Row],[Sales Tax Exemption Through FY 11]]+Table2[[#This Row],[Sales Tax Exemption FY 12 and After ]]</f>
        <v>0</v>
      </c>
      <c r="BW448" s="7">
        <v>74.95</v>
      </c>
      <c r="BX448" s="7">
        <v>219.45259999999999</v>
      </c>
      <c r="BY448" s="7">
        <v>554.63779999999997</v>
      </c>
      <c r="BZ448" s="7">
        <f>Table2[[#This Row],[Energy Tax Savings Through FY 11]]+Table2[[#This Row],[Energy Tax Savings FY 12 and After ]]</f>
        <v>774.09039999999993</v>
      </c>
      <c r="CA448" s="7">
        <v>0</v>
      </c>
      <c r="CB448" s="7">
        <v>0</v>
      </c>
      <c r="CC448" s="7">
        <v>0</v>
      </c>
      <c r="CD448" s="7">
        <f>Table2[[#This Row],[Tax Exempt Bond Savings Through FY 11]]+Table2[[#This Row],[Tax Exempt Bond Savings FY12 and After ]]</f>
        <v>0</v>
      </c>
      <c r="CE448" s="7">
        <v>79924.331000000006</v>
      </c>
      <c r="CF448" s="7">
        <v>274191.95159999997</v>
      </c>
      <c r="CG448" s="7">
        <v>591448.03040000005</v>
      </c>
      <c r="CH448" s="7">
        <f>Table2[[#This Row],[Indirect and Induced Through FY 11]]+Table2[[#This Row],[Indirect and Induced FY 12 and After  ]]</f>
        <v>865639.98200000008</v>
      </c>
      <c r="CI448" s="7">
        <v>173021.36249999999</v>
      </c>
      <c r="CJ448" s="7">
        <v>585969.47560000001</v>
      </c>
      <c r="CK448" s="7">
        <v>1280375.3589000001</v>
      </c>
      <c r="CL448" s="7">
        <f>Table2[[#This Row],[TOTAL Income Consumption Use Taxes Through FY 11]]+Table2[[#This Row],[TOTAL Income Consumption Use Taxes FY 12 and After  ]]</f>
        <v>1866344.8345000001</v>
      </c>
      <c r="CM448" s="7">
        <v>74.95</v>
      </c>
      <c r="CN448" s="7">
        <v>219.45259999999999</v>
      </c>
      <c r="CO448" s="7">
        <v>554.63779999999997</v>
      </c>
      <c r="CP448" s="7">
        <f>Table2[[#This Row],[Assistance Provided Through FY 11]]+Table2[[#This Row],[Assistance Provided FY 12 and After ]]</f>
        <v>774.09039999999993</v>
      </c>
      <c r="CQ448" s="7">
        <v>0</v>
      </c>
      <c r="CR448" s="7">
        <v>0</v>
      </c>
      <c r="CS448" s="7">
        <v>0</v>
      </c>
      <c r="CT448" s="7">
        <f>Table2[[#This Row],[Recapture Cancellation Reduction Amount Through FY 11]]+Table2[[#This Row],[Recapture Cancellation Reduction Amount FY 12 and After ]]</f>
        <v>0</v>
      </c>
      <c r="CU448" s="7">
        <v>0</v>
      </c>
      <c r="CV448" s="7">
        <v>0</v>
      </c>
      <c r="CW448" s="7">
        <v>0</v>
      </c>
      <c r="CX448" s="7">
        <f>Table2[[#This Row],[Penalty Paid Through FY 11]]+Table2[[#This Row],[Penalty Paid FY 12 and After]]</f>
        <v>0</v>
      </c>
      <c r="CY448" s="7">
        <v>74.95</v>
      </c>
      <c r="CZ448" s="7">
        <v>219.45259999999999</v>
      </c>
      <c r="DA448" s="7">
        <v>554.63779999999997</v>
      </c>
      <c r="DB448" s="7">
        <f>Table2[[#This Row],[TOTAL Assistance Net of recapture penalties Through FY 11]]+Table2[[#This Row],[TOTAL Assistance Net of recapture penalties FY 12 and After ]]</f>
        <v>774.09039999999993</v>
      </c>
      <c r="DC448" s="7">
        <v>116533.36500000001</v>
      </c>
      <c r="DD448" s="7">
        <v>383784.79979999998</v>
      </c>
      <c r="DE448" s="7">
        <v>862358.53599999996</v>
      </c>
      <c r="DF448" s="7">
        <f>Table2[[#This Row],[Company Direct Tax Revenue Before Assistance FY 12 and After]]+Table2[[#This Row],[Company Direct Tax Revenue Before Assistance Through FY 11]]</f>
        <v>1246143.3358</v>
      </c>
      <c r="DG448" s="7">
        <v>149609.5766</v>
      </c>
      <c r="DH448" s="7">
        <v>496611.38669999997</v>
      </c>
      <c r="DI448" s="7">
        <v>1107125.8066</v>
      </c>
      <c r="DJ448" s="7">
        <f>Table2[[#This Row],[Indirect and Induced Tax Revenues FY 12 and After]]+Table2[[#This Row],[Indirect and Induced Tax Revenues Through FY 11]]</f>
        <v>1603737.1932999999</v>
      </c>
      <c r="DK448" s="7">
        <v>266142.94160000002</v>
      </c>
      <c r="DL448" s="7">
        <v>880396.18649999995</v>
      </c>
      <c r="DM448" s="7">
        <v>1969484.3426000001</v>
      </c>
      <c r="DN448" s="7">
        <f>Table2[[#This Row],[TOTAL Tax Revenues Before Assistance Through FY 11]]+Table2[[#This Row],[TOTAL Tax Revenues Before Assistance FY 12 and After]]</f>
        <v>2849880.5290999999</v>
      </c>
      <c r="DO448" s="7">
        <v>266067.99160000001</v>
      </c>
      <c r="DP448" s="7">
        <v>880176.73389999999</v>
      </c>
      <c r="DQ448" s="7">
        <v>1968929.7047999999</v>
      </c>
      <c r="DR448" s="7">
        <f>Table2[[#This Row],[TOTAL Tax Revenues Net of Assistance Recapture and Penalty FY 12 and After]]+Table2[[#This Row],[TOTAL Tax Revenues Net of Assistance Recapture and Penalty Through FY 11]]</f>
        <v>2849106.4386999998</v>
      </c>
      <c r="DS448" s="7">
        <v>0</v>
      </c>
      <c r="DT448" s="7">
        <v>954.77800000000002</v>
      </c>
      <c r="DU448" s="7">
        <v>0</v>
      </c>
      <c r="DV448" s="7">
        <v>0</v>
      </c>
    </row>
    <row r="449" spans="1:126" x14ac:dyDescent="0.25">
      <c r="A449" s="5">
        <v>93239</v>
      </c>
      <c r="B449" s="5" t="s">
        <v>786</v>
      </c>
      <c r="C449" s="5" t="s">
        <v>787</v>
      </c>
      <c r="D449" s="5" t="s">
        <v>42</v>
      </c>
      <c r="E449" s="5">
        <v>46</v>
      </c>
      <c r="F449" s="5">
        <v>7386</v>
      </c>
      <c r="G449" s="5">
        <v>131</v>
      </c>
      <c r="H449" s="23"/>
      <c r="I449" s="23"/>
      <c r="J449" s="5">
        <v>611110</v>
      </c>
      <c r="K449" s="6" t="s">
        <v>47</v>
      </c>
      <c r="L449" s="6">
        <v>39260</v>
      </c>
      <c r="M449" s="9">
        <v>50222</v>
      </c>
      <c r="N449" s="7">
        <v>8525</v>
      </c>
      <c r="O449" s="5" t="s">
        <v>79</v>
      </c>
      <c r="P449" s="23">
        <v>0</v>
      </c>
      <c r="Q449" s="23">
        <v>0</v>
      </c>
      <c r="R449" s="23">
        <v>59</v>
      </c>
      <c r="S449" s="23">
        <v>0</v>
      </c>
      <c r="T449" s="23">
        <v>0</v>
      </c>
      <c r="U449" s="23">
        <v>59</v>
      </c>
      <c r="V449" s="23">
        <v>59</v>
      </c>
      <c r="W449" s="23">
        <v>0</v>
      </c>
      <c r="X449" s="23">
        <v>0</v>
      </c>
      <c r="Y449" s="23">
        <v>0</v>
      </c>
      <c r="Z449" s="23">
        <v>5</v>
      </c>
      <c r="AA449" s="24">
        <v>0</v>
      </c>
      <c r="AB449" s="24">
        <v>0</v>
      </c>
      <c r="AC449" s="24">
        <v>0</v>
      </c>
      <c r="AD449" s="24">
        <v>0</v>
      </c>
      <c r="AE449" s="24">
        <v>0</v>
      </c>
      <c r="AF449" s="24">
        <v>100</v>
      </c>
      <c r="AG449" s="5" t="s">
        <v>33</v>
      </c>
      <c r="AH449" s="7" t="s">
        <v>33</v>
      </c>
      <c r="AI449" s="7">
        <v>0</v>
      </c>
      <c r="AJ449" s="7">
        <v>0</v>
      </c>
      <c r="AK449" s="7">
        <v>0</v>
      </c>
      <c r="AL449" s="7">
        <f>Table2[[#This Row],[Company Direct Land Through FY 11]]+Table2[[#This Row],[Company Direct Land FY 12 and After ]]</f>
        <v>0</v>
      </c>
      <c r="AM449" s="7">
        <v>0</v>
      </c>
      <c r="AN449" s="7">
        <v>0</v>
      </c>
      <c r="AO449" s="7">
        <v>0</v>
      </c>
      <c r="AP449" s="7">
        <f>Table2[[#This Row],[Company Direct Building Through FY 11]]+Table2[[#This Row],[Company Direct Building FY 12 and After  ]]</f>
        <v>0</v>
      </c>
      <c r="AQ449" s="7">
        <v>0</v>
      </c>
      <c r="AR449" s="7">
        <v>152.29060000000001</v>
      </c>
      <c r="AS449" s="7">
        <v>0</v>
      </c>
      <c r="AT449" s="7">
        <f>Table2[[#This Row],[Mortgage Recording Tax Through FY 11]]+Table2[[#This Row],[Mortgage Recording Tax FY 12 and After ]]</f>
        <v>152.29060000000001</v>
      </c>
      <c r="AU449" s="7">
        <v>0</v>
      </c>
      <c r="AV449" s="7">
        <v>0</v>
      </c>
      <c r="AW449" s="7">
        <v>0</v>
      </c>
      <c r="AX449" s="7">
        <f>Table2[[#This Row],[Pilot Savings  Through FY 11]]+Table2[[#This Row],[Pilot Savings FY 12 and After ]]</f>
        <v>0</v>
      </c>
      <c r="AY449" s="7">
        <v>0</v>
      </c>
      <c r="AZ449" s="7">
        <v>152.29060000000001</v>
      </c>
      <c r="BA449" s="7">
        <v>0</v>
      </c>
      <c r="BB449" s="7">
        <f>Table2[[#This Row],[Mortgage Recording Tax Exemption Through FY 11]]+Table2[[#This Row],[Mortgage Recording Tax Exemption FY 12 and After ]]</f>
        <v>152.29060000000001</v>
      </c>
      <c r="BC449" s="7">
        <v>40.706400000000002</v>
      </c>
      <c r="BD449" s="7">
        <v>211.7758</v>
      </c>
      <c r="BE449" s="7">
        <v>609.94449999999995</v>
      </c>
      <c r="BF449" s="7">
        <f>Table2[[#This Row],[Indirect and Induced Land Through FY 11]]+Table2[[#This Row],[Indirect and Induced Land FY 12 and After ]]</f>
        <v>821.72029999999995</v>
      </c>
      <c r="BG449" s="7">
        <v>75.5976</v>
      </c>
      <c r="BH449" s="7">
        <v>393.29790000000003</v>
      </c>
      <c r="BI449" s="7">
        <v>1132.7581</v>
      </c>
      <c r="BJ449" s="7">
        <f>Table2[[#This Row],[Indirect and Induced Building Through FY 11]]+Table2[[#This Row],[Indirect and Induced Building FY 12 and After]]</f>
        <v>1526.056</v>
      </c>
      <c r="BK449" s="7">
        <v>116.304</v>
      </c>
      <c r="BL449" s="7">
        <v>605.07370000000003</v>
      </c>
      <c r="BM449" s="7">
        <v>1742.7026000000001</v>
      </c>
      <c r="BN449" s="7">
        <f>Table2[[#This Row],[TOTAL Real Property Related Taxes Through FY 11]]+Table2[[#This Row],[TOTAL Real Property Related Taxes FY 12 and After]]</f>
        <v>2347.7763</v>
      </c>
      <c r="BO449" s="7">
        <v>144.87299999999999</v>
      </c>
      <c r="BP449" s="7">
        <v>826.32230000000004</v>
      </c>
      <c r="BQ449" s="7">
        <v>2170.7844</v>
      </c>
      <c r="BR449" s="7">
        <f>Table2[[#This Row],[Company Direct Through FY 11]]+Table2[[#This Row],[Company Direct FY 12 and After ]]</f>
        <v>2997.1067000000003</v>
      </c>
      <c r="BS449" s="7">
        <v>0</v>
      </c>
      <c r="BT449" s="7">
        <v>0</v>
      </c>
      <c r="BU449" s="7">
        <v>0</v>
      </c>
      <c r="BV449" s="7">
        <f>Table2[[#This Row],[Sales Tax Exemption Through FY 11]]+Table2[[#This Row],[Sales Tax Exemption FY 12 and After ]]</f>
        <v>0</v>
      </c>
      <c r="BW449" s="7">
        <v>0</v>
      </c>
      <c r="BX449" s="7">
        <v>0</v>
      </c>
      <c r="BY449" s="7">
        <v>0</v>
      </c>
      <c r="BZ449" s="7">
        <f>Table2[[#This Row],[Energy Tax Savings Through FY 11]]+Table2[[#This Row],[Energy Tax Savings FY 12 and After ]]</f>
        <v>0</v>
      </c>
      <c r="CA449" s="7">
        <v>1.0092000000000001</v>
      </c>
      <c r="CB449" s="7">
        <v>7.5880000000000001</v>
      </c>
      <c r="CC449" s="7">
        <v>5.3281000000000001</v>
      </c>
      <c r="CD449" s="7">
        <f>Table2[[#This Row],[Tax Exempt Bond Savings Through FY 11]]+Table2[[#This Row],[Tax Exempt Bond Savings FY12 and After ]]</f>
        <v>12.9161</v>
      </c>
      <c r="CE449" s="7">
        <v>160.2165</v>
      </c>
      <c r="CF449" s="7">
        <v>922.24469999999997</v>
      </c>
      <c r="CG449" s="7">
        <v>2400.6893</v>
      </c>
      <c r="CH449" s="7">
        <f>Table2[[#This Row],[Indirect and Induced Through FY 11]]+Table2[[#This Row],[Indirect and Induced FY 12 and After  ]]</f>
        <v>3322.9340000000002</v>
      </c>
      <c r="CI449" s="7">
        <v>304.08030000000002</v>
      </c>
      <c r="CJ449" s="7">
        <v>1740.979</v>
      </c>
      <c r="CK449" s="7">
        <v>4566.1455999999998</v>
      </c>
      <c r="CL449" s="7">
        <f>Table2[[#This Row],[TOTAL Income Consumption Use Taxes Through FY 11]]+Table2[[#This Row],[TOTAL Income Consumption Use Taxes FY 12 and After  ]]</f>
        <v>6307.1246000000001</v>
      </c>
      <c r="CM449" s="7">
        <v>1.0092000000000001</v>
      </c>
      <c r="CN449" s="7">
        <v>159.87860000000001</v>
      </c>
      <c r="CO449" s="7">
        <v>5.3281000000000001</v>
      </c>
      <c r="CP449" s="7">
        <f>Table2[[#This Row],[Assistance Provided Through FY 11]]+Table2[[#This Row],[Assistance Provided FY 12 and After ]]</f>
        <v>165.20670000000001</v>
      </c>
      <c r="CQ449" s="7">
        <v>0</v>
      </c>
      <c r="CR449" s="7">
        <v>0</v>
      </c>
      <c r="CS449" s="7">
        <v>0</v>
      </c>
      <c r="CT449" s="7">
        <f>Table2[[#This Row],[Recapture Cancellation Reduction Amount Through FY 11]]+Table2[[#This Row],[Recapture Cancellation Reduction Amount FY 12 and After ]]</f>
        <v>0</v>
      </c>
      <c r="CU449" s="7">
        <v>0</v>
      </c>
      <c r="CV449" s="7">
        <v>0</v>
      </c>
      <c r="CW449" s="7">
        <v>0</v>
      </c>
      <c r="CX449" s="7">
        <f>Table2[[#This Row],[Penalty Paid Through FY 11]]+Table2[[#This Row],[Penalty Paid FY 12 and After]]</f>
        <v>0</v>
      </c>
      <c r="CY449" s="7">
        <v>1.0092000000000001</v>
      </c>
      <c r="CZ449" s="7">
        <v>159.87860000000001</v>
      </c>
      <c r="DA449" s="7">
        <v>5.3281000000000001</v>
      </c>
      <c r="DB449" s="7">
        <f>Table2[[#This Row],[TOTAL Assistance Net of recapture penalties Through FY 11]]+Table2[[#This Row],[TOTAL Assistance Net of recapture penalties FY 12 and After ]]</f>
        <v>165.20670000000001</v>
      </c>
      <c r="DC449" s="7">
        <v>144.87299999999999</v>
      </c>
      <c r="DD449" s="7">
        <v>978.61289999999997</v>
      </c>
      <c r="DE449" s="7">
        <v>2170.7844</v>
      </c>
      <c r="DF449" s="7">
        <f>Table2[[#This Row],[Company Direct Tax Revenue Before Assistance FY 12 and After]]+Table2[[#This Row],[Company Direct Tax Revenue Before Assistance Through FY 11]]</f>
        <v>3149.3973000000001</v>
      </c>
      <c r="DG449" s="7">
        <v>276.52050000000003</v>
      </c>
      <c r="DH449" s="7">
        <v>1527.3184000000001</v>
      </c>
      <c r="DI449" s="7">
        <v>4143.3918999999996</v>
      </c>
      <c r="DJ449" s="7">
        <f>Table2[[#This Row],[Indirect and Induced Tax Revenues FY 12 and After]]+Table2[[#This Row],[Indirect and Induced Tax Revenues Through FY 11]]</f>
        <v>5670.7102999999997</v>
      </c>
      <c r="DK449" s="7">
        <v>421.39350000000002</v>
      </c>
      <c r="DL449" s="7">
        <v>2505.9313000000002</v>
      </c>
      <c r="DM449" s="7">
        <v>6314.1763000000001</v>
      </c>
      <c r="DN449" s="7">
        <f>Table2[[#This Row],[TOTAL Tax Revenues Before Assistance Through FY 11]]+Table2[[#This Row],[TOTAL Tax Revenues Before Assistance FY 12 and After]]</f>
        <v>8820.1075999999994</v>
      </c>
      <c r="DO449" s="7">
        <v>420.3843</v>
      </c>
      <c r="DP449" s="7">
        <v>2346.0527000000002</v>
      </c>
      <c r="DQ449" s="7">
        <v>6308.8482000000004</v>
      </c>
      <c r="DR449" s="7">
        <f>Table2[[#This Row],[TOTAL Tax Revenues Net of Assistance Recapture and Penalty FY 12 and After]]+Table2[[#This Row],[TOTAL Tax Revenues Net of Assistance Recapture and Penalty Through FY 11]]</f>
        <v>8654.9009000000005</v>
      </c>
      <c r="DS449" s="7">
        <v>0</v>
      </c>
      <c r="DT449" s="7">
        <v>0</v>
      </c>
      <c r="DU449" s="7">
        <v>0</v>
      </c>
      <c r="DV449" s="7">
        <v>0</v>
      </c>
    </row>
    <row r="450" spans="1:126" x14ac:dyDescent="0.25">
      <c r="A450" s="5">
        <v>93242</v>
      </c>
      <c r="B450" s="5" t="s">
        <v>157</v>
      </c>
      <c r="C450" s="5" t="s">
        <v>788</v>
      </c>
      <c r="D450" s="5" t="s">
        <v>27</v>
      </c>
      <c r="E450" s="5">
        <v>6</v>
      </c>
      <c r="F450" s="5">
        <v>1154</v>
      </c>
      <c r="G450" s="5">
        <v>1108</v>
      </c>
      <c r="H450" s="23"/>
      <c r="I450" s="23"/>
      <c r="J450" s="5">
        <v>611110</v>
      </c>
      <c r="K450" s="6" t="s">
        <v>47</v>
      </c>
      <c r="L450" s="6">
        <v>39262</v>
      </c>
      <c r="M450" s="9">
        <v>50922</v>
      </c>
      <c r="N450" s="7">
        <v>18650</v>
      </c>
      <c r="O450" s="5" t="s">
        <v>48</v>
      </c>
      <c r="P450" s="23">
        <v>32</v>
      </c>
      <c r="Q450" s="23">
        <v>3</v>
      </c>
      <c r="R450" s="23">
        <v>52</v>
      </c>
      <c r="S450" s="23">
        <v>0</v>
      </c>
      <c r="T450" s="23">
        <v>4</v>
      </c>
      <c r="U450" s="23">
        <v>91</v>
      </c>
      <c r="V450" s="23">
        <v>73</v>
      </c>
      <c r="W450" s="23">
        <v>0</v>
      </c>
      <c r="X450" s="23">
        <v>0</v>
      </c>
      <c r="Y450" s="23">
        <v>0</v>
      </c>
      <c r="Z450" s="23">
        <v>23</v>
      </c>
      <c r="AA450" s="24">
        <v>0</v>
      </c>
      <c r="AB450" s="24">
        <v>0</v>
      </c>
      <c r="AC450" s="24">
        <v>0</v>
      </c>
      <c r="AD450" s="24">
        <v>0</v>
      </c>
      <c r="AE450" s="24">
        <v>0</v>
      </c>
      <c r="AF450" s="24">
        <v>85.057471264367805</v>
      </c>
      <c r="AG450" s="5" t="s">
        <v>39</v>
      </c>
      <c r="AH450" s="7" t="s">
        <v>33</v>
      </c>
      <c r="AI450" s="7">
        <v>0</v>
      </c>
      <c r="AJ450" s="7">
        <v>0</v>
      </c>
      <c r="AK450" s="7">
        <v>0</v>
      </c>
      <c r="AL450" s="7">
        <f>Table2[[#This Row],[Company Direct Land Through FY 11]]+Table2[[#This Row],[Company Direct Land FY 12 and After ]]</f>
        <v>0</v>
      </c>
      <c r="AM450" s="7">
        <v>0</v>
      </c>
      <c r="AN450" s="7">
        <v>0</v>
      </c>
      <c r="AO450" s="7">
        <v>0</v>
      </c>
      <c r="AP450" s="7">
        <f>Table2[[#This Row],[Company Direct Building Through FY 11]]+Table2[[#This Row],[Company Direct Building FY 12 and After  ]]</f>
        <v>0</v>
      </c>
      <c r="AQ450" s="7">
        <v>0</v>
      </c>
      <c r="AR450" s="7">
        <v>0</v>
      </c>
      <c r="AS450" s="7">
        <v>0</v>
      </c>
      <c r="AT450" s="7">
        <f>Table2[[#This Row],[Mortgage Recording Tax Through FY 11]]+Table2[[#This Row],[Mortgage Recording Tax FY 12 and After ]]</f>
        <v>0</v>
      </c>
      <c r="AU450" s="7">
        <v>0</v>
      </c>
      <c r="AV450" s="7">
        <v>0</v>
      </c>
      <c r="AW450" s="7">
        <v>0</v>
      </c>
      <c r="AX450" s="7">
        <f>Table2[[#This Row],[Pilot Savings  Through FY 11]]+Table2[[#This Row],[Pilot Savings FY 12 and After ]]</f>
        <v>0</v>
      </c>
      <c r="AY450" s="7">
        <v>0</v>
      </c>
      <c r="AZ450" s="7">
        <v>0</v>
      </c>
      <c r="BA450" s="7">
        <v>0</v>
      </c>
      <c r="BB450" s="7">
        <f>Table2[[#This Row],[Mortgage Recording Tax Exemption Through FY 11]]+Table2[[#This Row],[Mortgage Recording Tax Exemption FY 12 and After ]]</f>
        <v>0</v>
      </c>
      <c r="BC450" s="7">
        <v>50.365600000000001</v>
      </c>
      <c r="BD450" s="7">
        <v>151.12909999999999</v>
      </c>
      <c r="BE450" s="7">
        <v>773.64570000000003</v>
      </c>
      <c r="BF450" s="7">
        <f>Table2[[#This Row],[Indirect and Induced Land Through FY 11]]+Table2[[#This Row],[Indirect and Induced Land FY 12 and After ]]</f>
        <v>924.77480000000003</v>
      </c>
      <c r="BG450" s="7">
        <v>93.536000000000001</v>
      </c>
      <c r="BH450" s="7">
        <v>280.66820000000001</v>
      </c>
      <c r="BI450" s="7">
        <v>1436.7673</v>
      </c>
      <c r="BJ450" s="7">
        <f>Table2[[#This Row],[Indirect and Induced Building Through FY 11]]+Table2[[#This Row],[Indirect and Induced Building FY 12 and After]]</f>
        <v>1717.4355</v>
      </c>
      <c r="BK450" s="7">
        <v>143.9016</v>
      </c>
      <c r="BL450" s="7">
        <v>431.79730000000001</v>
      </c>
      <c r="BM450" s="7">
        <v>2210.413</v>
      </c>
      <c r="BN450" s="7">
        <f>Table2[[#This Row],[TOTAL Real Property Related Taxes Through FY 11]]+Table2[[#This Row],[TOTAL Real Property Related Taxes FY 12 and After]]</f>
        <v>2642.2103000000002</v>
      </c>
      <c r="BO450" s="7">
        <v>149.2396</v>
      </c>
      <c r="BP450" s="7">
        <v>465.33300000000003</v>
      </c>
      <c r="BQ450" s="7">
        <v>2292.4068000000002</v>
      </c>
      <c r="BR450" s="7">
        <f>Table2[[#This Row],[Company Direct Through FY 11]]+Table2[[#This Row],[Company Direct FY 12 and After ]]</f>
        <v>2757.7398000000003</v>
      </c>
      <c r="BS450" s="7">
        <v>0</v>
      </c>
      <c r="BT450" s="7">
        <v>0</v>
      </c>
      <c r="BU450" s="7">
        <v>0</v>
      </c>
      <c r="BV450" s="7">
        <f>Table2[[#This Row],[Sales Tax Exemption Through FY 11]]+Table2[[#This Row],[Sales Tax Exemption FY 12 and After ]]</f>
        <v>0</v>
      </c>
      <c r="BW450" s="7">
        <v>0</v>
      </c>
      <c r="BX450" s="7">
        <v>0</v>
      </c>
      <c r="BY450" s="7">
        <v>0</v>
      </c>
      <c r="BZ450" s="7">
        <f>Table2[[#This Row],[Energy Tax Savings Through FY 11]]+Table2[[#This Row],[Energy Tax Savings FY 12 and After ]]</f>
        <v>0</v>
      </c>
      <c r="CA450" s="7">
        <v>14.308400000000001</v>
      </c>
      <c r="CB450" s="7">
        <v>38.020600000000002</v>
      </c>
      <c r="CC450" s="7">
        <v>75.540700000000001</v>
      </c>
      <c r="CD450" s="7">
        <f>Table2[[#This Row],[Tax Exempt Bond Savings Through FY 11]]+Table2[[#This Row],[Tax Exempt Bond Savings FY12 and After ]]</f>
        <v>113.5613</v>
      </c>
      <c r="CE450" s="7">
        <v>165.0455</v>
      </c>
      <c r="CF450" s="7">
        <v>526.03949999999998</v>
      </c>
      <c r="CG450" s="7">
        <v>2535.1947</v>
      </c>
      <c r="CH450" s="7">
        <f>Table2[[#This Row],[Indirect and Induced Through FY 11]]+Table2[[#This Row],[Indirect and Induced FY 12 and After  ]]</f>
        <v>3061.2341999999999</v>
      </c>
      <c r="CI450" s="7">
        <v>299.97669999999999</v>
      </c>
      <c r="CJ450" s="7">
        <v>953.3519</v>
      </c>
      <c r="CK450" s="7">
        <v>4752.0608000000002</v>
      </c>
      <c r="CL450" s="7">
        <f>Table2[[#This Row],[TOTAL Income Consumption Use Taxes Through FY 11]]+Table2[[#This Row],[TOTAL Income Consumption Use Taxes FY 12 and After  ]]</f>
        <v>5705.4126999999999</v>
      </c>
      <c r="CM450" s="7">
        <v>14.308400000000001</v>
      </c>
      <c r="CN450" s="7">
        <v>38.020600000000002</v>
      </c>
      <c r="CO450" s="7">
        <v>75.540700000000001</v>
      </c>
      <c r="CP450" s="7">
        <f>Table2[[#This Row],[Assistance Provided Through FY 11]]+Table2[[#This Row],[Assistance Provided FY 12 and After ]]</f>
        <v>113.5613</v>
      </c>
      <c r="CQ450" s="7">
        <v>0</v>
      </c>
      <c r="CR450" s="7">
        <v>0</v>
      </c>
      <c r="CS450" s="7">
        <v>0</v>
      </c>
      <c r="CT450" s="7">
        <f>Table2[[#This Row],[Recapture Cancellation Reduction Amount Through FY 11]]+Table2[[#This Row],[Recapture Cancellation Reduction Amount FY 12 and After ]]</f>
        <v>0</v>
      </c>
      <c r="CU450" s="7">
        <v>0</v>
      </c>
      <c r="CV450" s="7">
        <v>0</v>
      </c>
      <c r="CW450" s="7">
        <v>0</v>
      </c>
      <c r="CX450" s="7">
        <f>Table2[[#This Row],[Penalty Paid Through FY 11]]+Table2[[#This Row],[Penalty Paid FY 12 and After]]</f>
        <v>0</v>
      </c>
      <c r="CY450" s="7">
        <v>14.308400000000001</v>
      </c>
      <c r="CZ450" s="7">
        <v>38.020600000000002</v>
      </c>
      <c r="DA450" s="7">
        <v>75.540700000000001</v>
      </c>
      <c r="DB450" s="7">
        <f>Table2[[#This Row],[TOTAL Assistance Net of recapture penalties Through FY 11]]+Table2[[#This Row],[TOTAL Assistance Net of recapture penalties FY 12 and After ]]</f>
        <v>113.5613</v>
      </c>
      <c r="DC450" s="7">
        <v>149.2396</v>
      </c>
      <c r="DD450" s="7">
        <v>465.33300000000003</v>
      </c>
      <c r="DE450" s="7">
        <v>2292.4068000000002</v>
      </c>
      <c r="DF450" s="7">
        <f>Table2[[#This Row],[Company Direct Tax Revenue Before Assistance FY 12 and After]]+Table2[[#This Row],[Company Direct Tax Revenue Before Assistance Through FY 11]]</f>
        <v>2757.7398000000003</v>
      </c>
      <c r="DG450" s="7">
        <v>308.94709999999998</v>
      </c>
      <c r="DH450" s="7">
        <v>957.83680000000004</v>
      </c>
      <c r="DI450" s="7">
        <v>4745.6076999999996</v>
      </c>
      <c r="DJ450" s="7">
        <f>Table2[[#This Row],[Indirect and Induced Tax Revenues FY 12 and After]]+Table2[[#This Row],[Indirect and Induced Tax Revenues Through FY 11]]</f>
        <v>5703.4444999999996</v>
      </c>
      <c r="DK450" s="7">
        <v>458.18669999999997</v>
      </c>
      <c r="DL450" s="7">
        <v>1423.1697999999999</v>
      </c>
      <c r="DM450" s="7">
        <v>7038.0145000000002</v>
      </c>
      <c r="DN450" s="7">
        <f>Table2[[#This Row],[TOTAL Tax Revenues Before Assistance Through FY 11]]+Table2[[#This Row],[TOTAL Tax Revenues Before Assistance FY 12 and After]]</f>
        <v>8461.1843000000008</v>
      </c>
      <c r="DO450" s="7">
        <v>443.87830000000002</v>
      </c>
      <c r="DP450" s="7">
        <v>1385.1492000000001</v>
      </c>
      <c r="DQ450" s="7">
        <v>6962.4737999999998</v>
      </c>
      <c r="DR450" s="7">
        <f>Table2[[#This Row],[TOTAL Tax Revenues Net of Assistance Recapture and Penalty FY 12 and After]]+Table2[[#This Row],[TOTAL Tax Revenues Net of Assistance Recapture and Penalty Through FY 11]]</f>
        <v>8347.6229999999996</v>
      </c>
      <c r="DS450" s="7">
        <v>0</v>
      </c>
      <c r="DT450" s="7">
        <v>0</v>
      </c>
      <c r="DU450" s="7">
        <v>0</v>
      </c>
      <c r="DV450" s="7">
        <v>0</v>
      </c>
    </row>
    <row r="451" spans="1:126" x14ac:dyDescent="0.25">
      <c r="A451" s="5">
        <v>93255</v>
      </c>
      <c r="B451" s="5" t="s">
        <v>789</v>
      </c>
      <c r="C451" s="5" t="s">
        <v>790</v>
      </c>
      <c r="D451" s="5" t="s">
        <v>27</v>
      </c>
      <c r="E451" s="5">
        <v>1</v>
      </c>
      <c r="F451" s="5">
        <v>4</v>
      </c>
      <c r="G451" s="5">
        <v>7501</v>
      </c>
      <c r="H451" s="23">
        <v>133397</v>
      </c>
      <c r="I451" s="23">
        <v>1456641</v>
      </c>
      <c r="J451" s="5">
        <v>522320</v>
      </c>
      <c r="K451" s="6" t="s">
        <v>791</v>
      </c>
      <c r="L451" s="6">
        <v>38951</v>
      </c>
      <c r="M451" s="9">
        <v>44430</v>
      </c>
      <c r="N451" s="7"/>
      <c r="O451" s="5" t="s">
        <v>792</v>
      </c>
      <c r="P451" s="23">
        <v>18</v>
      </c>
      <c r="Q451" s="23">
        <v>0</v>
      </c>
      <c r="R451" s="23">
        <v>3267</v>
      </c>
      <c r="S451" s="23">
        <v>1</v>
      </c>
      <c r="T451" s="23">
        <v>1</v>
      </c>
      <c r="U451" s="23">
        <v>3287</v>
      </c>
      <c r="V451" s="23">
        <v>3278</v>
      </c>
      <c r="W451" s="23">
        <v>0</v>
      </c>
      <c r="X451" s="23">
        <v>0</v>
      </c>
      <c r="Y451" s="23">
        <v>9775</v>
      </c>
      <c r="Z451" s="23">
        <v>0</v>
      </c>
      <c r="AA451" s="24">
        <v>85.727328058429705</v>
      </c>
      <c r="AB451" s="24">
        <v>0</v>
      </c>
      <c r="AC451" s="24">
        <v>0</v>
      </c>
      <c r="AD451" s="24">
        <v>0.76080340839926996</v>
      </c>
      <c r="AE451" s="24">
        <v>13.511868533171</v>
      </c>
      <c r="AF451" s="24">
        <v>42.757151552038998</v>
      </c>
      <c r="AG451" s="5" t="s">
        <v>39</v>
      </c>
      <c r="AH451" s="7" t="s">
        <v>33</v>
      </c>
      <c r="AI451" s="7">
        <v>1893.8915</v>
      </c>
      <c r="AJ451" s="7">
        <v>12740.074199999999</v>
      </c>
      <c r="AK451" s="7">
        <v>14014.9861</v>
      </c>
      <c r="AL451" s="7">
        <f>Table2[[#This Row],[Company Direct Land Through FY 11]]+Table2[[#This Row],[Company Direct Land FY 12 and After ]]</f>
        <v>26755.060299999997</v>
      </c>
      <c r="AM451" s="7">
        <v>3517.2269999999999</v>
      </c>
      <c r="AN451" s="7">
        <v>16710.812300000001</v>
      </c>
      <c r="AO451" s="7">
        <v>26027.8308</v>
      </c>
      <c r="AP451" s="7">
        <f>Table2[[#This Row],[Company Direct Building Through FY 11]]+Table2[[#This Row],[Company Direct Building FY 12 and After  ]]</f>
        <v>42738.643100000001</v>
      </c>
      <c r="AQ451" s="7">
        <v>0</v>
      </c>
      <c r="AR451" s="7">
        <v>0</v>
      </c>
      <c r="AS451" s="7">
        <v>0</v>
      </c>
      <c r="AT451" s="7">
        <f>Table2[[#This Row],[Mortgage Recording Tax Through FY 11]]+Table2[[#This Row],[Mortgage Recording Tax FY 12 and After ]]</f>
        <v>0</v>
      </c>
      <c r="AU451" s="7">
        <v>0</v>
      </c>
      <c r="AV451" s="7">
        <v>0</v>
      </c>
      <c r="AW451" s="7">
        <v>0</v>
      </c>
      <c r="AX451" s="7">
        <f>Table2[[#This Row],[Pilot Savings  Through FY 11]]+Table2[[#This Row],[Pilot Savings FY 12 and After ]]</f>
        <v>0</v>
      </c>
      <c r="AY451" s="7">
        <v>0</v>
      </c>
      <c r="AZ451" s="7">
        <v>0</v>
      </c>
      <c r="BA451" s="7">
        <v>0</v>
      </c>
      <c r="BB451" s="7">
        <f>Table2[[#This Row],[Mortgage Recording Tax Exemption Through FY 11]]+Table2[[#This Row],[Mortgage Recording Tax Exemption FY 12 and After ]]</f>
        <v>0</v>
      </c>
      <c r="BC451" s="7">
        <v>11007.365</v>
      </c>
      <c r="BD451" s="7">
        <v>75021.329899999997</v>
      </c>
      <c r="BE451" s="7">
        <v>81455.600900000005</v>
      </c>
      <c r="BF451" s="7">
        <f>Table2[[#This Row],[Indirect and Induced Land Through FY 11]]+Table2[[#This Row],[Indirect and Induced Land FY 12 and After ]]</f>
        <v>156476.9308</v>
      </c>
      <c r="BG451" s="7">
        <v>20442.249400000001</v>
      </c>
      <c r="BH451" s="7">
        <v>139325.32709999999</v>
      </c>
      <c r="BI451" s="7">
        <v>151274.6869</v>
      </c>
      <c r="BJ451" s="7">
        <f>Table2[[#This Row],[Indirect and Induced Building Through FY 11]]+Table2[[#This Row],[Indirect and Induced Building FY 12 and After]]</f>
        <v>290600.01399999997</v>
      </c>
      <c r="BK451" s="7">
        <v>36860.732900000003</v>
      </c>
      <c r="BL451" s="7">
        <v>243797.5435</v>
      </c>
      <c r="BM451" s="7">
        <v>272773.10470000003</v>
      </c>
      <c r="BN451" s="7">
        <f>Table2[[#This Row],[TOTAL Real Property Related Taxes Through FY 11]]+Table2[[#This Row],[TOTAL Real Property Related Taxes FY 12 and After]]</f>
        <v>516570.64820000005</v>
      </c>
      <c r="BO451" s="7">
        <v>54925.209699999999</v>
      </c>
      <c r="BP451" s="7">
        <v>391106.38909999997</v>
      </c>
      <c r="BQ451" s="7">
        <v>406452.03610000003</v>
      </c>
      <c r="BR451" s="7">
        <f>Table2[[#This Row],[Company Direct Through FY 11]]+Table2[[#This Row],[Company Direct FY 12 and After ]]</f>
        <v>797558.42519999994</v>
      </c>
      <c r="BS451" s="7">
        <v>0</v>
      </c>
      <c r="BT451" s="7">
        <v>0</v>
      </c>
      <c r="BU451" s="7">
        <v>0</v>
      </c>
      <c r="BV451" s="7">
        <f>Table2[[#This Row],[Sales Tax Exemption Through FY 11]]+Table2[[#This Row],[Sales Tax Exemption FY 12 and After ]]</f>
        <v>0</v>
      </c>
      <c r="BW451" s="7">
        <v>15.5289</v>
      </c>
      <c r="BX451" s="7">
        <v>179.93270000000001</v>
      </c>
      <c r="BY451" s="7">
        <v>114.9149</v>
      </c>
      <c r="BZ451" s="7">
        <f>Table2[[#This Row],[Energy Tax Savings Through FY 11]]+Table2[[#This Row],[Energy Tax Savings FY 12 and After ]]</f>
        <v>294.8476</v>
      </c>
      <c r="CA451" s="7">
        <v>0</v>
      </c>
      <c r="CB451" s="7">
        <v>0</v>
      </c>
      <c r="CC451" s="7">
        <v>0</v>
      </c>
      <c r="CD451" s="7">
        <f>Table2[[#This Row],[Tax Exempt Bond Savings Through FY 11]]+Table2[[#This Row],[Tax Exempt Bond Savings FY12 and After ]]</f>
        <v>0</v>
      </c>
      <c r="CE451" s="7">
        <v>36070.611100000002</v>
      </c>
      <c r="CF451" s="7">
        <v>264916.652</v>
      </c>
      <c r="CG451" s="7">
        <v>266926.12449999998</v>
      </c>
      <c r="CH451" s="7">
        <f>Table2[[#This Row],[Indirect and Induced Through FY 11]]+Table2[[#This Row],[Indirect and Induced FY 12 and After  ]]</f>
        <v>531842.77649999992</v>
      </c>
      <c r="CI451" s="7">
        <v>90980.291899999997</v>
      </c>
      <c r="CJ451" s="7">
        <v>655843.10840000003</v>
      </c>
      <c r="CK451" s="7">
        <v>673263.24569999997</v>
      </c>
      <c r="CL451" s="7">
        <f>Table2[[#This Row],[TOTAL Income Consumption Use Taxes Through FY 11]]+Table2[[#This Row],[TOTAL Income Consumption Use Taxes FY 12 and After  ]]</f>
        <v>1329106.3541000001</v>
      </c>
      <c r="CM451" s="7">
        <v>15.5289</v>
      </c>
      <c r="CN451" s="7">
        <v>179.93270000000001</v>
      </c>
      <c r="CO451" s="7">
        <v>114.9149</v>
      </c>
      <c r="CP451" s="7">
        <f>Table2[[#This Row],[Assistance Provided Through FY 11]]+Table2[[#This Row],[Assistance Provided FY 12 and After ]]</f>
        <v>294.8476</v>
      </c>
      <c r="CQ451" s="7">
        <v>0</v>
      </c>
      <c r="CR451" s="7">
        <v>0</v>
      </c>
      <c r="CS451" s="7">
        <v>0</v>
      </c>
      <c r="CT451" s="7">
        <f>Table2[[#This Row],[Recapture Cancellation Reduction Amount Through FY 11]]+Table2[[#This Row],[Recapture Cancellation Reduction Amount FY 12 and After ]]</f>
        <v>0</v>
      </c>
      <c r="CU451" s="7">
        <v>0</v>
      </c>
      <c r="CV451" s="7">
        <v>0</v>
      </c>
      <c r="CW451" s="7">
        <v>0</v>
      </c>
      <c r="CX451" s="7">
        <f>Table2[[#This Row],[Penalty Paid Through FY 11]]+Table2[[#This Row],[Penalty Paid FY 12 and After]]</f>
        <v>0</v>
      </c>
      <c r="CY451" s="7">
        <v>15.5289</v>
      </c>
      <c r="CZ451" s="7">
        <v>179.93270000000001</v>
      </c>
      <c r="DA451" s="7">
        <v>114.9149</v>
      </c>
      <c r="DB451" s="7">
        <f>Table2[[#This Row],[TOTAL Assistance Net of recapture penalties Through FY 11]]+Table2[[#This Row],[TOTAL Assistance Net of recapture penalties FY 12 and After ]]</f>
        <v>294.8476</v>
      </c>
      <c r="DC451" s="7">
        <v>60336.328200000004</v>
      </c>
      <c r="DD451" s="7">
        <v>420557.27559999999</v>
      </c>
      <c r="DE451" s="7">
        <v>446494.853</v>
      </c>
      <c r="DF451" s="7">
        <f>Table2[[#This Row],[Company Direct Tax Revenue Before Assistance FY 12 and After]]+Table2[[#This Row],[Company Direct Tax Revenue Before Assistance Through FY 11]]</f>
        <v>867052.12859999994</v>
      </c>
      <c r="DG451" s="7">
        <v>67520.2255</v>
      </c>
      <c r="DH451" s="7">
        <v>479263.30900000001</v>
      </c>
      <c r="DI451" s="7">
        <v>499656.41230000003</v>
      </c>
      <c r="DJ451" s="7">
        <f>Table2[[#This Row],[Indirect and Induced Tax Revenues FY 12 and After]]+Table2[[#This Row],[Indirect and Induced Tax Revenues Through FY 11]]</f>
        <v>978919.72130000009</v>
      </c>
      <c r="DK451" s="7">
        <v>127856.5537</v>
      </c>
      <c r="DL451" s="7">
        <v>899820.58459999994</v>
      </c>
      <c r="DM451" s="7">
        <v>946151.26529999997</v>
      </c>
      <c r="DN451" s="7">
        <f>Table2[[#This Row],[TOTAL Tax Revenues Before Assistance Through FY 11]]+Table2[[#This Row],[TOTAL Tax Revenues Before Assistance FY 12 and After]]</f>
        <v>1845971.8498999998</v>
      </c>
      <c r="DO451" s="7">
        <v>127841.0248</v>
      </c>
      <c r="DP451" s="7">
        <v>899640.65190000006</v>
      </c>
      <c r="DQ451" s="7">
        <v>946036.3504</v>
      </c>
      <c r="DR451" s="7">
        <f>Table2[[#This Row],[TOTAL Tax Revenues Net of Assistance Recapture and Penalty FY 12 and After]]+Table2[[#This Row],[TOTAL Tax Revenues Net of Assistance Recapture and Penalty Through FY 11]]</f>
        <v>1845677.0023000001</v>
      </c>
      <c r="DS451" s="7">
        <v>0</v>
      </c>
      <c r="DT451" s="7">
        <v>197.821</v>
      </c>
      <c r="DU451" s="7">
        <v>0</v>
      </c>
      <c r="DV451" s="7">
        <v>0</v>
      </c>
    </row>
    <row r="452" spans="1:126" x14ac:dyDescent="0.25">
      <c r="A452" s="5">
        <v>93257</v>
      </c>
      <c r="B452" s="5" t="s">
        <v>823</v>
      </c>
      <c r="C452" s="5" t="s">
        <v>824</v>
      </c>
      <c r="D452" s="5" t="s">
        <v>32</v>
      </c>
      <c r="E452" s="5">
        <v>19</v>
      </c>
      <c r="F452" s="5">
        <v>4382</v>
      </c>
      <c r="G452" s="5">
        <v>1</v>
      </c>
      <c r="H452" s="23"/>
      <c r="I452" s="23"/>
      <c r="J452" s="5">
        <v>323110</v>
      </c>
      <c r="K452" s="6" t="s">
        <v>37</v>
      </c>
      <c r="L452" s="6">
        <v>39421</v>
      </c>
      <c r="M452" s="9">
        <v>50375</v>
      </c>
      <c r="N452" s="7">
        <v>9985</v>
      </c>
      <c r="O452" s="5" t="s">
        <v>62</v>
      </c>
      <c r="P452" s="23">
        <v>20</v>
      </c>
      <c r="Q452" s="23">
        <v>0</v>
      </c>
      <c r="R452" s="23">
        <v>69</v>
      </c>
      <c r="S452" s="23">
        <v>0</v>
      </c>
      <c r="T452" s="23">
        <v>15</v>
      </c>
      <c r="U452" s="23">
        <v>104</v>
      </c>
      <c r="V452" s="23">
        <v>94</v>
      </c>
      <c r="W452" s="23">
        <v>50</v>
      </c>
      <c r="X452" s="23">
        <v>0</v>
      </c>
      <c r="Y452" s="23">
        <v>0</v>
      </c>
      <c r="Z452" s="23">
        <v>45</v>
      </c>
      <c r="AA452" s="24">
        <v>0</v>
      </c>
      <c r="AB452" s="24">
        <v>0</v>
      </c>
      <c r="AC452" s="24">
        <v>0</v>
      </c>
      <c r="AD452" s="24">
        <v>0</v>
      </c>
      <c r="AE452" s="24">
        <v>0</v>
      </c>
      <c r="AF452" s="24">
        <v>100</v>
      </c>
      <c r="AG452" s="5" t="s">
        <v>39</v>
      </c>
      <c r="AH452" s="7" t="s">
        <v>39</v>
      </c>
      <c r="AI452" s="7">
        <v>77.622699999999995</v>
      </c>
      <c r="AJ452" s="7">
        <v>208.899</v>
      </c>
      <c r="AK452" s="7">
        <v>43.497900000000001</v>
      </c>
      <c r="AL452" s="7">
        <f>Table2[[#This Row],[Company Direct Land Through FY 11]]+Table2[[#This Row],[Company Direct Land FY 12 and After ]]</f>
        <v>252.39690000000002</v>
      </c>
      <c r="AM452" s="7">
        <v>144.15649999999999</v>
      </c>
      <c r="AN452" s="7">
        <v>387.95549999999997</v>
      </c>
      <c r="AO452" s="7">
        <v>80.781899999999993</v>
      </c>
      <c r="AP452" s="7">
        <f>Table2[[#This Row],[Company Direct Building Through FY 11]]+Table2[[#This Row],[Company Direct Building FY 12 and After  ]]</f>
        <v>468.73739999999998</v>
      </c>
      <c r="AQ452" s="7">
        <v>0</v>
      </c>
      <c r="AR452" s="7">
        <v>178.3717</v>
      </c>
      <c r="AS452" s="7">
        <v>0</v>
      </c>
      <c r="AT452" s="7">
        <f>Table2[[#This Row],[Mortgage Recording Tax Through FY 11]]+Table2[[#This Row],[Mortgage Recording Tax FY 12 and After ]]</f>
        <v>178.3717</v>
      </c>
      <c r="AU452" s="7">
        <v>40</v>
      </c>
      <c r="AV452" s="7">
        <v>225.63550000000001</v>
      </c>
      <c r="AW452" s="7">
        <v>32.485100000000003</v>
      </c>
      <c r="AX452" s="7">
        <f>Table2[[#This Row],[Pilot Savings  Through FY 11]]+Table2[[#This Row],[Pilot Savings FY 12 and After ]]</f>
        <v>258.12060000000002</v>
      </c>
      <c r="AY452" s="7">
        <v>0</v>
      </c>
      <c r="AZ452" s="7">
        <v>178.3717</v>
      </c>
      <c r="BA452" s="7">
        <v>0</v>
      </c>
      <c r="BB452" s="7">
        <f>Table2[[#This Row],[Mortgage Recording Tax Exemption Through FY 11]]+Table2[[#This Row],[Mortgage Recording Tax Exemption FY 12 and After ]]</f>
        <v>178.3717</v>
      </c>
      <c r="BC452" s="7">
        <v>144.1104</v>
      </c>
      <c r="BD452" s="7">
        <v>401.29660000000001</v>
      </c>
      <c r="BE452" s="7">
        <v>82.988100000000003</v>
      </c>
      <c r="BF452" s="7">
        <f>Table2[[#This Row],[Indirect and Induced Land Through FY 11]]+Table2[[#This Row],[Indirect and Induced Land FY 12 and After ]]</f>
        <v>484.28470000000004</v>
      </c>
      <c r="BG452" s="7">
        <v>267.6336</v>
      </c>
      <c r="BH452" s="7">
        <v>745.26509999999996</v>
      </c>
      <c r="BI452" s="7">
        <v>154.1208</v>
      </c>
      <c r="BJ452" s="7">
        <f>Table2[[#This Row],[Indirect and Induced Building Through FY 11]]+Table2[[#This Row],[Indirect and Induced Building FY 12 and After]]</f>
        <v>899.38589999999999</v>
      </c>
      <c r="BK452" s="7">
        <v>593.52319999999997</v>
      </c>
      <c r="BL452" s="7">
        <v>1517.7807</v>
      </c>
      <c r="BM452" s="7">
        <v>328.90359999999998</v>
      </c>
      <c r="BN452" s="7">
        <f>Table2[[#This Row],[TOTAL Real Property Related Taxes Through FY 11]]+Table2[[#This Row],[TOTAL Real Property Related Taxes FY 12 and After]]</f>
        <v>1846.6842999999999</v>
      </c>
      <c r="BO452" s="7">
        <v>956.62760000000003</v>
      </c>
      <c r="BP452" s="7">
        <v>2803.4593</v>
      </c>
      <c r="BQ452" s="7">
        <v>536.07140000000004</v>
      </c>
      <c r="BR452" s="7">
        <f>Table2[[#This Row],[Company Direct Through FY 11]]+Table2[[#This Row],[Company Direct FY 12 and After ]]</f>
        <v>3339.5307000000003</v>
      </c>
      <c r="BS452" s="7">
        <v>0</v>
      </c>
      <c r="BT452" s="7">
        <v>0</v>
      </c>
      <c r="BU452" s="7">
        <v>0</v>
      </c>
      <c r="BV452" s="7">
        <f>Table2[[#This Row],[Sales Tax Exemption Through FY 11]]+Table2[[#This Row],[Sales Tax Exemption FY 12 and After ]]</f>
        <v>0</v>
      </c>
      <c r="BW452" s="7">
        <v>0</v>
      </c>
      <c r="BX452" s="7">
        <v>0</v>
      </c>
      <c r="BY452" s="7">
        <v>0</v>
      </c>
      <c r="BZ452" s="7">
        <f>Table2[[#This Row],[Energy Tax Savings Through FY 11]]+Table2[[#This Row],[Energy Tax Savings FY 12 and After ]]</f>
        <v>0</v>
      </c>
      <c r="CA452" s="7">
        <v>7.1848000000000001</v>
      </c>
      <c r="CB452" s="7">
        <v>22.385200000000001</v>
      </c>
      <c r="CC452" s="7">
        <v>5.6376999999999997</v>
      </c>
      <c r="CD452" s="7">
        <f>Table2[[#This Row],[Tax Exempt Bond Savings Through FY 11]]+Table2[[#This Row],[Tax Exempt Bond Savings FY12 and After ]]</f>
        <v>28.0229</v>
      </c>
      <c r="CE452" s="7">
        <v>510.74099999999999</v>
      </c>
      <c r="CF452" s="7">
        <v>1529.7244000000001</v>
      </c>
      <c r="CG452" s="7">
        <v>414.78710000000001</v>
      </c>
      <c r="CH452" s="7">
        <f>Table2[[#This Row],[Indirect and Induced Through FY 11]]+Table2[[#This Row],[Indirect and Induced FY 12 and After  ]]</f>
        <v>1944.5115000000001</v>
      </c>
      <c r="CI452" s="7">
        <v>1460.1838</v>
      </c>
      <c r="CJ452" s="7">
        <v>4310.7984999999999</v>
      </c>
      <c r="CK452" s="7">
        <v>945.22080000000005</v>
      </c>
      <c r="CL452" s="7">
        <f>Table2[[#This Row],[TOTAL Income Consumption Use Taxes Through FY 11]]+Table2[[#This Row],[TOTAL Income Consumption Use Taxes FY 12 and After  ]]</f>
        <v>5256.0192999999999</v>
      </c>
      <c r="CM452" s="7">
        <v>47.184800000000003</v>
      </c>
      <c r="CN452" s="7">
        <v>426.39240000000001</v>
      </c>
      <c r="CO452" s="7">
        <v>38.122799999999998</v>
      </c>
      <c r="CP452" s="7">
        <f>Table2[[#This Row],[Assistance Provided Through FY 11]]+Table2[[#This Row],[Assistance Provided FY 12 and After ]]</f>
        <v>464.51519999999999</v>
      </c>
      <c r="CQ452" s="7">
        <v>0</v>
      </c>
      <c r="CR452" s="7">
        <v>0</v>
      </c>
      <c r="CS452" s="7">
        <v>0</v>
      </c>
      <c r="CT452" s="7">
        <f>Table2[[#This Row],[Recapture Cancellation Reduction Amount Through FY 11]]+Table2[[#This Row],[Recapture Cancellation Reduction Amount FY 12 and After ]]</f>
        <v>0</v>
      </c>
      <c r="CU452" s="7">
        <v>0</v>
      </c>
      <c r="CV452" s="7">
        <v>0</v>
      </c>
      <c r="CW452" s="7">
        <v>0</v>
      </c>
      <c r="CX452" s="7">
        <f>Table2[[#This Row],[Penalty Paid Through FY 11]]+Table2[[#This Row],[Penalty Paid FY 12 and After]]</f>
        <v>0</v>
      </c>
      <c r="CY452" s="7">
        <v>47.184800000000003</v>
      </c>
      <c r="CZ452" s="7">
        <v>426.39240000000001</v>
      </c>
      <c r="DA452" s="7">
        <v>38.122799999999998</v>
      </c>
      <c r="DB452" s="7">
        <f>Table2[[#This Row],[TOTAL Assistance Net of recapture penalties Through FY 11]]+Table2[[#This Row],[TOTAL Assistance Net of recapture penalties FY 12 and After ]]</f>
        <v>464.51519999999999</v>
      </c>
      <c r="DC452" s="7">
        <v>1178.4068</v>
      </c>
      <c r="DD452" s="7">
        <v>3578.6855</v>
      </c>
      <c r="DE452" s="7">
        <v>660.35119999999995</v>
      </c>
      <c r="DF452" s="7">
        <f>Table2[[#This Row],[Company Direct Tax Revenue Before Assistance FY 12 and After]]+Table2[[#This Row],[Company Direct Tax Revenue Before Assistance Through FY 11]]</f>
        <v>4239.0366999999997</v>
      </c>
      <c r="DG452" s="7">
        <v>922.48500000000001</v>
      </c>
      <c r="DH452" s="7">
        <v>2676.2860999999998</v>
      </c>
      <c r="DI452" s="7">
        <v>651.89599999999996</v>
      </c>
      <c r="DJ452" s="7">
        <f>Table2[[#This Row],[Indirect and Induced Tax Revenues FY 12 and After]]+Table2[[#This Row],[Indirect and Induced Tax Revenues Through FY 11]]</f>
        <v>3328.1821</v>
      </c>
      <c r="DK452" s="7">
        <v>2100.8917999999999</v>
      </c>
      <c r="DL452" s="7">
        <v>6254.9715999999999</v>
      </c>
      <c r="DM452" s="7">
        <v>1312.2472</v>
      </c>
      <c r="DN452" s="7">
        <f>Table2[[#This Row],[TOTAL Tax Revenues Before Assistance Through FY 11]]+Table2[[#This Row],[TOTAL Tax Revenues Before Assistance FY 12 and After]]</f>
        <v>7567.2187999999996</v>
      </c>
      <c r="DO452" s="7">
        <v>2053.7069999999999</v>
      </c>
      <c r="DP452" s="7">
        <v>5828.5792000000001</v>
      </c>
      <c r="DQ452" s="7">
        <v>1274.1243999999999</v>
      </c>
      <c r="DR452" s="7">
        <f>Table2[[#This Row],[TOTAL Tax Revenues Net of Assistance Recapture and Penalty FY 12 and After]]+Table2[[#This Row],[TOTAL Tax Revenues Net of Assistance Recapture and Penalty Through FY 11]]</f>
        <v>7102.7035999999998</v>
      </c>
      <c r="DS452" s="7">
        <v>0</v>
      </c>
      <c r="DT452" s="7">
        <v>0</v>
      </c>
      <c r="DU452" s="7">
        <v>0</v>
      </c>
      <c r="DV452" s="7">
        <v>0</v>
      </c>
    </row>
    <row r="453" spans="1:126" x14ac:dyDescent="0.25">
      <c r="A453" s="5">
        <v>93278</v>
      </c>
      <c r="B453" s="5" t="s">
        <v>838</v>
      </c>
      <c r="C453" s="5" t="s">
        <v>839</v>
      </c>
      <c r="D453" s="5" t="s">
        <v>32</v>
      </c>
      <c r="E453" s="5">
        <v>26</v>
      </c>
      <c r="F453" s="5">
        <v>289</v>
      </c>
      <c r="G453" s="5">
        <v>40</v>
      </c>
      <c r="H453" s="23"/>
      <c r="I453" s="23"/>
      <c r="J453" s="5">
        <v>333293</v>
      </c>
      <c r="K453" s="6" t="s">
        <v>28</v>
      </c>
      <c r="L453" s="6">
        <v>39281</v>
      </c>
      <c r="M453" s="9">
        <v>48760</v>
      </c>
      <c r="N453" s="7">
        <v>3300</v>
      </c>
      <c r="O453" s="5" t="s">
        <v>51</v>
      </c>
      <c r="P453" s="23">
        <v>0</v>
      </c>
      <c r="Q453" s="23">
        <v>0</v>
      </c>
      <c r="R453" s="23">
        <v>25</v>
      </c>
      <c r="S453" s="23">
        <v>0</v>
      </c>
      <c r="T453" s="23">
        <v>0</v>
      </c>
      <c r="U453" s="23">
        <v>25</v>
      </c>
      <c r="V453" s="23">
        <v>25</v>
      </c>
      <c r="W453" s="23">
        <v>0</v>
      </c>
      <c r="X453" s="23">
        <v>0</v>
      </c>
      <c r="Y453" s="23">
        <v>0</v>
      </c>
      <c r="Z453" s="23">
        <v>2</v>
      </c>
      <c r="AA453" s="24">
        <v>0</v>
      </c>
      <c r="AB453" s="24">
        <v>0</v>
      </c>
      <c r="AC453" s="24">
        <v>0</v>
      </c>
      <c r="AD453" s="24">
        <v>0</v>
      </c>
      <c r="AE453" s="24">
        <v>0</v>
      </c>
      <c r="AF453" s="24">
        <v>100</v>
      </c>
      <c r="AG453" s="5" t="s">
        <v>33</v>
      </c>
      <c r="AH453" s="7" t="s">
        <v>33</v>
      </c>
      <c r="AI453" s="7">
        <v>8.8160000000000007</v>
      </c>
      <c r="AJ453" s="7">
        <v>62.228200000000001</v>
      </c>
      <c r="AK453" s="7">
        <v>121.2655</v>
      </c>
      <c r="AL453" s="7">
        <f>Table2[[#This Row],[Company Direct Land Through FY 11]]+Table2[[#This Row],[Company Direct Land FY 12 and After ]]</f>
        <v>183.49369999999999</v>
      </c>
      <c r="AM453" s="7">
        <v>37.401000000000003</v>
      </c>
      <c r="AN453" s="7">
        <v>154.476</v>
      </c>
      <c r="AO453" s="7">
        <v>514.45230000000004</v>
      </c>
      <c r="AP453" s="7">
        <f>Table2[[#This Row],[Company Direct Building Through FY 11]]+Table2[[#This Row],[Company Direct Building FY 12 and After  ]]</f>
        <v>668.92830000000004</v>
      </c>
      <c r="AQ453" s="7">
        <v>0</v>
      </c>
      <c r="AR453" s="7">
        <v>35.683300000000003</v>
      </c>
      <c r="AS453" s="7">
        <v>0</v>
      </c>
      <c r="AT453" s="7">
        <f>Table2[[#This Row],[Mortgage Recording Tax Through FY 11]]+Table2[[#This Row],[Mortgage Recording Tax FY 12 and After ]]</f>
        <v>35.683300000000003</v>
      </c>
      <c r="AU453" s="7">
        <v>34.954999999999998</v>
      </c>
      <c r="AV453" s="7">
        <v>59.878999999999998</v>
      </c>
      <c r="AW453" s="7">
        <v>480.80500000000001</v>
      </c>
      <c r="AX453" s="7">
        <f>Table2[[#This Row],[Pilot Savings  Through FY 11]]+Table2[[#This Row],[Pilot Savings FY 12 and After ]]</f>
        <v>540.68399999999997</v>
      </c>
      <c r="AY453" s="7">
        <v>0</v>
      </c>
      <c r="AZ453" s="7">
        <v>35.683300000000003</v>
      </c>
      <c r="BA453" s="7">
        <v>0</v>
      </c>
      <c r="BB453" s="7">
        <f>Table2[[#This Row],[Mortgage Recording Tax Exemption Through FY 11]]+Table2[[#This Row],[Mortgage Recording Tax Exemption FY 12 and After ]]</f>
        <v>35.683300000000003</v>
      </c>
      <c r="BC453" s="7">
        <v>38.619</v>
      </c>
      <c r="BD453" s="7">
        <v>143.05029999999999</v>
      </c>
      <c r="BE453" s="7">
        <v>531.20540000000005</v>
      </c>
      <c r="BF453" s="7">
        <f>Table2[[#This Row],[Indirect and Induced Land Through FY 11]]+Table2[[#This Row],[Indirect and Induced Land FY 12 and After ]]</f>
        <v>674.25570000000005</v>
      </c>
      <c r="BG453" s="7">
        <v>71.721000000000004</v>
      </c>
      <c r="BH453" s="7">
        <v>265.66460000000001</v>
      </c>
      <c r="BI453" s="7">
        <v>986.52110000000005</v>
      </c>
      <c r="BJ453" s="7">
        <f>Table2[[#This Row],[Indirect and Induced Building Through FY 11]]+Table2[[#This Row],[Indirect and Induced Building FY 12 and After]]</f>
        <v>1252.1857</v>
      </c>
      <c r="BK453" s="7">
        <v>121.602</v>
      </c>
      <c r="BL453" s="7">
        <v>565.54010000000005</v>
      </c>
      <c r="BM453" s="7">
        <v>1672.6393</v>
      </c>
      <c r="BN453" s="7">
        <f>Table2[[#This Row],[TOTAL Real Property Related Taxes Through FY 11]]+Table2[[#This Row],[TOTAL Real Property Related Taxes FY 12 and After]]</f>
        <v>2238.1794</v>
      </c>
      <c r="BO453" s="7">
        <v>298.69510000000002</v>
      </c>
      <c r="BP453" s="7">
        <v>1175.3235999999999</v>
      </c>
      <c r="BQ453" s="7">
        <v>4108.5515999999998</v>
      </c>
      <c r="BR453" s="7">
        <f>Table2[[#This Row],[Company Direct Through FY 11]]+Table2[[#This Row],[Company Direct FY 12 and After ]]</f>
        <v>5283.8751999999995</v>
      </c>
      <c r="BS453" s="7">
        <v>0</v>
      </c>
      <c r="BT453" s="7">
        <v>72.825400000000002</v>
      </c>
      <c r="BU453" s="7">
        <v>0</v>
      </c>
      <c r="BV453" s="7">
        <f>Table2[[#This Row],[Sales Tax Exemption Through FY 11]]+Table2[[#This Row],[Sales Tax Exemption FY 12 and After ]]</f>
        <v>72.825400000000002</v>
      </c>
      <c r="BW453" s="7">
        <v>0</v>
      </c>
      <c r="BX453" s="7">
        <v>0</v>
      </c>
      <c r="BY453" s="7">
        <v>0</v>
      </c>
      <c r="BZ453" s="7">
        <f>Table2[[#This Row],[Energy Tax Savings Through FY 11]]+Table2[[#This Row],[Energy Tax Savings FY 12 and After ]]</f>
        <v>0</v>
      </c>
      <c r="CA453" s="7">
        <v>0</v>
      </c>
      <c r="CB453" s="7">
        <v>0</v>
      </c>
      <c r="CC453" s="7">
        <v>0</v>
      </c>
      <c r="CD453" s="7">
        <f>Table2[[#This Row],[Tax Exempt Bond Savings Through FY 11]]+Table2[[#This Row],[Tax Exempt Bond Savings FY12 and After ]]</f>
        <v>0</v>
      </c>
      <c r="CE453" s="7">
        <v>136.86940000000001</v>
      </c>
      <c r="CF453" s="7">
        <v>552.30460000000005</v>
      </c>
      <c r="CG453" s="7">
        <v>1882.6387999999999</v>
      </c>
      <c r="CH453" s="7">
        <f>Table2[[#This Row],[Indirect and Induced Through FY 11]]+Table2[[#This Row],[Indirect and Induced FY 12 and After  ]]</f>
        <v>2434.9434000000001</v>
      </c>
      <c r="CI453" s="7">
        <v>435.56450000000001</v>
      </c>
      <c r="CJ453" s="7">
        <v>1654.8027999999999</v>
      </c>
      <c r="CK453" s="7">
        <v>5991.1904000000004</v>
      </c>
      <c r="CL453" s="7">
        <f>Table2[[#This Row],[TOTAL Income Consumption Use Taxes Through FY 11]]+Table2[[#This Row],[TOTAL Income Consumption Use Taxes FY 12 and After  ]]</f>
        <v>7645.9932000000008</v>
      </c>
      <c r="CM453" s="7">
        <v>34.954999999999998</v>
      </c>
      <c r="CN453" s="7">
        <v>168.3877</v>
      </c>
      <c r="CO453" s="7">
        <v>480.80500000000001</v>
      </c>
      <c r="CP453" s="7">
        <f>Table2[[#This Row],[Assistance Provided Through FY 11]]+Table2[[#This Row],[Assistance Provided FY 12 and After ]]</f>
        <v>649.19270000000006</v>
      </c>
      <c r="CQ453" s="7">
        <v>0</v>
      </c>
      <c r="CR453" s="7">
        <v>0</v>
      </c>
      <c r="CS453" s="7">
        <v>0</v>
      </c>
      <c r="CT453" s="7">
        <f>Table2[[#This Row],[Recapture Cancellation Reduction Amount Through FY 11]]+Table2[[#This Row],[Recapture Cancellation Reduction Amount FY 12 and After ]]</f>
        <v>0</v>
      </c>
      <c r="CU453" s="7">
        <v>0</v>
      </c>
      <c r="CV453" s="7">
        <v>0</v>
      </c>
      <c r="CW453" s="7">
        <v>0</v>
      </c>
      <c r="CX453" s="7">
        <f>Table2[[#This Row],[Penalty Paid Through FY 11]]+Table2[[#This Row],[Penalty Paid FY 12 and After]]</f>
        <v>0</v>
      </c>
      <c r="CY453" s="7">
        <v>34.954999999999998</v>
      </c>
      <c r="CZ453" s="7">
        <v>168.3877</v>
      </c>
      <c r="DA453" s="7">
        <v>480.80500000000001</v>
      </c>
      <c r="DB453" s="7">
        <f>Table2[[#This Row],[TOTAL Assistance Net of recapture penalties Through FY 11]]+Table2[[#This Row],[TOTAL Assistance Net of recapture penalties FY 12 and After ]]</f>
        <v>649.19270000000006</v>
      </c>
      <c r="DC453" s="7">
        <v>344.91210000000001</v>
      </c>
      <c r="DD453" s="7">
        <v>1427.7111</v>
      </c>
      <c r="DE453" s="7">
        <v>4744.2694000000001</v>
      </c>
      <c r="DF453" s="7">
        <f>Table2[[#This Row],[Company Direct Tax Revenue Before Assistance FY 12 and After]]+Table2[[#This Row],[Company Direct Tax Revenue Before Assistance Through FY 11]]</f>
        <v>6171.9804999999997</v>
      </c>
      <c r="DG453" s="7">
        <v>247.20939999999999</v>
      </c>
      <c r="DH453" s="7">
        <v>961.01949999999999</v>
      </c>
      <c r="DI453" s="7">
        <v>3400.3652999999999</v>
      </c>
      <c r="DJ453" s="7">
        <f>Table2[[#This Row],[Indirect and Induced Tax Revenues FY 12 and After]]+Table2[[#This Row],[Indirect and Induced Tax Revenues Through FY 11]]</f>
        <v>4361.3847999999998</v>
      </c>
      <c r="DK453" s="7">
        <v>592.12149999999997</v>
      </c>
      <c r="DL453" s="7">
        <v>2388.7305999999999</v>
      </c>
      <c r="DM453" s="7">
        <v>8144.6346999999996</v>
      </c>
      <c r="DN453" s="7">
        <f>Table2[[#This Row],[TOTAL Tax Revenues Before Assistance Through FY 11]]+Table2[[#This Row],[TOTAL Tax Revenues Before Assistance FY 12 and After]]</f>
        <v>10533.365299999999</v>
      </c>
      <c r="DO453" s="7">
        <v>557.16650000000004</v>
      </c>
      <c r="DP453" s="7">
        <v>2220.3429000000001</v>
      </c>
      <c r="DQ453" s="7">
        <v>7663.8297000000002</v>
      </c>
      <c r="DR453" s="7">
        <f>Table2[[#This Row],[TOTAL Tax Revenues Net of Assistance Recapture and Penalty FY 12 and After]]+Table2[[#This Row],[TOTAL Tax Revenues Net of Assistance Recapture and Penalty Through FY 11]]</f>
        <v>9884.1725999999999</v>
      </c>
      <c r="DS453" s="7">
        <v>0</v>
      </c>
      <c r="DT453" s="7">
        <v>0</v>
      </c>
      <c r="DU453" s="7">
        <v>0</v>
      </c>
      <c r="DV453" s="7">
        <v>0</v>
      </c>
    </row>
    <row r="454" spans="1:126" x14ac:dyDescent="0.25">
      <c r="A454" s="5">
        <v>93279</v>
      </c>
      <c r="B454" s="5" t="s">
        <v>840</v>
      </c>
      <c r="C454" s="5" t="s">
        <v>841</v>
      </c>
      <c r="D454" s="5" t="s">
        <v>36</v>
      </c>
      <c r="E454" s="5">
        <v>17</v>
      </c>
      <c r="F454" s="5">
        <v>2566</v>
      </c>
      <c r="G454" s="5">
        <v>32</v>
      </c>
      <c r="H454" s="23"/>
      <c r="I454" s="23"/>
      <c r="J454" s="5">
        <v>327215</v>
      </c>
      <c r="K454" s="6" t="s">
        <v>28</v>
      </c>
      <c r="L454" s="6">
        <v>39416</v>
      </c>
      <c r="M454" s="9">
        <v>48760</v>
      </c>
      <c r="N454" s="7">
        <v>3250</v>
      </c>
      <c r="O454" s="5" t="s">
        <v>51</v>
      </c>
      <c r="P454" s="23">
        <v>6</v>
      </c>
      <c r="Q454" s="23">
        <v>0</v>
      </c>
      <c r="R454" s="23">
        <v>18</v>
      </c>
      <c r="S454" s="23">
        <v>0</v>
      </c>
      <c r="T454" s="23">
        <v>0</v>
      </c>
      <c r="U454" s="23">
        <v>24</v>
      </c>
      <c r="V454" s="23">
        <v>21</v>
      </c>
      <c r="W454" s="23">
        <v>0</v>
      </c>
      <c r="X454" s="23">
        <v>0</v>
      </c>
      <c r="Y454" s="23">
        <v>0</v>
      </c>
      <c r="Z454" s="23">
        <v>11</v>
      </c>
      <c r="AA454" s="24">
        <v>0</v>
      </c>
      <c r="AB454" s="24">
        <v>0</v>
      </c>
      <c r="AC454" s="24">
        <v>0</v>
      </c>
      <c r="AD454" s="24">
        <v>0</v>
      </c>
      <c r="AE454" s="24">
        <v>0</v>
      </c>
      <c r="AF454" s="24">
        <v>100</v>
      </c>
      <c r="AG454" s="5" t="s">
        <v>33</v>
      </c>
      <c r="AH454" s="7" t="s">
        <v>33</v>
      </c>
      <c r="AI454" s="7">
        <v>10.162000000000001</v>
      </c>
      <c r="AJ454" s="7">
        <v>43.947800000000001</v>
      </c>
      <c r="AK454" s="7">
        <v>139.77709999999999</v>
      </c>
      <c r="AL454" s="7">
        <f>Table2[[#This Row],[Company Direct Land Through FY 11]]+Table2[[#This Row],[Company Direct Land FY 12 and After ]]</f>
        <v>183.72489999999999</v>
      </c>
      <c r="AM454" s="7">
        <v>18.143000000000001</v>
      </c>
      <c r="AN454" s="7">
        <v>64.176199999999994</v>
      </c>
      <c r="AO454" s="7">
        <v>249.5558</v>
      </c>
      <c r="AP454" s="7">
        <f>Table2[[#This Row],[Company Direct Building Through FY 11]]+Table2[[#This Row],[Company Direct Building FY 12 and After  ]]</f>
        <v>313.73199999999997</v>
      </c>
      <c r="AQ454" s="7">
        <v>0</v>
      </c>
      <c r="AR454" s="7">
        <v>43.409500000000001</v>
      </c>
      <c r="AS454" s="7">
        <v>0</v>
      </c>
      <c r="AT454" s="7">
        <f>Table2[[#This Row],[Mortgage Recording Tax Through FY 11]]+Table2[[#This Row],[Mortgage Recording Tax FY 12 and After ]]</f>
        <v>43.409500000000001</v>
      </c>
      <c r="AU454" s="7">
        <v>23.372</v>
      </c>
      <c r="AV454" s="7">
        <v>52.7682</v>
      </c>
      <c r="AW454" s="7">
        <v>321.48410000000001</v>
      </c>
      <c r="AX454" s="7">
        <f>Table2[[#This Row],[Pilot Savings  Through FY 11]]+Table2[[#This Row],[Pilot Savings FY 12 and After ]]</f>
        <v>374.25229999999999</v>
      </c>
      <c r="AY454" s="7">
        <v>0</v>
      </c>
      <c r="AZ454" s="7">
        <v>43.409500000000001</v>
      </c>
      <c r="BA454" s="7">
        <v>0</v>
      </c>
      <c r="BB454" s="7">
        <f>Table2[[#This Row],[Mortgage Recording Tax Exemption Through FY 11]]+Table2[[#This Row],[Mortgage Recording Tax Exemption FY 12 and After ]]</f>
        <v>43.409500000000001</v>
      </c>
      <c r="BC454" s="7">
        <v>24.0349</v>
      </c>
      <c r="BD454" s="7">
        <v>84.188000000000002</v>
      </c>
      <c r="BE454" s="7">
        <v>330.6001</v>
      </c>
      <c r="BF454" s="7">
        <f>Table2[[#This Row],[Indirect and Induced Land Through FY 11]]+Table2[[#This Row],[Indirect and Induced Land FY 12 and After ]]</f>
        <v>414.78809999999999</v>
      </c>
      <c r="BG454" s="7">
        <v>44.636299999999999</v>
      </c>
      <c r="BH454" s="7">
        <v>156.34899999999999</v>
      </c>
      <c r="BI454" s="7">
        <v>613.97170000000006</v>
      </c>
      <c r="BJ454" s="7">
        <f>Table2[[#This Row],[Indirect and Induced Building Through FY 11]]+Table2[[#This Row],[Indirect and Induced Building FY 12 and After]]</f>
        <v>770.32069999999999</v>
      </c>
      <c r="BK454" s="7">
        <v>73.604200000000006</v>
      </c>
      <c r="BL454" s="7">
        <v>295.89280000000002</v>
      </c>
      <c r="BM454" s="7">
        <v>1012.4206</v>
      </c>
      <c r="BN454" s="7">
        <f>Table2[[#This Row],[TOTAL Real Property Related Taxes Through FY 11]]+Table2[[#This Row],[TOTAL Real Property Related Taxes FY 12 and After]]</f>
        <v>1308.3134</v>
      </c>
      <c r="BO454" s="7">
        <v>185.96520000000001</v>
      </c>
      <c r="BP454" s="7">
        <v>685.32069999999999</v>
      </c>
      <c r="BQ454" s="7">
        <v>2557.953</v>
      </c>
      <c r="BR454" s="7">
        <f>Table2[[#This Row],[Company Direct Through FY 11]]+Table2[[#This Row],[Company Direct FY 12 and After ]]</f>
        <v>3243.2736999999997</v>
      </c>
      <c r="BS454" s="7">
        <v>0</v>
      </c>
      <c r="BT454" s="7">
        <v>0</v>
      </c>
      <c r="BU454" s="7">
        <v>0</v>
      </c>
      <c r="BV454" s="7">
        <f>Table2[[#This Row],[Sales Tax Exemption Through FY 11]]+Table2[[#This Row],[Sales Tax Exemption FY 12 and After ]]</f>
        <v>0</v>
      </c>
      <c r="BW454" s="7">
        <v>0</v>
      </c>
      <c r="BX454" s="7">
        <v>0</v>
      </c>
      <c r="BY454" s="7">
        <v>0</v>
      </c>
      <c r="BZ454" s="7">
        <f>Table2[[#This Row],[Energy Tax Savings Through FY 11]]+Table2[[#This Row],[Energy Tax Savings FY 12 and After ]]</f>
        <v>0</v>
      </c>
      <c r="CA454" s="7">
        <v>0</v>
      </c>
      <c r="CB454" s="7">
        <v>0</v>
      </c>
      <c r="CC454" s="7">
        <v>0</v>
      </c>
      <c r="CD454" s="7">
        <f>Table2[[#This Row],[Tax Exempt Bond Savings Through FY 11]]+Table2[[#This Row],[Tax Exempt Bond Savings FY12 and After ]]</f>
        <v>0</v>
      </c>
      <c r="CE454" s="7">
        <v>86.787199999999999</v>
      </c>
      <c r="CF454" s="7">
        <v>327.44830000000002</v>
      </c>
      <c r="CG454" s="7">
        <v>1193.7599</v>
      </c>
      <c r="CH454" s="7">
        <f>Table2[[#This Row],[Indirect and Induced Through FY 11]]+Table2[[#This Row],[Indirect and Induced FY 12 and After  ]]</f>
        <v>1521.2082</v>
      </c>
      <c r="CI454" s="7">
        <v>272.75240000000002</v>
      </c>
      <c r="CJ454" s="7">
        <v>1012.769</v>
      </c>
      <c r="CK454" s="7">
        <v>3751.7129</v>
      </c>
      <c r="CL454" s="7">
        <f>Table2[[#This Row],[TOTAL Income Consumption Use Taxes Through FY 11]]+Table2[[#This Row],[TOTAL Income Consumption Use Taxes FY 12 and After  ]]</f>
        <v>4764.4818999999998</v>
      </c>
      <c r="CM454" s="7">
        <v>23.372</v>
      </c>
      <c r="CN454" s="7">
        <v>96.177700000000002</v>
      </c>
      <c r="CO454" s="7">
        <v>321.48410000000001</v>
      </c>
      <c r="CP454" s="7">
        <f>Table2[[#This Row],[Assistance Provided Through FY 11]]+Table2[[#This Row],[Assistance Provided FY 12 and After ]]</f>
        <v>417.66180000000003</v>
      </c>
      <c r="CQ454" s="7">
        <v>0</v>
      </c>
      <c r="CR454" s="7">
        <v>0</v>
      </c>
      <c r="CS454" s="7">
        <v>0</v>
      </c>
      <c r="CT454" s="7">
        <f>Table2[[#This Row],[Recapture Cancellation Reduction Amount Through FY 11]]+Table2[[#This Row],[Recapture Cancellation Reduction Amount FY 12 and After ]]</f>
        <v>0</v>
      </c>
      <c r="CU454" s="7">
        <v>0</v>
      </c>
      <c r="CV454" s="7">
        <v>0</v>
      </c>
      <c r="CW454" s="7">
        <v>0</v>
      </c>
      <c r="CX454" s="7">
        <f>Table2[[#This Row],[Penalty Paid Through FY 11]]+Table2[[#This Row],[Penalty Paid FY 12 and After]]</f>
        <v>0</v>
      </c>
      <c r="CY454" s="7">
        <v>23.372</v>
      </c>
      <c r="CZ454" s="7">
        <v>96.177700000000002</v>
      </c>
      <c r="DA454" s="7">
        <v>321.48410000000001</v>
      </c>
      <c r="DB454" s="7">
        <f>Table2[[#This Row],[TOTAL Assistance Net of recapture penalties Through FY 11]]+Table2[[#This Row],[TOTAL Assistance Net of recapture penalties FY 12 and After ]]</f>
        <v>417.66180000000003</v>
      </c>
      <c r="DC454" s="7">
        <v>214.27019999999999</v>
      </c>
      <c r="DD454" s="7">
        <v>836.85419999999999</v>
      </c>
      <c r="DE454" s="7">
        <v>2947.2858999999999</v>
      </c>
      <c r="DF454" s="7">
        <f>Table2[[#This Row],[Company Direct Tax Revenue Before Assistance FY 12 and After]]+Table2[[#This Row],[Company Direct Tax Revenue Before Assistance Through FY 11]]</f>
        <v>3784.1400999999996</v>
      </c>
      <c r="DG454" s="7">
        <v>155.45840000000001</v>
      </c>
      <c r="DH454" s="7">
        <v>567.98530000000005</v>
      </c>
      <c r="DI454" s="7">
        <v>2138.3317000000002</v>
      </c>
      <c r="DJ454" s="7">
        <f>Table2[[#This Row],[Indirect and Induced Tax Revenues FY 12 and After]]+Table2[[#This Row],[Indirect and Induced Tax Revenues Through FY 11]]</f>
        <v>2706.317</v>
      </c>
      <c r="DK454" s="7">
        <v>369.72859999999997</v>
      </c>
      <c r="DL454" s="7">
        <v>1404.8395</v>
      </c>
      <c r="DM454" s="7">
        <v>5085.6175999999996</v>
      </c>
      <c r="DN454" s="7">
        <f>Table2[[#This Row],[TOTAL Tax Revenues Before Assistance Through FY 11]]+Table2[[#This Row],[TOTAL Tax Revenues Before Assistance FY 12 and After]]</f>
        <v>6490.4570999999996</v>
      </c>
      <c r="DO454" s="7">
        <v>346.35660000000001</v>
      </c>
      <c r="DP454" s="7">
        <v>1308.6618000000001</v>
      </c>
      <c r="DQ454" s="7">
        <v>4764.1334999999999</v>
      </c>
      <c r="DR454" s="7">
        <f>Table2[[#This Row],[TOTAL Tax Revenues Net of Assistance Recapture and Penalty FY 12 and After]]+Table2[[#This Row],[TOTAL Tax Revenues Net of Assistance Recapture and Penalty Through FY 11]]</f>
        <v>6072.7952999999998</v>
      </c>
      <c r="DS454" s="7">
        <v>0</v>
      </c>
      <c r="DT454" s="7">
        <v>0</v>
      </c>
      <c r="DU454" s="7">
        <v>0</v>
      </c>
      <c r="DV454" s="7">
        <v>0</v>
      </c>
    </row>
    <row r="455" spans="1:126" x14ac:dyDescent="0.25">
      <c r="A455" s="5">
        <v>93280</v>
      </c>
      <c r="B455" s="5" t="s">
        <v>843</v>
      </c>
      <c r="C455" s="5" t="s">
        <v>844</v>
      </c>
      <c r="D455" s="5" t="s">
        <v>32</v>
      </c>
      <c r="E455" s="5">
        <v>30</v>
      </c>
      <c r="F455" s="5">
        <v>3810</v>
      </c>
      <c r="G455" s="5">
        <v>420</v>
      </c>
      <c r="H455" s="23"/>
      <c r="I455" s="23"/>
      <c r="J455" s="5">
        <v>333415</v>
      </c>
      <c r="K455" s="6" t="s">
        <v>37</v>
      </c>
      <c r="L455" s="6">
        <v>39325</v>
      </c>
      <c r="M455" s="9">
        <v>48760</v>
      </c>
      <c r="N455" s="7">
        <v>9000</v>
      </c>
      <c r="O455" s="5" t="s">
        <v>62</v>
      </c>
      <c r="P455" s="23">
        <v>0</v>
      </c>
      <c r="Q455" s="23">
        <v>0</v>
      </c>
      <c r="R455" s="23">
        <v>83</v>
      </c>
      <c r="S455" s="23">
        <v>0</v>
      </c>
      <c r="T455" s="23">
        <v>0</v>
      </c>
      <c r="U455" s="23">
        <v>83</v>
      </c>
      <c r="V455" s="23">
        <v>83</v>
      </c>
      <c r="W455" s="23">
        <v>1</v>
      </c>
      <c r="X455" s="23">
        <v>0</v>
      </c>
      <c r="Y455" s="23">
        <v>0</v>
      </c>
      <c r="Z455" s="23">
        <v>13</v>
      </c>
      <c r="AA455" s="24">
        <v>0</v>
      </c>
      <c r="AB455" s="24">
        <v>0</v>
      </c>
      <c r="AC455" s="24">
        <v>0</v>
      </c>
      <c r="AD455" s="24">
        <v>0</v>
      </c>
      <c r="AE455" s="24">
        <v>0</v>
      </c>
      <c r="AF455" s="24">
        <v>73.493975903614498</v>
      </c>
      <c r="AG455" s="5" t="s">
        <v>39</v>
      </c>
      <c r="AH455" s="7" t="s">
        <v>33</v>
      </c>
      <c r="AI455" s="7">
        <v>49.188000000000002</v>
      </c>
      <c r="AJ455" s="7">
        <v>222.70519999999999</v>
      </c>
      <c r="AK455" s="7">
        <v>676.58119999999997</v>
      </c>
      <c r="AL455" s="7">
        <f>Table2[[#This Row],[Company Direct Land Through FY 11]]+Table2[[#This Row],[Company Direct Land FY 12 and After ]]</f>
        <v>899.28639999999996</v>
      </c>
      <c r="AM455" s="7">
        <v>56.430999999999997</v>
      </c>
      <c r="AN455" s="7">
        <v>302.12220000000002</v>
      </c>
      <c r="AO455" s="7">
        <v>776.21010000000001</v>
      </c>
      <c r="AP455" s="7">
        <f>Table2[[#This Row],[Company Direct Building Through FY 11]]+Table2[[#This Row],[Company Direct Building FY 12 and After  ]]</f>
        <v>1078.3323</v>
      </c>
      <c r="AQ455" s="7">
        <v>0</v>
      </c>
      <c r="AR455" s="7">
        <v>160.77600000000001</v>
      </c>
      <c r="AS455" s="7">
        <v>0</v>
      </c>
      <c r="AT455" s="7">
        <f>Table2[[#This Row],[Mortgage Recording Tax Through FY 11]]+Table2[[#This Row],[Mortgage Recording Tax FY 12 and After ]]</f>
        <v>160.77600000000001</v>
      </c>
      <c r="AU455" s="7">
        <v>64.313999999999993</v>
      </c>
      <c r="AV455" s="7">
        <v>155.3546</v>
      </c>
      <c r="AW455" s="7">
        <v>884.64</v>
      </c>
      <c r="AX455" s="7">
        <f>Table2[[#This Row],[Pilot Savings  Through FY 11]]+Table2[[#This Row],[Pilot Savings FY 12 and After ]]</f>
        <v>1039.9946</v>
      </c>
      <c r="AY455" s="7">
        <v>0</v>
      </c>
      <c r="AZ455" s="7">
        <v>160.77600000000001</v>
      </c>
      <c r="BA455" s="7">
        <v>0</v>
      </c>
      <c r="BB455" s="7">
        <f>Table2[[#This Row],[Mortgage Recording Tax Exemption Through FY 11]]+Table2[[#This Row],[Mortgage Recording Tax Exemption FY 12 and After ]]</f>
        <v>160.77600000000001</v>
      </c>
      <c r="BC455" s="7">
        <v>128.9837</v>
      </c>
      <c r="BD455" s="7">
        <v>428.47390000000001</v>
      </c>
      <c r="BE455" s="7">
        <v>1762.6405999999999</v>
      </c>
      <c r="BF455" s="7">
        <f>Table2[[#This Row],[Indirect and Induced Land Through FY 11]]+Table2[[#This Row],[Indirect and Induced Land FY 12 and After ]]</f>
        <v>2191.1145000000001</v>
      </c>
      <c r="BG455" s="7">
        <v>239.5411</v>
      </c>
      <c r="BH455" s="7">
        <v>795.73739999999998</v>
      </c>
      <c r="BI455" s="7">
        <v>3273.473</v>
      </c>
      <c r="BJ455" s="7">
        <f>Table2[[#This Row],[Indirect and Induced Building Through FY 11]]+Table2[[#This Row],[Indirect and Induced Building FY 12 and After]]</f>
        <v>4069.2103999999999</v>
      </c>
      <c r="BK455" s="7">
        <v>409.82979999999998</v>
      </c>
      <c r="BL455" s="7">
        <v>1593.6840999999999</v>
      </c>
      <c r="BM455" s="7">
        <v>5604.2649000000001</v>
      </c>
      <c r="BN455" s="7">
        <f>Table2[[#This Row],[TOTAL Real Property Related Taxes Through FY 11]]+Table2[[#This Row],[TOTAL Real Property Related Taxes FY 12 and After]]</f>
        <v>7197.9490000000005</v>
      </c>
      <c r="BO455" s="7">
        <v>997.59849999999994</v>
      </c>
      <c r="BP455" s="7">
        <v>3519.6842000000001</v>
      </c>
      <c r="BQ455" s="7">
        <v>13640.393599999999</v>
      </c>
      <c r="BR455" s="7">
        <f>Table2[[#This Row],[Company Direct Through FY 11]]+Table2[[#This Row],[Company Direct FY 12 and After ]]</f>
        <v>17160.077799999999</v>
      </c>
      <c r="BS455" s="7">
        <v>0</v>
      </c>
      <c r="BT455" s="7">
        <v>66.829099999999997</v>
      </c>
      <c r="BU455" s="7">
        <v>0</v>
      </c>
      <c r="BV455" s="7">
        <f>Table2[[#This Row],[Sales Tax Exemption Through FY 11]]+Table2[[#This Row],[Sales Tax Exemption FY 12 and After ]]</f>
        <v>66.829099999999997</v>
      </c>
      <c r="BW455" s="7">
        <v>0</v>
      </c>
      <c r="BX455" s="7">
        <v>0</v>
      </c>
      <c r="BY455" s="7">
        <v>0</v>
      </c>
      <c r="BZ455" s="7">
        <f>Table2[[#This Row],[Energy Tax Savings Through FY 11]]+Table2[[#This Row],[Energy Tax Savings FY 12 and After ]]</f>
        <v>0</v>
      </c>
      <c r="CA455" s="7">
        <v>8.2339000000000002</v>
      </c>
      <c r="CB455" s="7">
        <v>26.367699999999999</v>
      </c>
      <c r="CC455" s="7">
        <v>46.1875</v>
      </c>
      <c r="CD455" s="7">
        <f>Table2[[#This Row],[Tax Exempt Bond Savings Through FY 11]]+Table2[[#This Row],[Tax Exempt Bond Savings FY12 and After ]]</f>
        <v>72.555199999999999</v>
      </c>
      <c r="CE455" s="7">
        <v>457.13040000000001</v>
      </c>
      <c r="CF455" s="7">
        <v>1653.4854</v>
      </c>
      <c r="CG455" s="7">
        <v>6287.8319000000001</v>
      </c>
      <c r="CH455" s="7">
        <f>Table2[[#This Row],[Indirect and Induced Through FY 11]]+Table2[[#This Row],[Indirect and Induced FY 12 and After  ]]</f>
        <v>7941.3173000000006</v>
      </c>
      <c r="CI455" s="7">
        <v>1446.4949999999999</v>
      </c>
      <c r="CJ455" s="7">
        <v>5079.9727999999996</v>
      </c>
      <c r="CK455" s="7">
        <v>19882.038</v>
      </c>
      <c r="CL455" s="7">
        <f>Table2[[#This Row],[TOTAL Income Consumption Use Taxes Through FY 11]]+Table2[[#This Row],[TOTAL Income Consumption Use Taxes FY 12 and After  ]]</f>
        <v>24962.0108</v>
      </c>
      <c r="CM455" s="7">
        <v>72.547899999999998</v>
      </c>
      <c r="CN455" s="7">
        <v>409.32740000000001</v>
      </c>
      <c r="CO455" s="7">
        <v>930.82749999999999</v>
      </c>
      <c r="CP455" s="7">
        <f>Table2[[#This Row],[Assistance Provided Through FY 11]]+Table2[[#This Row],[Assistance Provided FY 12 and After ]]</f>
        <v>1340.1549</v>
      </c>
      <c r="CQ455" s="7">
        <v>0</v>
      </c>
      <c r="CR455" s="7">
        <v>0</v>
      </c>
      <c r="CS455" s="7">
        <v>0</v>
      </c>
      <c r="CT455" s="7">
        <f>Table2[[#This Row],[Recapture Cancellation Reduction Amount Through FY 11]]+Table2[[#This Row],[Recapture Cancellation Reduction Amount FY 12 and After ]]</f>
        <v>0</v>
      </c>
      <c r="CU455" s="7">
        <v>0</v>
      </c>
      <c r="CV455" s="7">
        <v>0</v>
      </c>
      <c r="CW455" s="7">
        <v>0</v>
      </c>
      <c r="CX455" s="7">
        <f>Table2[[#This Row],[Penalty Paid Through FY 11]]+Table2[[#This Row],[Penalty Paid FY 12 and After]]</f>
        <v>0</v>
      </c>
      <c r="CY455" s="7">
        <v>72.547899999999998</v>
      </c>
      <c r="CZ455" s="7">
        <v>409.32740000000001</v>
      </c>
      <c r="DA455" s="7">
        <v>930.82749999999999</v>
      </c>
      <c r="DB455" s="7">
        <f>Table2[[#This Row],[TOTAL Assistance Net of recapture penalties Through FY 11]]+Table2[[#This Row],[TOTAL Assistance Net of recapture penalties FY 12 and After ]]</f>
        <v>1340.1549</v>
      </c>
      <c r="DC455" s="7">
        <v>1103.2175</v>
      </c>
      <c r="DD455" s="7">
        <v>4205.2875999999997</v>
      </c>
      <c r="DE455" s="7">
        <v>15093.1849</v>
      </c>
      <c r="DF455" s="7">
        <f>Table2[[#This Row],[Company Direct Tax Revenue Before Assistance FY 12 and After]]+Table2[[#This Row],[Company Direct Tax Revenue Before Assistance Through FY 11]]</f>
        <v>19298.4725</v>
      </c>
      <c r="DG455" s="7">
        <v>825.65520000000004</v>
      </c>
      <c r="DH455" s="7">
        <v>2877.6967</v>
      </c>
      <c r="DI455" s="7">
        <v>11323.9455</v>
      </c>
      <c r="DJ455" s="7">
        <f>Table2[[#This Row],[Indirect and Induced Tax Revenues FY 12 and After]]+Table2[[#This Row],[Indirect and Induced Tax Revenues Through FY 11]]</f>
        <v>14201.6422</v>
      </c>
      <c r="DK455" s="7">
        <v>1928.8726999999999</v>
      </c>
      <c r="DL455" s="7">
        <v>7082.9843000000001</v>
      </c>
      <c r="DM455" s="7">
        <v>26417.130399999998</v>
      </c>
      <c r="DN455" s="7">
        <f>Table2[[#This Row],[TOTAL Tax Revenues Before Assistance Through FY 11]]+Table2[[#This Row],[TOTAL Tax Revenues Before Assistance FY 12 and After]]</f>
        <v>33500.114699999998</v>
      </c>
      <c r="DO455" s="7">
        <v>1856.3248000000001</v>
      </c>
      <c r="DP455" s="7">
        <v>6673.6569</v>
      </c>
      <c r="DQ455" s="7">
        <v>25486.302899999999</v>
      </c>
      <c r="DR455" s="7">
        <f>Table2[[#This Row],[TOTAL Tax Revenues Net of Assistance Recapture and Penalty FY 12 and After]]+Table2[[#This Row],[TOTAL Tax Revenues Net of Assistance Recapture and Penalty Through FY 11]]</f>
        <v>32159.959799999997</v>
      </c>
      <c r="DS455" s="7">
        <v>0</v>
      </c>
      <c r="DT455" s="7">
        <v>0</v>
      </c>
      <c r="DU455" s="7">
        <v>0</v>
      </c>
      <c r="DV455" s="7">
        <v>0</v>
      </c>
    </row>
    <row r="456" spans="1:126" x14ac:dyDescent="0.25">
      <c r="A456" s="5">
        <v>93281</v>
      </c>
      <c r="B456" s="5" t="s">
        <v>845</v>
      </c>
      <c r="C456" s="5" t="s">
        <v>206</v>
      </c>
      <c r="D456" s="5" t="s">
        <v>32</v>
      </c>
      <c r="E456" s="5">
        <v>26</v>
      </c>
      <c r="F456" s="5">
        <v>2602</v>
      </c>
      <c r="G456" s="5">
        <v>100</v>
      </c>
      <c r="H456" s="23"/>
      <c r="I456" s="23"/>
      <c r="J456" s="5">
        <v>424130</v>
      </c>
      <c r="K456" s="6" t="s">
        <v>43</v>
      </c>
      <c r="L456" s="6">
        <v>39295</v>
      </c>
      <c r="M456" s="9">
        <v>48760</v>
      </c>
      <c r="N456" s="7">
        <v>8955</v>
      </c>
      <c r="O456" s="5" t="s">
        <v>51</v>
      </c>
      <c r="P456" s="23">
        <v>3</v>
      </c>
      <c r="Q456" s="23">
        <v>0</v>
      </c>
      <c r="R456" s="23">
        <v>30</v>
      </c>
      <c r="S456" s="23">
        <v>0</v>
      </c>
      <c r="T456" s="23">
        <v>0</v>
      </c>
      <c r="U456" s="23">
        <v>33</v>
      </c>
      <c r="V456" s="23">
        <v>31</v>
      </c>
      <c r="W456" s="23">
        <v>0</v>
      </c>
      <c r="X456" s="23">
        <v>0</v>
      </c>
      <c r="Y456" s="23">
        <v>0</v>
      </c>
      <c r="Z456" s="23">
        <v>3</v>
      </c>
      <c r="AA456" s="24">
        <v>0</v>
      </c>
      <c r="AB456" s="24">
        <v>0</v>
      </c>
      <c r="AC456" s="24">
        <v>0</v>
      </c>
      <c r="AD456" s="24">
        <v>0</v>
      </c>
      <c r="AE456" s="24">
        <v>0</v>
      </c>
      <c r="AF456" s="24">
        <v>100</v>
      </c>
      <c r="AG456" s="5" t="s">
        <v>39</v>
      </c>
      <c r="AH456" s="7" t="s">
        <v>39</v>
      </c>
      <c r="AI456" s="7">
        <v>44.722000000000001</v>
      </c>
      <c r="AJ456" s="7">
        <v>136.62569999999999</v>
      </c>
      <c r="AK456" s="7">
        <v>615.15319999999997</v>
      </c>
      <c r="AL456" s="7">
        <f>Table2[[#This Row],[Company Direct Land Through FY 11]]+Table2[[#This Row],[Company Direct Land FY 12 and After ]]</f>
        <v>751.77890000000002</v>
      </c>
      <c r="AM456" s="7">
        <v>244.131</v>
      </c>
      <c r="AN456" s="7">
        <v>555.22900000000004</v>
      </c>
      <c r="AO456" s="7">
        <v>3358.0230999999999</v>
      </c>
      <c r="AP456" s="7">
        <f>Table2[[#This Row],[Company Direct Building Through FY 11]]+Table2[[#This Row],[Company Direct Building FY 12 and After  ]]</f>
        <v>3913.2520999999997</v>
      </c>
      <c r="AQ456" s="7">
        <v>0</v>
      </c>
      <c r="AR456" s="7">
        <v>133.0051</v>
      </c>
      <c r="AS456" s="7">
        <v>0</v>
      </c>
      <c r="AT456" s="7">
        <f>Table2[[#This Row],[Mortgage Recording Tax Through FY 11]]+Table2[[#This Row],[Mortgage Recording Tax FY 12 and After ]]</f>
        <v>133.0051</v>
      </c>
      <c r="AU456" s="7">
        <v>171.56299999999999</v>
      </c>
      <c r="AV456" s="7">
        <v>479.50360000000001</v>
      </c>
      <c r="AW456" s="7">
        <v>2359.8497000000002</v>
      </c>
      <c r="AX456" s="7">
        <f>Table2[[#This Row],[Pilot Savings  Through FY 11]]+Table2[[#This Row],[Pilot Savings FY 12 and After ]]</f>
        <v>2839.3533000000002</v>
      </c>
      <c r="AY456" s="7">
        <v>0</v>
      </c>
      <c r="AZ456" s="7">
        <v>133.0051</v>
      </c>
      <c r="BA456" s="7">
        <v>0</v>
      </c>
      <c r="BB456" s="7">
        <f>Table2[[#This Row],[Mortgage Recording Tax Exemption Through FY 11]]+Table2[[#This Row],[Mortgage Recording Tax Exemption FY 12 and After ]]</f>
        <v>133.0051</v>
      </c>
      <c r="BC456" s="7">
        <v>48.474699999999999</v>
      </c>
      <c r="BD456" s="7">
        <v>169.8158</v>
      </c>
      <c r="BE456" s="7">
        <v>666.76969999999994</v>
      </c>
      <c r="BF456" s="7">
        <f>Table2[[#This Row],[Indirect and Induced Land Through FY 11]]+Table2[[#This Row],[Indirect and Induced Land FY 12 and After ]]</f>
        <v>836.58549999999991</v>
      </c>
      <c r="BG456" s="7">
        <v>90.024500000000003</v>
      </c>
      <c r="BH456" s="7">
        <v>315.37189999999998</v>
      </c>
      <c r="BI456" s="7">
        <v>1238.2877000000001</v>
      </c>
      <c r="BJ456" s="7">
        <f>Table2[[#This Row],[Indirect and Induced Building Through FY 11]]+Table2[[#This Row],[Indirect and Induced Building FY 12 and After]]</f>
        <v>1553.6596</v>
      </c>
      <c r="BK456" s="7">
        <v>255.78919999999999</v>
      </c>
      <c r="BL456" s="7">
        <v>697.53880000000004</v>
      </c>
      <c r="BM456" s="7">
        <v>3518.384</v>
      </c>
      <c r="BN456" s="7">
        <f>Table2[[#This Row],[TOTAL Real Property Related Taxes Through FY 11]]+Table2[[#This Row],[TOTAL Real Property Related Taxes FY 12 and After]]</f>
        <v>4215.9228000000003</v>
      </c>
      <c r="BO456" s="7">
        <v>325.0154</v>
      </c>
      <c r="BP456" s="7">
        <v>1203.3936000000001</v>
      </c>
      <c r="BQ456" s="7">
        <v>4470.5879999999997</v>
      </c>
      <c r="BR456" s="7">
        <f>Table2[[#This Row],[Company Direct Through FY 11]]+Table2[[#This Row],[Company Direct FY 12 and After ]]</f>
        <v>5673.9816000000001</v>
      </c>
      <c r="BS456" s="7">
        <v>0</v>
      </c>
      <c r="BT456" s="7">
        <v>4.2858999999999998</v>
      </c>
      <c r="BU456" s="7">
        <v>0</v>
      </c>
      <c r="BV456" s="7">
        <f>Table2[[#This Row],[Sales Tax Exemption Through FY 11]]+Table2[[#This Row],[Sales Tax Exemption FY 12 and After ]]</f>
        <v>4.2858999999999998</v>
      </c>
      <c r="BW456" s="7">
        <v>0</v>
      </c>
      <c r="BX456" s="7">
        <v>0</v>
      </c>
      <c r="BY456" s="7">
        <v>0</v>
      </c>
      <c r="BZ456" s="7">
        <f>Table2[[#This Row],[Energy Tax Savings Through FY 11]]+Table2[[#This Row],[Energy Tax Savings FY 12 and After ]]</f>
        <v>0</v>
      </c>
      <c r="CA456" s="7">
        <v>0</v>
      </c>
      <c r="CB456" s="7">
        <v>0</v>
      </c>
      <c r="CC456" s="7">
        <v>0</v>
      </c>
      <c r="CD456" s="7">
        <f>Table2[[#This Row],[Tax Exempt Bond Savings Through FY 11]]+Table2[[#This Row],[Tax Exempt Bond Savings FY12 and After ]]</f>
        <v>0</v>
      </c>
      <c r="CE456" s="7">
        <v>171.79900000000001</v>
      </c>
      <c r="CF456" s="7">
        <v>651.25710000000004</v>
      </c>
      <c r="CG456" s="7">
        <v>2363.0961000000002</v>
      </c>
      <c r="CH456" s="7">
        <f>Table2[[#This Row],[Indirect and Induced Through FY 11]]+Table2[[#This Row],[Indirect and Induced FY 12 and After  ]]</f>
        <v>3014.3532000000005</v>
      </c>
      <c r="CI456" s="7">
        <v>496.81439999999998</v>
      </c>
      <c r="CJ456" s="7">
        <v>1850.3648000000001</v>
      </c>
      <c r="CK456" s="7">
        <v>6833.6841000000004</v>
      </c>
      <c r="CL456" s="7">
        <f>Table2[[#This Row],[TOTAL Income Consumption Use Taxes Through FY 11]]+Table2[[#This Row],[TOTAL Income Consumption Use Taxes FY 12 and After  ]]</f>
        <v>8684.0488999999998</v>
      </c>
      <c r="CM456" s="7">
        <v>171.56299999999999</v>
      </c>
      <c r="CN456" s="7">
        <v>616.79459999999995</v>
      </c>
      <c r="CO456" s="7">
        <v>2359.8497000000002</v>
      </c>
      <c r="CP456" s="7">
        <f>Table2[[#This Row],[Assistance Provided Through FY 11]]+Table2[[#This Row],[Assistance Provided FY 12 and After ]]</f>
        <v>2976.6442999999999</v>
      </c>
      <c r="CQ456" s="7">
        <v>0</v>
      </c>
      <c r="CR456" s="7">
        <v>0</v>
      </c>
      <c r="CS456" s="7">
        <v>0</v>
      </c>
      <c r="CT456" s="7">
        <f>Table2[[#This Row],[Recapture Cancellation Reduction Amount Through FY 11]]+Table2[[#This Row],[Recapture Cancellation Reduction Amount FY 12 and After ]]</f>
        <v>0</v>
      </c>
      <c r="CU456" s="7">
        <v>0</v>
      </c>
      <c r="CV456" s="7">
        <v>0</v>
      </c>
      <c r="CW456" s="7">
        <v>0</v>
      </c>
      <c r="CX456" s="7">
        <f>Table2[[#This Row],[Penalty Paid Through FY 11]]+Table2[[#This Row],[Penalty Paid FY 12 and After]]</f>
        <v>0</v>
      </c>
      <c r="CY456" s="7">
        <v>171.56299999999999</v>
      </c>
      <c r="CZ456" s="7">
        <v>616.79459999999995</v>
      </c>
      <c r="DA456" s="7">
        <v>2359.8497000000002</v>
      </c>
      <c r="DB456" s="7">
        <f>Table2[[#This Row],[TOTAL Assistance Net of recapture penalties Through FY 11]]+Table2[[#This Row],[TOTAL Assistance Net of recapture penalties FY 12 and After ]]</f>
        <v>2976.6442999999999</v>
      </c>
      <c r="DC456" s="7">
        <v>613.86839999999995</v>
      </c>
      <c r="DD456" s="7">
        <v>2028.2534000000001</v>
      </c>
      <c r="DE456" s="7">
        <v>8443.7643000000007</v>
      </c>
      <c r="DF456" s="7">
        <f>Table2[[#This Row],[Company Direct Tax Revenue Before Assistance FY 12 and After]]+Table2[[#This Row],[Company Direct Tax Revenue Before Assistance Through FY 11]]</f>
        <v>10472.0177</v>
      </c>
      <c r="DG456" s="7">
        <v>310.29820000000001</v>
      </c>
      <c r="DH456" s="7">
        <v>1136.4448</v>
      </c>
      <c r="DI456" s="7">
        <v>4268.1535000000003</v>
      </c>
      <c r="DJ456" s="7">
        <f>Table2[[#This Row],[Indirect and Induced Tax Revenues FY 12 and After]]+Table2[[#This Row],[Indirect and Induced Tax Revenues Through FY 11]]</f>
        <v>5404.5983000000006</v>
      </c>
      <c r="DK456" s="7">
        <v>924.16660000000002</v>
      </c>
      <c r="DL456" s="7">
        <v>3164.6981999999998</v>
      </c>
      <c r="DM456" s="7">
        <v>12711.917799999999</v>
      </c>
      <c r="DN456" s="7">
        <f>Table2[[#This Row],[TOTAL Tax Revenues Before Assistance Through FY 11]]+Table2[[#This Row],[TOTAL Tax Revenues Before Assistance FY 12 and After]]</f>
        <v>15876.615999999998</v>
      </c>
      <c r="DO456" s="7">
        <v>752.60360000000003</v>
      </c>
      <c r="DP456" s="7">
        <v>2547.9036000000001</v>
      </c>
      <c r="DQ456" s="7">
        <v>10352.0681</v>
      </c>
      <c r="DR456" s="7">
        <f>Table2[[#This Row],[TOTAL Tax Revenues Net of Assistance Recapture and Penalty FY 12 and After]]+Table2[[#This Row],[TOTAL Tax Revenues Net of Assistance Recapture and Penalty Through FY 11]]</f>
        <v>12899.9717</v>
      </c>
      <c r="DS456" s="7">
        <v>0</v>
      </c>
      <c r="DT456" s="7">
        <v>0</v>
      </c>
      <c r="DU456" s="7">
        <v>0</v>
      </c>
      <c r="DV456" s="7">
        <v>0</v>
      </c>
    </row>
    <row r="457" spans="1:126" x14ac:dyDescent="0.25">
      <c r="A457" s="5">
        <v>93282</v>
      </c>
      <c r="B457" s="5" t="s">
        <v>846</v>
      </c>
      <c r="C457" s="5" t="s">
        <v>847</v>
      </c>
      <c r="D457" s="5" t="s">
        <v>42</v>
      </c>
      <c r="E457" s="5">
        <v>38</v>
      </c>
      <c r="F457" s="5">
        <v>735</v>
      </c>
      <c r="G457" s="5">
        <v>50</v>
      </c>
      <c r="H457" s="23">
        <v>0</v>
      </c>
      <c r="I457" s="23">
        <v>0</v>
      </c>
      <c r="J457" s="5">
        <v>238120</v>
      </c>
      <c r="K457" s="6" t="s">
        <v>43</v>
      </c>
      <c r="L457" s="6">
        <v>39323</v>
      </c>
      <c r="M457" s="9">
        <v>48760</v>
      </c>
      <c r="N457" s="7">
        <v>5700</v>
      </c>
      <c r="O457" s="5" t="s">
        <v>56</v>
      </c>
      <c r="P457" s="23">
        <v>0</v>
      </c>
      <c r="Q457" s="23">
        <v>0</v>
      </c>
      <c r="R457" s="23">
        <v>56</v>
      </c>
      <c r="S457" s="23">
        <v>0</v>
      </c>
      <c r="T457" s="23">
        <v>0</v>
      </c>
      <c r="U457" s="23">
        <v>56</v>
      </c>
      <c r="V457" s="23">
        <v>56</v>
      </c>
      <c r="W457" s="23">
        <v>55</v>
      </c>
      <c r="X457" s="23">
        <v>0</v>
      </c>
      <c r="Y457" s="23">
        <v>0</v>
      </c>
      <c r="Z457" s="23">
        <v>4</v>
      </c>
      <c r="AA457" s="24">
        <v>0</v>
      </c>
      <c r="AB457" s="24">
        <v>0</v>
      </c>
      <c r="AC457" s="24">
        <v>0</v>
      </c>
      <c r="AD457" s="24">
        <v>0</v>
      </c>
      <c r="AE457" s="24">
        <v>0</v>
      </c>
      <c r="AF457" s="24">
        <v>92.857142857142904</v>
      </c>
      <c r="AG457" s="5" t="s">
        <v>39</v>
      </c>
      <c r="AH457" s="7" t="s">
        <v>33</v>
      </c>
      <c r="AI457" s="7">
        <v>38.283000000000001</v>
      </c>
      <c r="AJ457" s="7">
        <v>136.33770000000001</v>
      </c>
      <c r="AK457" s="7">
        <v>526.58320000000003</v>
      </c>
      <c r="AL457" s="7">
        <f>Table2[[#This Row],[Company Direct Land Through FY 11]]+Table2[[#This Row],[Company Direct Land FY 12 and After ]]</f>
        <v>662.92090000000007</v>
      </c>
      <c r="AM457" s="7">
        <v>38.003999999999998</v>
      </c>
      <c r="AN457" s="7">
        <v>148.81219999999999</v>
      </c>
      <c r="AO457" s="7">
        <v>522.74450000000002</v>
      </c>
      <c r="AP457" s="7">
        <f>Table2[[#This Row],[Company Direct Building Through FY 11]]+Table2[[#This Row],[Company Direct Building FY 12 and After  ]]</f>
        <v>671.55669999999998</v>
      </c>
      <c r="AQ457" s="7">
        <v>0</v>
      </c>
      <c r="AR457" s="7">
        <v>85.268699999999995</v>
      </c>
      <c r="AS457" s="7">
        <v>0</v>
      </c>
      <c r="AT457" s="7">
        <f>Table2[[#This Row],[Mortgage Recording Tax Through FY 11]]+Table2[[#This Row],[Mortgage Recording Tax FY 12 and After ]]</f>
        <v>85.268699999999995</v>
      </c>
      <c r="AU457" s="7">
        <v>71.846999999999994</v>
      </c>
      <c r="AV457" s="7">
        <v>145.64250000000001</v>
      </c>
      <c r="AW457" s="7">
        <v>988.25509999999997</v>
      </c>
      <c r="AX457" s="7">
        <f>Table2[[#This Row],[Pilot Savings  Through FY 11]]+Table2[[#This Row],[Pilot Savings FY 12 and After ]]</f>
        <v>1133.8976</v>
      </c>
      <c r="AY457" s="7">
        <v>0</v>
      </c>
      <c r="AZ457" s="7">
        <v>85.268699999999995</v>
      </c>
      <c r="BA457" s="7">
        <v>0</v>
      </c>
      <c r="BB457" s="7">
        <f>Table2[[#This Row],[Mortgage Recording Tax Exemption Through FY 11]]+Table2[[#This Row],[Mortgage Recording Tax Exemption FY 12 and After ]]</f>
        <v>85.268699999999995</v>
      </c>
      <c r="BC457" s="7">
        <v>93.072800000000001</v>
      </c>
      <c r="BD457" s="7">
        <v>322.74189999999999</v>
      </c>
      <c r="BE457" s="7">
        <v>645.88</v>
      </c>
      <c r="BF457" s="7">
        <f>Table2[[#This Row],[Indirect and Induced Land Through FY 11]]+Table2[[#This Row],[Indirect and Induced Land FY 12 and After ]]</f>
        <v>968.62189999999998</v>
      </c>
      <c r="BG457" s="7">
        <v>172.84960000000001</v>
      </c>
      <c r="BH457" s="7">
        <v>599.37800000000004</v>
      </c>
      <c r="BI457" s="7">
        <v>1199.4921999999999</v>
      </c>
      <c r="BJ457" s="7">
        <f>Table2[[#This Row],[Indirect and Induced Building Through FY 11]]+Table2[[#This Row],[Indirect and Induced Building FY 12 and After]]</f>
        <v>1798.8701999999998</v>
      </c>
      <c r="BK457" s="7">
        <v>270.36239999999998</v>
      </c>
      <c r="BL457" s="7">
        <v>1061.6273000000001</v>
      </c>
      <c r="BM457" s="7">
        <v>1906.4448</v>
      </c>
      <c r="BN457" s="7">
        <f>Table2[[#This Row],[TOTAL Real Property Related Taxes Through FY 11]]+Table2[[#This Row],[TOTAL Real Property Related Taxes FY 12 and After]]</f>
        <v>2968.0721000000003</v>
      </c>
      <c r="BO457" s="7">
        <v>731.11109999999996</v>
      </c>
      <c r="BP457" s="7">
        <v>2694.2361000000001</v>
      </c>
      <c r="BQ457" s="7">
        <v>5073.5162</v>
      </c>
      <c r="BR457" s="7">
        <f>Table2[[#This Row],[Company Direct Through FY 11]]+Table2[[#This Row],[Company Direct FY 12 and After ]]</f>
        <v>7767.7523000000001</v>
      </c>
      <c r="BS457" s="7">
        <v>0</v>
      </c>
      <c r="BT457" s="7">
        <v>2.6267999999999998</v>
      </c>
      <c r="BU457" s="7">
        <v>0</v>
      </c>
      <c r="BV457" s="7">
        <f>Table2[[#This Row],[Sales Tax Exemption Through FY 11]]+Table2[[#This Row],[Sales Tax Exemption FY 12 and After ]]</f>
        <v>2.6267999999999998</v>
      </c>
      <c r="BW457" s="7">
        <v>0.44869999999999999</v>
      </c>
      <c r="BX457" s="7">
        <v>1.5468999999999999</v>
      </c>
      <c r="BY457" s="7">
        <v>0.71940000000000004</v>
      </c>
      <c r="BZ457" s="7">
        <f>Table2[[#This Row],[Energy Tax Savings Through FY 11]]+Table2[[#This Row],[Energy Tax Savings FY 12 and After ]]</f>
        <v>2.2663000000000002</v>
      </c>
      <c r="CA457" s="7">
        <v>0</v>
      </c>
      <c r="CB457" s="7">
        <v>0</v>
      </c>
      <c r="CC457" s="7">
        <v>0</v>
      </c>
      <c r="CD457" s="7">
        <f>Table2[[#This Row],[Tax Exempt Bond Savings Through FY 11]]+Table2[[#This Row],[Tax Exempt Bond Savings FY12 and After ]]</f>
        <v>0</v>
      </c>
      <c r="CE457" s="7">
        <v>366.32580000000002</v>
      </c>
      <c r="CF457" s="7">
        <v>1382.6995999999999</v>
      </c>
      <c r="CG457" s="7">
        <v>5038.8135000000002</v>
      </c>
      <c r="CH457" s="7">
        <f>Table2[[#This Row],[Indirect and Induced Through FY 11]]+Table2[[#This Row],[Indirect and Induced FY 12 and After  ]]</f>
        <v>6421.5131000000001</v>
      </c>
      <c r="CI457" s="7">
        <v>1096.9882</v>
      </c>
      <c r="CJ457" s="7">
        <v>4072.7620000000002</v>
      </c>
      <c r="CK457" s="7">
        <v>10111.6103</v>
      </c>
      <c r="CL457" s="7">
        <f>Table2[[#This Row],[TOTAL Income Consumption Use Taxes Through FY 11]]+Table2[[#This Row],[TOTAL Income Consumption Use Taxes FY 12 and After  ]]</f>
        <v>14184.372300000001</v>
      </c>
      <c r="CM457" s="7">
        <v>72.295699999999997</v>
      </c>
      <c r="CN457" s="7">
        <v>235.0849</v>
      </c>
      <c r="CO457" s="7">
        <v>988.97450000000003</v>
      </c>
      <c r="CP457" s="7">
        <f>Table2[[#This Row],[Assistance Provided Through FY 11]]+Table2[[#This Row],[Assistance Provided FY 12 and After ]]</f>
        <v>1224.0594000000001</v>
      </c>
      <c r="CQ457" s="7">
        <v>0</v>
      </c>
      <c r="CR457" s="7">
        <v>0</v>
      </c>
      <c r="CS457" s="7">
        <v>0</v>
      </c>
      <c r="CT457" s="7">
        <f>Table2[[#This Row],[Recapture Cancellation Reduction Amount Through FY 11]]+Table2[[#This Row],[Recapture Cancellation Reduction Amount FY 12 and After ]]</f>
        <v>0</v>
      </c>
      <c r="CU457" s="7">
        <v>0</v>
      </c>
      <c r="CV457" s="7">
        <v>0</v>
      </c>
      <c r="CW457" s="7">
        <v>0</v>
      </c>
      <c r="CX457" s="7">
        <f>Table2[[#This Row],[Penalty Paid Through FY 11]]+Table2[[#This Row],[Penalty Paid FY 12 and After]]</f>
        <v>0</v>
      </c>
      <c r="CY457" s="7">
        <v>72.295699999999997</v>
      </c>
      <c r="CZ457" s="7">
        <v>235.0849</v>
      </c>
      <c r="DA457" s="7">
        <v>988.97450000000003</v>
      </c>
      <c r="DB457" s="7">
        <f>Table2[[#This Row],[TOTAL Assistance Net of recapture penalties Through FY 11]]+Table2[[#This Row],[TOTAL Assistance Net of recapture penalties FY 12 and After ]]</f>
        <v>1224.0594000000001</v>
      </c>
      <c r="DC457" s="7">
        <v>807.3981</v>
      </c>
      <c r="DD457" s="7">
        <v>3064.6547</v>
      </c>
      <c r="DE457" s="7">
        <v>6122.8438999999998</v>
      </c>
      <c r="DF457" s="7">
        <f>Table2[[#This Row],[Company Direct Tax Revenue Before Assistance FY 12 and After]]+Table2[[#This Row],[Company Direct Tax Revenue Before Assistance Through FY 11]]</f>
        <v>9187.498599999999</v>
      </c>
      <c r="DG457" s="7">
        <v>632.2482</v>
      </c>
      <c r="DH457" s="7">
        <v>2304.8195000000001</v>
      </c>
      <c r="DI457" s="7">
        <v>6884.1857</v>
      </c>
      <c r="DJ457" s="7">
        <f>Table2[[#This Row],[Indirect and Induced Tax Revenues FY 12 and After]]+Table2[[#This Row],[Indirect and Induced Tax Revenues Through FY 11]]</f>
        <v>9189.0051999999996</v>
      </c>
      <c r="DK457" s="7">
        <v>1439.6463000000001</v>
      </c>
      <c r="DL457" s="7">
        <v>5369.4741999999997</v>
      </c>
      <c r="DM457" s="7">
        <v>13007.0296</v>
      </c>
      <c r="DN457" s="7">
        <f>Table2[[#This Row],[TOTAL Tax Revenues Before Assistance Through FY 11]]+Table2[[#This Row],[TOTAL Tax Revenues Before Assistance FY 12 and After]]</f>
        <v>18376.503799999999</v>
      </c>
      <c r="DO457" s="7">
        <v>1367.3506</v>
      </c>
      <c r="DP457" s="7">
        <v>5134.3892999999998</v>
      </c>
      <c r="DQ457" s="7">
        <v>12018.0551</v>
      </c>
      <c r="DR457" s="7">
        <f>Table2[[#This Row],[TOTAL Tax Revenues Net of Assistance Recapture and Penalty FY 12 and After]]+Table2[[#This Row],[TOTAL Tax Revenues Net of Assistance Recapture and Penalty Through FY 11]]</f>
        <v>17152.4444</v>
      </c>
      <c r="DS457" s="7">
        <v>0</v>
      </c>
      <c r="DT457" s="7">
        <v>5.7168000000000001</v>
      </c>
      <c r="DU457" s="7">
        <v>0</v>
      </c>
      <c r="DV457" s="7">
        <v>0</v>
      </c>
    </row>
    <row r="458" spans="1:126" x14ac:dyDescent="0.25">
      <c r="A458" s="5">
        <v>93283</v>
      </c>
      <c r="B458" s="5" t="s">
        <v>850</v>
      </c>
      <c r="C458" s="5" t="s">
        <v>851</v>
      </c>
      <c r="D458" s="5" t="s">
        <v>27</v>
      </c>
      <c r="E458" s="5">
        <v>1</v>
      </c>
      <c r="F458" s="5">
        <v>53</v>
      </c>
      <c r="G458" s="5">
        <v>23</v>
      </c>
      <c r="H458" s="23">
        <v>14139</v>
      </c>
      <c r="I458" s="23">
        <v>400015</v>
      </c>
      <c r="J458" s="5">
        <v>531390</v>
      </c>
      <c r="K458" s="6" t="s">
        <v>451</v>
      </c>
      <c r="L458" s="6">
        <v>39373</v>
      </c>
      <c r="M458" s="9">
        <v>52140</v>
      </c>
      <c r="N458" s="7">
        <v>50000</v>
      </c>
      <c r="O458" s="5" t="s">
        <v>48</v>
      </c>
      <c r="P458" s="23">
        <v>0</v>
      </c>
      <c r="Q458" s="23">
        <v>0</v>
      </c>
      <c r="R458" s="23">
        <v>0</v>
      </c>
      <c r="S458" s="23">
        <v>0</v>
      </c>
      <c r="T458" s="23">
        <v>0</v>
      </c>
      <c r="U458" s="23">
        <v>0</v>
      </c>
      <c r="V458" s="23">
        <v>0</v>
      </c>
      <c r="W458" s="23">
        <v>50</v>
      </c>
      <c r="X458" s="23">
        <v>0</v>
      </c>
      <c r="Y458" s="23">
        <v>0</v>
      </c>
      <c r="Z458" s="23">
        <v>157</v>
      </c>
      <c r="AA458" s="24">
        <v>0</v>
      </c>
      <c r="AB458" s="24">
        <v>0</v>
      </c>
      <c r="AC458" s="24">
        <v>0</v>
      </c>
      <c r="AD458" s="24">
        <v>0</v>
      </c>
      <c r="AE458" s="24">
        <v>0</v>
      </c>
      <c r="AF458" s="24">
        <v>0</v>
      </c>
      <c r="AG458" s="5" t="s">
        <v>33</v>
      </c>
      <c r="AH458" s="7" t="s">
        <v>33</v>
      </c>
      <c r="AI458" s="7">
        <v>1047.5183</v>
      </c>
      <c r="AJ458" s="7">
        <v>3013.6806000000001</v>
      </c>
      <c r="AK458" s="7">
        <v>18666.757000000001</v>
      </c>
      <c r="AL458" s="7">
        <f>Table2[[#This Row],[Company Direct Land Through FY 11]]+Table2[[#This Row],[Company Direct Land FY 12 and After ]]</f>
        <v>21680.437600000001</v>
      </c>
      <c r="AM458" s="7">
        <v>1945.3912</v>
      </c>
      <c r="AN458" s="7">
        <v>3867.7492000000002</v>
      </c>
      <c r="AO458" s="7">
        <v>34666.834600000002</v>
      </c>
      <c r="AP458" s="7">
        <f>Table2[[#This Row],[Company Direct Building Through FY 11]]+Table2[[#This Row],[Company Direct Building FY 12 and After  ]]</f>
        <v>38534.5838</v>
      </c>
      <c r="AQ458" s="7">
        <v>0</v>
      </c>
      <c r="AR458" s="7">
        <v>812.5</v>
      </c>
      <c r="AS458" s="7">
        <v>0</v>
      </c>
      <c r="AT458" s="7">
        <f>Table2[[#This Row],[Mortgage Recording Tax Through FY 11]]+Table2[[#This Row],[Mortgage Recording Tax FY 12 and After ]]</f>
        <v>812.5</v>
      </c>
      <c r="AU458" s="7">
        <v>0</v>
      </c>
      <c r="AV458" s="7">
        <v>0</v>
      </c>
      <c r="AW458" s="7">
        <v>0</v>
      </c>
      <c r="AX458" s="7">
        <f>Table2[[#This Row],[Pilot Savings  Through FY 11]]+Table2[[#This Row],[Pilot Savings FY 12 and After ]]</f>
        <v>0</v>
      </c>
      <c r="AY458" s="7">
        <v>0</v>
      </c>
      <c r="AZ458" s="7">
        <v>0</v>
      </c>
      <c r="BA458" s="7">
        <v>0</v>
      </c>
      <c r="BB458" s="7">
        <f>Table2[[#This Row],[Mortgage Recording Tax Exemption Through FY 11]]+Table2[[#This Row],[Mortgage Recording Tax Exemption FY 12 and After ]]</f>
        <v>0</v>
      </c>
      <c r="BC458" s="7">
        <v>31.4572</v>
      </c>
      <c r="BD458" s="7">
        <v>345.97390000000001</v>
      </c>
      <c r="BE458" s="7">
        <v>-186.52610000000001</v>
      </c>
      <c r="BF458" s="7">
        <f>Table2[[#This Row],[Indirect and Induced Land Through FY 11]]+Table2[[#This Row],[Indirect and Induced Land FY 12 and After ]]</f>
        <v>159.4478</v>
      </c>
      <c r="BG458" s="7">
        <v>58.420400000000001</v>
      </c>
      <c r="BH458" s="7">
        <v>642.5231</v>
      </c>
      <c r="BI458" s="7">
        <v>-346.4058</v>
      </c>
      <c r="BJ458" s="7">
        <f>Table2[[#This Row],[Indirect and Induced Building Through FY 11]]+Table2[[#This Row],[Indirect and Induced Building FY 12 and After]]</f>
        <v>296.1173</v>
      </c>
      <c r="BK458" s="7">
        <v>3082.7871</v>
      </c>
      <c r="BL458" s="7">
        <v>8682.4267999999993</v>
      </c>
      <c r="BM458" s="7">
        <v>52800.659699999997</v>
      </c>
      <c r="BN458" s="7">
        <f>Table2[[#This Row],[TOTAL Real Property Related Taxes Through FY 11]]+Table2[[#This Row],[TOTAL Real Property Related Taxes FY 12 and After]]</f>
        <v>61483.086499999998</v>
      </c>
      <c r="BO458" s="7">
        <v>274.1927</v>
      </c>
      <c r="BP458" s="7">
        <v>3181.6678000000002</v>
      </c>
      <c r="BQ458" s="7">
        <v>0</v>
      </c>
      <c r="BR458" s="7">
        <f>Table2[[#This Row],[Company Direct Through FY 11]]+Table2[[#This Row],[Company Direct FY 12 and After ]]</f>
        <v>3181.6678000000002</v>
      </c>
      <c r="BS458" s="7">
        <v>0</v>
      </c>
      <c r="BT458" s="7">
        <v>0</v>
      </c>
      <c r="BU458" s="7">
        <v>0</v>
      </c>
      <c r="BV458" s="7">
        <f>Table2[[#This Row],[Sales Tax Exemption Through FY 11]]+Table2[[#This Row],[Sales Tax Exemption FY 12 and After ]]</f>
        <v>0</v>
      </c>
      <c r="BW458" s="7">
        <v>0</v>
      </c>
      <c r="BX458" s="7">
        <v>0</v>
      </c>
      <c r="BY458" s="7">
        <v>0</v>
      </c>
      <c r="BZ458" s="7">
        <f>Table2[[#This Row],[Energy Tax Savings Through FY 11]]+Table2[[#This Row],[Energy Tax Savings FY 12 and After ]]</f>
        <v>0</v>
      </c>
      <c r="CA458" s="7">
        <v>11.5222</v>
      </c>
      <c r="CB458" s="7">
        <v>35.433799999999998</v>
      </c>
      <c r="CC458" s="7">
        <v>64.632900000000006</v>
      </c>
      <c r="CD458" s="7">
        <f>Table2[[#This Row],[Tax Exempt Bond Savings Through FY 11]]+Table2[[#This Row],[Tax Exempt Bond Savings FY12 and After ]]</f>
        <v>100.0667</v>
      </c>
      <c r="CE458" s="7">
        <v>103.0836</v>
      </c>
      <c r="CF458" s="7">
        <v>1228.261</v>
      </c>
      <c r="CG458" s="7">
        <v>1836.9482</v>
      </c>
      <c r="CH458" s="7">
        <f>Table2[[#This Row],[Indirect and Induced Through FY 11]]+Table2[[#This Row],[Indirect and Induced FY 12 and After  ]]</f>
        <v>3065.2092000000002</v>
      </c>
      <c r="CI458" s="7">
        <v>365.75409999999999</v>
      </c>
      <c r="CJ458" s="7">
        <v>4374.4949999999999</v>
      </c>
      <c r="CK458" s="7">
        <v>1772.3153</v>
      </c>
      <c r="CL458" s="7">
        <f>Table2[[#This Row],[TOTAL Income Consumption Use Taxes Through FY 11]]+Table2[[#This Row],[TOTAL Income Consumption Use Taxes FY 12 and After  ]]</f>
        <v>6146.8103000000001</v>
      </c>
      <c r="CM458" s="7">
        <v>11.5222</v>
      </c>
      <c r="CN458" s="7">
        <v>35.433799999999998</v>
      </c>
      <c r="CO458" s="7">
        <v>64.632900000000006</v>
      </c>
      <c r="CP458" s="7">
        <f>Table2[[#This Row],[Assistance Provided Through FY 11]]+Table2[[#This Row],[Assistance Provided FY 12 and After ]]</f>
        <v>100.0667</v>
      </c>
      <c r="CQ458" s="7">
        <v>0</v>
      </c>
      <c r="CR458" s="7">
        <v>0</v>
      </c>
      <c r="CS458" s="7">
        <v>0</v>
      </c>
      <c r="CT458" s="7">
        <f>Table2[[#This Row],[Recapture Cancellation Reduction Amount Through FY 11]]+Table2[[#This Row],[Recapture Cancellation Reduction Amount FY 12 and After ]]</f>
        <v>0</v>
      </c>
      <c r="CU458" s="7">
        <v>0</v>
      </c>
      <c r="CV458" s="7">
        <v>0</v>
      </c>
      <c r="CW458" s="7">
        <v>0</v>
      </c>
      <c r="CX458" s="7">
        <f>Table2[[#This Row],[Penalty Paid Through FY 11]]+Table2[[#This Row],[Penalty Paid FY 12 and After]]</f>
        <v>0</v>
      </c>
      <c r="CY458" s="7">
        <v>11.5222</v>
      </c>
      <c r="CZ458" s="7">
        <v>35.433799999999998</v>
      </c>
      <c r="DA458" s="7">
        <v>64.632900000000006</v>
      </c>
      <c r="DB458" s="7">
        <f>Table2[[#This Row],[TOTAL Assistance Net of recapture penalties Through FY 11]]+Table2[[#This Row],[TOTAL Assistance Net of recapture penalties FY 12 and After ]]</f>
        <v>100.0667</v>
      </c>
      <c r="DC458" s="7">
        <v>3267.1021999999998</v>
      </c>
      <c r="DD458" s="7">
        <v>10875.597599999999</v>
      </c>
      <c r="DE458" s="7">
        <v>53333.5916</v>
      </c>
      <c r="DF458" s="7">
        <f>Table2[[#This Row],[Company Direct Tax Revenue Before Assistance FY 12 and After]]+Table2[[#This Row],[Company Direct Tax Revenue Before Assistance Through FY 11]]</f>
        <v>64209.189200000001</v>
      </c>
      <c r="DG458" s="7">
        <v>192.96119999999999</v>
      </c>
      <c r="DH458" s="7">
        <v>2216.7579999999998</v>
      </c>
      <c r="DI458" s="7">
        <v>1304.0163</v>
      </c>
      <c r="DJ458" s="7">
        <f>Table2[[#This Row],[Indirect and Induced Tax Revenues FY 12 and After]]+Table2[[#This Row],[Indirect and Induced Tax Revenues Through FY 11]]</f>
        <v>3520.7743</v>
      </c>
      <c r="DK458" s="7">
        <v>3460.0634</v>
      </c>
      <c r="DL458" s="7">
        <v>13092.355600000001</v>
      </c>
      <c r="DM458" s="7">
        <v>54637.607900000003</v>
      </c>
      <c r="DN458" s="7">
        <f>Table2[[#This Row],[TOTAL Tax Revenues Before Assistance Through FY 11]]+Table2[[#This Row],[TOTAL Tax Revenues Before Assistance FY 12 and After]]</f>
        <v>67729.963499999998</v>
      </c>
      <c r="DO458" s="7">
        <v>3448.5412000000001</v>
      </c>
      <c r="DP458" s="7">
        <v>13056.9218</v>
      </c>
      <c r="DQ458" s="7">
        <v>54572.974999999999</v>
      </c>
      <c r="DR458" s="7">
        <f>Table2[[#This Row],[TOTAL Tax Revenues Net of Assistance Recapture and Penalty FY 12 and After]]+Table2[[#This Row],[TOTAL Tax Revenues Net of Assistance Recapture and Penalty Through FY 11]]</f>
        <v>67629.896800000002</v>
      </c>
      <c r="DS458" s="7">
        <v>0</v>
      </c>
      <c r="DT458" s="7">
        <v>0</v>
      </c>
      <c r="DU458" s="7">
        <v>0</v>
      </c>
      <c r="DV458" s="7">
        <v>0</v>
      </c>
    </row>
    <row r="459" spans="1:126" x14ac:dyDescent="0.25">
      <c r="A459" s="5">
        <v>93284</v>
      </c>
      <c r="B459" s="5" t="s">
        <v>852</v>
      </c>
      <c r="C459" s="5" t="s">
        <v>853</v>
      </c>
      <c r="D459" s="5" t="s">
        <v>36</v>
      </c>
      <c r="E459" s="5">
        <v>17</v>
      </c>
      <c r="F459" s="5">
        <v>2499</v>
      </c>
      <c r="G459" s="5">
        <v>100</v>
      </c>
      <c r="H459" s="23"/>
      <c r="I459" s="23"/>
      <c r="J459" s="5">
        <v>812930</v>
      </c>
      <c r="K459" s="6" t="s">
        <v>47</v>
      </c>
      <c r="L459" s="6">
        <v>39429</v>
      </c>
      <c r="M459" s="9">
        <v>53601</v>
      </c>
      <c r="N459" s="7">
        <v>237635</v>
      </c>
      <c r="O459" s="5" t="s">
        <v>48</v>
      </c>
      <c r="P459" s="23">
        <v>1</v>
      </c>
      <c r="Q459" s="23">
        <v>0</v>
      </c>
      <c r="R459" s="23">
        <v>14</v>
      </c>
      <c r="S459" s="23">
        <v>66</v>
      </c>
      <c r="T459" s="23">
        <v>0</v>
      </c>
      <c r="U459" s="23">
        <v>81</v>
      </c>
      <c r="V459" s="23">
        <v>80</v>
      </c>
      <c r="W459" s="23">
        <v>0</v>
      </c>
      <c r="X459" s="23">
        <v>0</v>
      </c>
      <c r="Y459" s="23">
        <v>0</v>
      </c>
      <c r="Z459" s="23">
        <v>55</v>
      </c>
      <c r="AA459" s="24">
        <v>0</v>
      </c>
      <c r="AB459" s="24">
        <v>0</v>
      </c>
      <c r="AC459" s="24">
        <v>0</v>
      </c>
      <c r="AD459" s="24">
        <v>0</v>
      </c>
      <c r="AE459" s="24">
        <v>0</v>
      </c>
      <c r="AF459" s="24">
        <v>87.323943661971796</v>
      </c>
      <c r="AG459" s="5" t="s">
        <v>39</v>
      </c>
      <c r="AH459" s="7" t="s">
        <v>33</v>
      </c>
      <c r="AI459" s="7">
        <v>0</v>
      </c>
      <c r="AJ459" s="7">
        <v>0</v>
      </c>
      <c r="AK459" s="7">
        <v>0</v>
      </c>
      <c r="AL459" s="7">
        <f>Table2[[#This Row],[Company Direct Land Through FY 11]]+Table2[[#This Row],[Company Direct Land FY 12 and After ]]</f>
        <v>0</v>
      </c>
      <c r="AM459" s="7">
        <v>0</v>
      </c>
      <c r="AN459" s="7">
        <v>0</v>
      </c>
      <c r="AO459" s="7">
        <v>0</v>
      </c>
      <c r="AP459" s="7">
        <f>Table2[[#This Row],[Company Direct Building Through FY 11]]+Table2[[#This Row],[Company Direct Building FY 12 and After  ]]</f>
        <v>0</v>
      </c>
      <c r="AQ459" s="7">
        <v>0</v>
      </c>
      <c r="AR459" s="7">
        <v>3079.375</v>
      </c>
      <c r="AS459" s="7">
        <v>0</v>
      </c>
      <c r="AT459" s="7">
        <f>Table2[[#This Row],[Mortgage Recording Tax Through FY 11]]+Table2[[#This Row],[Mortgage Recording Tax FY 12 and After ]]</f>
        <v>3079.375</v>
      </c>
      <c r="AU459" s="7">
        <v>0</v>
      </c>
      <c r="AV459" s="7">
        <v>0</v>
      </c>
      <c r="AW459" s="7">
        <v>0</v>
      </c>
      <c r="AX459" s="7">
        <f>Table2[[#This Row],[Pilot Savings  Through FY 11]]+Table2[[#This Row],[Pilot Savings FY 12 and After ]]</f>
        <v>0</v>
      </c>
      <c r="AY459" s="7">
        <v>0</v>
      </c>
      <c r="AZ459" s="7">
        <v>0</v>
      </c>
      <c r="BA459" s="7">
        <v>0</v>
      </c>
      <c r="BB459" s="7">
        <f>Table2[[#This Row],[Mortgage Recording Tax Exemption Through FY 11]]+Table2[[#This Row],[Mortgage Recording Tax Exemption FY 12 and After ]]</f>
        <v>0</v>
      </c>
      <c r="BC459" s="7">
        <v>99.745000000000005</v>
      </c>
      <c r="BD459" s="7">
        <v>308.70659999999998</v>
      </c>
      <c r="BE459" s="7">
        <v>1912.1171999999999</v>
      </c>
      <c r="BF459" s="7">
        <f>Table2[[#This Row],[Indirect and Induced Land Through FY 11]]+Table2[[#This Row],[Indirect and Induced Land FY 12 and After ]]</f>
        <v>2220.8238000000001</v>
      </c>
      <c r="BG459" s="7">
        <v>185.2406</v>
      </c>
      <c r="BH459" s="7">
        <v>573.31209999999999</v>
      </c>
      <c r="BI459" s="7">
        <v>3551.0702999999999</v>
      </c>
      <c r="BJ459" s="7">
        <f>Table2[[#This Row],[Indirect and Induced Building Through FY 11]]+Table2[[#This Row],[Indirect and Induced Building FY 12 and After]]</f>
        <v>4124.3823999999995</v>
      </c>
      <c r="BK459" s="7">
        <v>284.98559999999998</v>
      </c>
      <c r="BL459" s="7">
        <v>3961.3937000000001</v>
      </c>
      <c r="BM459" s="7">
        <v>5463.1875</v>
      </c>
      <c r="BN459" s="7">
        <f>Table2[[#This Row],[TOTAL Real Property Related Taxes Through FY 11]]+Table2[[#This Row],[TOTAL Real Property Related Taxes FY 12 and After]]</f>
        <v>9424.5812000000005</v>
      </c>
      <c r="BO459" s="7">
        <v>308.30149999999998</v>
      </c>
      <c r="BP459" s="7">
        <v>959.16300000000001</v>
      </c>
      <c r="BQ459" s="7">
        <v>5910.1530000000002</v>
      </c>
      <c r="BR459" s="7">
        <f>Table2[[#This Row],[Company Direct Through FY 11]]+Table2[[#This Row],[Company Direct FY 12 and After ]]</f>
        <v>6869.3160000000007</v>
      </c>
      <c r="BS459" s="7">
        <v>0</v>
      </c>
      <c r="BT459" s="7">
        <v>0</v>
      </c>
      <c r="BU459" s="7">
        <v>0</v>
      </c>
      <c r="BV459" s="7">
        <f>Table2[[#This Row],[Sales Tax Exemption Through FY 11]]+Table2[[#This Row],[Sales Tax Exemption FY 12 and After ]]</f>
        <v>0</v>
      </c>
      <c r="BW459" s="7">
        <v>0</v>
      </c>
      <c r="BX459" s="7">
        <v>0</v>
      </c>
      <c r="BY459" s="7">
        <v>0</v>
      </c>
      <c r="BZ459" s="7">
        <f>Table2[[#This Row],[Energy Tax Savings Through FY 11]]+Table2[[#This Row],[Energy Tax Savings FY 12 and After ]]</f>
        <v>0</v>
      </c>
      <c r="CA459" s="7">
        <v>250.09899999999999</v>
      </c>
      <c r="CB459" s="7">
        <v>769.12090000000001</v>
      </c>
      <c r="CC459" s="7">
        <v>1402.9114</v>
      </c>
      <c r="CD459" s="7">
        <f>Table2[[#This Row],[Tax Exempt Bond Savings Through FY 11]]+Table2[[#This Row],[Tax Exempt Bond Savings FY12 and After ]]</f>
        <v>2172.0322999999999</v>
      </c>
      <c r="CE459" s="7">
        <v>360.16719999999998</v>
      </c>
      <c r="CF459" s="7">
        <v>1187.1319000000001</v>
      </c>
      <c r="CG459" s="7">
        <v>6904.4219000000003</v>
      </c>
      <c r="CH459" s="7">
        <f>Table2[[#This Row],[Indirect and Induced Through FY 11]]+Table2[[#This Row],[Indirect and Induced FY 12 and After  ]]</f>
        <v>8091.5538000000006</v>
      </c>
      <c r="CI459" s="7">
        <v>418.36970000000002</v>
      </c>
      <c r="CJ459" s="7">
        <v>1377.174</v>
      </c>
      <c r="CK459" s="7">
        <v>11411.663500000001</v>
      </c>
      <c r="CL459" s="7">
        <f>Table2[[#This Row],[TOTAL Income Consumption Use Taxes Through FY 11]]+Table2[[#This Row],[TOTAL Income Consumption Use Taxes FY 12 and After  ]]</f>
        <v>12788.837500000001</v>
      </c>
      <c r="CM459" s="7">
        <v>250.09899999999999</v>
      </c>
      <c r="CN459" s="7">
        <v>769.12090000000001</v>
      </c>
      <c r="CO459" s="7">
        <v>1402.9114</v>
      </c>
      <c r="CP459" s="7">
        <f>Table2[[#This Row],[Assistance Provided Through FY 11]]+Table2[[#This Row],[Assistance Provided FY 12 and After ]]</f>
        <v>2172.0322999999999</v>
      </c>
      <c r="CQ459" s="7">
        <v>0</v>
      </c>
      <c r="CR459" s="7">
        <v>0</v>
      </c>
      <c r="CS459" s="7">
        <v>0</v>
      </c>
      <c r="CT459" s="7">
        <f>Table2[[#This Row],[Recapture Cancellation Reduction Amount Through FY 11]]+Table2[[#This Row],[Recapture Cancellation Reduction Amount FY 12 and After ]]</f>
        <v>0</v>
      </c>
      <c r="CU459" s="7">
        <v>0</v>
      </c>
      <c r="CV459" s="7">
        <v>0</v>
      </c>
      <c r="CW459" s="7">
        <v>0</v>
      </c>
      <c r="CX459" s="7">
        <f>Table2[[#This Row],[Penalty Paid Through FY 11]]+Table2[[#This Row],[Penalty Paid FY 12 and After]]</f>
        <v>0</v>
      </c>
      <c r="CY459" s="7">
        <v>250.09899999999999</v>
      </c>
      <c r="CZ459" s="7">
        <v>769.12090000000001</v>
      </c>
      <c r="DA459" s="7">
        <v>1402.9114</v>
      </c>
      <c r="DB459" s="7">
        <f>Table2[[#This Row],[TOTAL Assistance Net of recapture penalties Through FY 11]]+Table2[[#This Row],[TOTAL Assistance Net of recapture penalties FY 12 and After ]]</f>
        <v>2172.0322999999999</v>
      </c>
      <c r="DC459" s="7">
        <v>308.30149999999998</v>
      </c>
      <c r="DD459" s="7">
        <v>4038.538</v>
      </c>
      <c r="DE459" s="7">
        <v>5910.1530000000002</v>
      </c>
      <c r="DF459" s="7">
        <f>Table2[[#This Row],[Company Direct Tax Revenue Before Assistance FY 12 and After]]+Table2[[#This Row],[Company Direct Tax Revenue Before Assistance Through FY 11]]</f>
        <v>9948.6910000000007</v>
      </c>
      <c r="DG459" s="7">
        <v>645.15279999999996</v>
      </c>
      <c r="DH459" s="7">
        <v>2069.1505999999999</v>
      </c>
      <c r="DI459" s="7">
        <v>12367.609399999999</v>
      </c>
      <c r="DJ459" s="7">
        <f>Table2[[#This Row],[Indirect and Induced Tax Revenues FY 12 and After]]+Table2[[#This Row],[Indirect and Induced Tax Revenues Through FY 11]]</f>
        <v>14436.759999999998</v>
      </c>
      <c r="DK459" s="7">
        <v>953.45429999999999</v>
      </c>
      <c r="DL459" s="7">
        <v>6107.6886000000004</v>
      </c>
      <c r="DM459" s="7">
        <v>18277.7624</v>
      </c>
      <c r="DN459" s="7">
        <f>Table2[[#This Row],[TOTAL Tax Revenues Before Assistance Through FY 11]]+Table2[[#This Row],[TOTAL Tax Revenues Before Assistance FY 12 and After]]</f>
        <v>24385.451000000001</v>
      </c>
      <c r="DO459" s="7">
        <v>703.35530000000006</v>
      </c>
      <c r="DP459" s="7">
        <v>5338.5676999999996</v>
      </c>
      <c r="DQ459" s="7">
        <v>16874.850999999999</v>
      </c>
      <c r="DR459" s="7">
        <f>Table2[[#This Row],[TOTAL Tax Revenues Net of Assistance Recapture and Penalty FY 12 and After]]+Table2[[#This Row],[TOTAL Tax Revenues Net of Assistance Recapture and Penalty Through FY 11]]</f>
        <v>22213.418699999998</v>
      </c>
      <c r="DS459" s="7">
        <v>0</v>
      </c>
      <c r="DT459" s="7">
        <v>0</v>
      </c>
      <c r="DU459" s="7">
        <v>0</v>
      </c>
      <c r="DV459" s="7">
        <v>0</v>
      </c>
    </row>
    <row r="460" spans="1:126" x14ac:dyDescent="0.25">
      <c r="A460" s="5">
        <v>93285</v>
      </c>
      <c r="B460" s="5" t="s">
        <v>854</v>
      </c>
      <c r="C460" s="5" t="s">
        <v>855</v>
      </c>
      <c r="D460" s="5" t="s">
        <v>32</v>
      </c>
      <c r="E460" s="5">
        <v>24</v>
      </c>
      <c r="F460" s="5">
        <v>6705</v>
      </c>
      <c r="G460" s="5">
        <v>1</v>
      </c>
      <c r="H460" s="23"/>
      <c r="I460" s="23"/>
      <c r="J460" s="5">
        <v>611310</v>
      </c>
      <c r="K460" s="6" t="s">
        <v>47</v>
      </c>
      <c r="L460" s="6">
        <v>39406</v>
      </c>
      <c r="M460" s="9">
        <v>50192</v>
      </c>
      <c r="N460" s="7">
        <v>41380</v>
      </c>
      <c r="O460" s="5" t="s">
        <v>79</v>
      </c>
      <c r="P460" s="23">
        <v>12</v>
      </c>
      <c r="Q460" s="23">
        <v>29</v>
      </c>
      <c r="R460" s="23">
        <v>121</v>
      </c>
      <c r="S460" s="23">
        <v>0</v>
      </c>
      <c r="T460" s="23">
        <v>0</v>
      </c>
      <c r="U460" s="23">
        <v>162</v>
      </c>
      <c r="V460" s="23">
        <v>141</v>
      </c>
      <c r="W460" s="23">
        <v>0</v>
      </c>
      <c r="X460" s="23">
        <v>0</v>
      </c>
      <c r="Y460" s="23">
        <v>68</v>
      </c>
      <c r="Z460" s="23">
        <v>4</v>
      </c>
      <c r="AA460" s="24">
        <v>0</v>
      </c>
      <c r="AB460" s="24">
        <v>0</v>
      </c>
      <c r="AC460" s="24">
        <v>0</v>
      </c>
      <c r="AD460" s="24">
        <v>0</v>
      </c>
      <c r="AE460" s="24">
        <v>0</v>
      </c>
      <c r="AF460" s="24">
        <v>84.567901234567898</v>
      </c>
      <c r="AG460" s="5" t="s">
        <v>39</v>
      </c>
      <c r="AH460" s="7" t="s">
        <v>33</v>
      </c>
      <c r="AI460" s="7">
        <v>0</v>
      </c>
      <c r="AJ460" s="7">
        <v>0</v>
      </c>
      <c r="AK460" s="7">
        <v>0</v>
      </c>
      <c r="AL460" s="7">
        <f>Table2[[#This Row],[Company Direct Land Through FY 11]]+Table2[[#This Row],[Company Direct Land FY 12 and After ]]</f>
        <v>0</v>
      </c>
      <c r="AM460" s="7">
        <v>0</v>
      </c>
      <c r="AN460" s="7">
        <v>0</v>
      </c>
      <c r="AO460" s="7">
        <v>0</v>
      </c>
      <c r="AP460" s="7">
        <f>Table2[[#This Row],[Company Direct Building Through FY 11]]+Table2[[#This Row],[Company Direct Building FY 12 and After  ]]</f>
        <v>0</v>
      </c>
      <c r="AQ460" s="7">
        <v>0</v>
      </c>
      <c r="AR460" s="7">
        <v>739.21230000000003</v>
      </c>
      <c r="AS460" s="7">
        <v>0</v>
      </c>
      <c r="AT460" s="7">
        <f>Table2[[#This Row],[Mortgage Recording Tax Through FY 11]]+Table2[[#This Row],[Mortgage Recording Tax FY 12 and After ]]</f>
        <v>739.21230000000003</v>
      </c>
      <c r="AU460" s="7">
        <v>0</v>
      </c>
      <c r="AV460" s="7">
        <v>0</v>
      </c>
      <c r="AW460" s="7">
        <v>0</v>
      </c>
      <c r="AX460" s="7">
        <f>Table2[[#This Row],[Pilot Savings  Through FY 11]]+Table2[[#This Row],[Pilot Savings FY 12 and After ]]</f>
        <v>0</v>
      </c>
      <c r="AY460" s="7">
        <v>0</v>
      </c>
      <c r="AZ460" s="7">
        <v>739.21230000000003</v>
      </c>
      <c r="BA460" s="7">
        <v>0</v>
      </c>
      <c r="BB460" s="7">
        <f>Table2[[#This Row],[Mortgage Recording Tax Exemption Through FY 11]]+Table2[[#This Row],[Mortgage Recording Tax Exemption FY 12 and After ]]</f>
        <v>739.21230000000003</v>
      </c>
      <c r="BC460" s="7">
        <v>97.2804</v>
      </c>
      <c r="BD460" s="7">
        <v>337.11619999999999</v>
      </c>
      <c r="BE460" s="7">
        <v>1508.8050000000001</v>
      </c>
      <c r="BF460" s="7">
        <f>Table2[[#This Row],[Indirect and Induced Land Through FY 11]]+Table2[[#This Row],[Indirect and Induced Land FY 12 and After ]]</f>
        <v>1845.9212</v>
      </c>
      <c r="BG460" s="7">
        <v>180.6636</v>
      </c>
      <c r="BH460" s="7">
        <v>626.0729</v>
      </c>
      <c r="BI460" s="7">
        <v>2802.0644000000002</v>
      </c>
      <c r="BJ460" s="7">
        <f>Table2[[#This Row],[Indirect and Induced Building Through FY 11]]+Table2[[#This Row],[Indirect and Induced Building FY 12 and After]]</f>
        <v>3428.1373000000003</v>
      </c>
      <c r="BK460" s="7">
        <v>277.94400000000002</v>
      </c>
      <c r="BL460" s="7">
        <v>963.18910000000005</v>
      </c>
      <c r="BM460" s="7">
        <v>4310.8693999999996</v>
      </c>
      <c r="BN460" s="7">
        <f>Table2[[#This Row],[TOTAL Real Property Related Taxes Through FY 11]]+Table2[[#This Row],[TOTAL Real Property Related Taxes FY 12 and After]]</f>
        <v>5274.0584999999992</v>
      </c>
      <c r="BO460" s="7">
        <v>311.75650000000002</v>
      </c>
      <c r="BP460" s="7">
        <v>1154.1812</v>
      </c>
      <c r="BQ460" s="7">
        <v>4835.2964000000002</v>
      </c>
      <c r="BR460" s="7">
        <f>Table2[[#This Row],[Company Direct Through FY 11]]+Table2[[#This Row],[Company Direct FY 12 and After ]]</f>
        <v>5989.4776000000002</v>
      </c>
      <c r="BS460" s="7">
        <v>0</v>
      </c>
      <c r="BT460" s="7">
        <v>0</v>
      </c>
      <c r="BU460" s="7">
        <v>0</v>
      </c>
      <c r="BV460" s="7">
        <f>Table2[[#This Row],[Sales Tax Exemption Through FY 11]]+Table2[[#This Row],[Sales Tax Exemption FY 12 and After ]]</f>
        <v>0</v>
      </c>
      <c r="BW460" s="7">
        <v>0</v>
      </c>
      <c r="BX460" s="7">
        <v>0</v>
      </c>
      <c r="BY460" s="7">
        <v>0</v>
      </c>
      <c r="BZ460" s="7">
        <f>Table2[[#This Row],[Energy Tax Savings Through FY 11]]+Table2[[#This Row],[Energy Tax Savings FY 12 and After ]]</f>
        <v>0</v>
      </c>
      <c r="CA460" s="7">
        <v>1.2714000000000001</v>
      </c>
      <c r="CB460" s="7">
        <v>4.1010999999999997</v>
      </c>
      <c r="CC460" s="7">
        <v>7.1317000000000004</v>
      </c>
      <c r="CD460" s="7">
        <f>Table2[[#This Row],[Tax Exempt Bond Savings Through FY 11]]+Table2[[#This Row],[Tax Exempt Bond Savings FY12 and After ]]</f>
        <v>11.232800000000001</v>
      </c>
      <c r="CE460" s="7">
        <v>344.77100000000002</v>
      </c>
      <c r="CF460" s="7">
        <v>1296.4060999999999</v>
      </c>
      <c r="CG460" s="7">
        <v>5347.3473000000004</v>
      </c>
      <c r="CH460" s="7">
        <f>Table2[[#This Row],[Indirect and Induced Through FY 11]]+Table2[[#This Row],[Indirect and Induced FY 12 and After  ]]</f>
        <v>6643.7534000000005</v>
      </c>
      <c r="CI460" s="7">
        <v>655.25609999999995</v>
      </c>
      <c r="CJ460" s="7">
        <v>2446.4861999999998</v>
      </c>
      <c r="CK460" s="7">
        <v>10175.512000000001</v>
      </c>
      <c r="CL460" s="7">
        <f>Table2[[#This Row],[TOTAL Income Consumption Use Taxes Through FY 11]]+Table2[[#This Row],[TOTAL Income Consumption Use Taxes FY 12 and After  ]]</f>
        <v>12621.9982</v>
      </c>
      <c r="CM460" s="7">
        <v>1.2714000000000001</v>
      </c>
      <c r="CN460" s="7">
        <v>743.3134</v>
      </c>
      <c r="CO460" s="7">
        <v>7.1317000000000004</v>
      </c>
      <c r="CP460" s="7">
        <f>Table2[[#This Row],[Assistance Provided Through FY 11]]+Table2[[#This Row],[Assistance Provided FY 12 and After ]]</f>
        <v>750.44510000000002</v>
      </c>
      <c r="CQ460" s="7">
        <v>0</v>
      </c>
      <c r="CR460" s="7">
        <v>0</v>
      </c>
      <c r="CS460" s="7">
        <v>0</v>
      </c>
      <c r="CT460" s="7">
        <f>Table2[[#This Row],[Recapture Cancellation Reduction Amount Through FY 11]]+Table2[[#This Row],[Recapture Cancellation Reduction Amount FY 12 and After ]]</f>
        <v>0</v>
      </c>
      <c r="CU460" s="7">
        <v>0</v>
      </c>
      <c r="CV460" s="7">
        <v>0</v>
      </c>
      <c r="CW460" s="7">
        <v>0</v>
      </c>
      <c r="CX460" s="7">
        <f>Table2[[#This Row],[Penalty Paid Through FY 11]]+Table2[[#This Row],[Penalty Paid FY 12 and After]]</f>
        <v>0</v>
      </c>
      <c r="CY460" s="7">
        <v>1.2714000000000001</v>
      </c>
      <c r="CZ460" s="7">
        <v>743.3134</v>
      </c>
      <c r="DA460" s="7">
        <v>7.1317000000000004</v>
      </c>
      <c r="DB460" s="7">
        <f>Table2[[#This Row],[TOTAL Assistance Net of recapture penalties Through FY 11]]+Table2[[#This Row],[TOTAL Assistance Net of recapture penalties FY 12 and After ]]</f>
        <v>750.44510000000002</v>
      </c>
      <c r="DC460" s="7">
        <v>311.75650000000002</v>
      </c>
      <c r="DD460" s="7">
        <v>1893.3934999999999</v>
      </c>
      <c r="DE460" s="7">
        <v>4835.2964000000002</v>
      </c>
      <c r="DF460" s="7">
        <f>Table2[[#This Row],[Company Direct Tax Revenue Before Assistance FY 12 and After]]+Table2[[#This Row],[Company Direct Tax Revenue Before Assistance Through FY 11]]</f>
        <v>6728.6899000000003</v>
      </c>
      <c r="DG460" s="7">
        <v>622.71500000000003</v>
      </c>
      <c r="DH460" s="7">
        <v>2259.5952000000002</v>
      </c>
      <c r="DI460" s="7">
        <v>9658.2167000000009</v>
      </c>
      <c r="DJ460" s="7">
        <f>Table2[[#This Row],[Indirect and Induced Tax Revenues FY 12 and After]]+Table2[[#This Row],[Indirect and Induced Tax Revenues Through FY 11]]</f>
        <v>11917.811900000001</v>
      </c>
      <c r="DK460" s="7">
        <v>934.47149999999999</v>
      </c>
      <c r="DL460" s="7">
        <v>4152.9886999999999</v>
      </c>
      <c r="DM460" s="7">
        <v>14493.5131</v>
      </c>
      <c r="DN460" s="7">
        <f>Table2[[#This Row],[TOTAL Tax Revenues Before Assistance Through FY 11]]+Table2[[#This Row],[TOTAL Tax Revenues Before Assistance FY 12 and After]]</f>
        <v>18646.501799999998</v>
      </c>
      <c r="DO460" s="7">
        <v>933.20010000000002</v>
      </c>
      <c r="DP460" s="7">
        <v>3409.6752999999999</v>
      </c>
      <c r="DQ460" s="7">
        <v>14486.3814</v>
      </c>
      <c r="DR460" s="7">
        <f>Table2[[#This Row],[TOTAL Tax Revenues Net of Assistance Recapture and Penalty FY 12 and After]]+Table2[[#This Row],[TOTAL Tax Revenues Net of Assistance Recapture and Penalty Through FY 11]]</f>
        <v>17896.056700000001</v>
      </c>
      <c r="DS460" s="7">
        <v>0</v>
      </c>
      <c r="DT460" s="7">
        <v>0</v>
      </c>
      <c r="DU460" s="7">
        <v>0</v>
      </c>
      <c r="DV460" s="7">
        <v>0</v>
      </c>
    </row>
    <row r="461" spans="1:126" x14ac:dyDescent="0.25">
      <c r="A461" s="5">
        <v>93286</v>
      </c>
      <c r="B461" s="5" t="s">
        <v>856</v>
      </c>
      <c r="C461" s="5" t="s">
        <v>857</v>
      </c>
      <c r="D461" s="5" t="s">
        <v>42</v>
      </c>
      <c r="E461" s="5">
        <v>39</v>
      </c>
      <c r="F461" s="5">
        <v>300</v>
      </c>
      <c r="G461" s="5">
        <v>17</v>
      </c>
      <c r="H461" s="23"/>
      <c r="I461" s="23"/>
      <c r="J461" s="5">
        <v>623110</v>
      </c>
      <c r="K461" s="6" t="s">
        <v>703</v>
      </c>
      <c r="L461" s="6">
        <v>39478</v>
      </c>
      <c r="M461" s="9">
        <v>50222</v>
      </c>
      <c r="N461" s="7">
        <v>48190</v>
      </c>
      <c r="O461" s="5" t="s">
        <v>48</v>
      </c>
      <c r="P461" s="23">
        <v>126</v>
      </c>
      <c r="Q461" s="23">
        <v>0</v>
      </c>
      <c r="R461" s="23">
        <v>320</v>
      </c>
      <c r="S461" s="23">
        <v>0</v>
      </c>
      <c r="T461" s="23">
        <v>29</v>
      </c>
      <c r="U461" s="23">
        <v>475</v>
      </c>
      <c r="V461" s="23">
        <v>412</v>
      </c>
      <c r="W461" s="23">
        <v>0</v>
      </c>
      <c r="X461" s="23">
        <v>0</v>
      </c>
      <c r="Y461" s="23">
        <v>492</v>
      </c>
      <c r="Z461" s="23">
        <v>0</v>
      </c>
      <c r="AA461" s="24">
        <v>25.720164609053501</v>
      </c>
      <c r="AB461" s="24">
        <v>19.7530864197531</v>
      </c>
      <c r="AC461" s="24">
        <v>50</v>
      </c>
      <c r="AD461" s="24">
        <v>4.5267489711934203</v>
      </c>
      <c r="AE461" s="24">
        <v>0</v>
      </c>
      <c r="AF461" s="24">
        <v>95.515695067264602</v>
      </c>
      <c r="AG461" s="5" t="s">
        <v>39</v>
      </c>
      <c r="AH461" s="7" t="s">
        <v>33</v>
      </c>
      <c r="AI461" s="7">
        <v>0</v>
      </c>
      <c r="AJ461" s="7">
        <v>0</v>
      </c>
      <c r="AK461" s="7">
        <v>0</v>
      </c>
      <c r="AL461" s="7">
        <f>Table2[[#This Row],[Company Direct Land Through FY 11]]+Table2[[#This Row],[Company Direct Land FY 12 and After ]]</f>
        <v>0</v>
      </c>
      <c r="AM461" s="7">
        <v>0</v>
      </c>
      <c r="AN461" s="7">
        <v>0</v>
      </c>
      <c r="AO461" s="7">
        <v>0</v>
      </c>
      <c r="AP461" s="7">
        <f>Table2[[#This Row],[Company Direct Building Through FY 11]]+Table2[[#This Row],[Company Direct Building FY 12 and After  ]]</f>
        <v>0</v>
      </c>
      <c r="AQ461" s="7">
        <v>0</v>
      </c>
      <c r="AR461" s="7">
        <v>0</v>
      </c>
      <c r="AS461" s="7">
        <v>0</v>
      </c>
      <c r="AT461" s="7">
        <f>Table2[[#This Row],[Mortgage Recording Tax Through FY 11]]+Table2[[#This Row],[Mortgage Recording Tax FY 12 and After ]]</f>
        <v>0</v>
      </c>
      <c r="AU461" s="7">
        <v>0</v>
      </c>
      <c r="AV461" s="7">
        <v>0</v>
      </c>
      <c r="AW461" s="7">
        <v>0</v>
      </c>
      <c r="AX461" s="7">
        <f>Table2[[#This Row],[Pilot Savings  Through FY 11]]+Table2[[#This Row],[Pilot Savings FY 12 and After ]]</f>
        <v>0</v>
      </c>
      <c r="AY461" s="7">
        <v>0</v>
      </c>
      <c r="AZ461" s="7">
        <v>0</v>
      </c>
      <c r="BA461" s="7">
        <v>0</v>
      </c>
      <c r="BB461" s="7">
        <f>Table2[[#This Row],[Mortgage Recording Tax Exemption Through FY 11]]+Table2[[#This Row],[Mortgage Recording Tax Exemption FY 12 and After ]]</f>
        <v>0</v>
      </c>
      <c r="BC461" s="7">
        <v>184.1969</v>
      </c>
      <c r="BD461" s="7">
        <v>982.09590000000003</v>
      </c>
      <c r="BE461" s="7">
        <v>2932.5173</v>
      </c>
      <c r="BF461" s="7">
        <f>Table2[[#This Row],[Indirect and Induced Land Through FY 11]]+Table2[[#This Row],[Indirect and Induced Land FY 12 and After ]]</f>
        <v>3914.6131999999998</v>
      </c>
      <c r="BG461" s="7">
        <v>342.07990000000001</v>
      </c>
      <c r="BH461" s="7">
        <v>1823.8922</v>
      </c>
      <c r="BI461" s="7">
        <v>5446.0992999999999</v>
      </c>
      <c r="BJ461" s="7">
        <f>Table2[[#This Row],[Indirect and Induced Building Through FY 11]]+Table2[[#This Row],[Indirect and Induced Building FY 12 and After]]</f>
        <v>7269.9915000000001</v>
      </c>
      <c r="BK461" s="7">
        <v>526.27679999999998</v>
      </c>
      <c r="BL461" s="7">
        <v>2805.9881</v>
      </c>
      <c r="BM461" s="7">
        <v>8378.6165999999994</v>
      </c>
      <c r="BN461" s="7">
        <f>Table2[[#This Row],[TOTAL Real Property Related Taxes Through FY 11]]+Table2[[#This Row],[TOTAL Real Property Related Taxes FY 12 and After]]</f>
        <v>11184.6047</v>
      </c>
      <c r="BO461" s="7">
        <v>680.51030000000003</v>
      </c>
      <c r="BP461" s="7">
        <v>4040.4861999999998</v>
      </c>
      <c r="BQ461" s="7">
        <v>10834.0964</v>
      </c>
      <c r="BR461" s="7">
        <f>Table2[[#This Row],[Company Direct Through FY 11]]+Table2[[#This Row],[Company Direct FY 12 and After ]]</f>
        <v>14874.5826</v>
      </c>
      <c r="BS461" s="7">
        <v>0</v>
      </c>
      <c r="BT461" s="7">
        <v>0</v>
      </c>
      <c r="BU461" s="7">
        <v>0</v>
      </c>
      <c r="BV461" s="7">
        <f>Table2[[#This Row],[Sales Tax Exemption Through FY 11]]+Table2[[#This Row],[Sales Tax Exemption FY 12 and After ]]</f>
        <v>0</v>
      </c>
      <c r="BW461" s="7">
        <v>0</v>
      </c>
      <c r="BX461" s="7">
        <v>0</v>
      </c>
      <c r="BY461" s="7">
        <v>0</v>
      </c>
      <c r="BZ461" s="7">
        <f>Table2[[#This Row],[Energy Tax Savings Through FY 11]]+Table2[[#This Row],[Energy Tax Savings FY 12 and After ]]</f>
        <v>0</v>
      </c>
      <c r="CA461" s="7">
        <v>4.0347999999999997</v>
      </c>
      <c r="CB461" s="7">
        <v>12.518700000000001</v>
      </c>
      <c r="CC461" s="7">
        <v>22.632999999999999</v>
      </c>
      <c r="CD461" s="7">
        <f>Table2[[#This Row],[Tax Exempt Bond Savings Through FY 11]]+Table2[[#This Row],[Tax Exempt Bond Savings FY12 and After ]]</f>
        <v>35.151699999999998</v>
      </c>
      <c r="CE461" s="7">
        <v>724.98140000000001</v>
      </c>
      <c r="CF461" s="7">
        <v>4266.9826999999996</v>
      </c>
      <c r="CG461" s="7">
        <v>11542.0996</v>
      </c>
      <c r="CH461" s="7">
        <f>Table2[[#This Row],[Indirect and Induced Through FY 11]]+Table2[[#This Row],[Indirect and Induced FY 12 and After  ]]</f>
        <v>15809.082299999998</v>
      </c>
      <c r="CI461" s="7">
        <v>1401.4568999999999</v>
      </c>
      <c r="CJ461" s="7">
        <v>8294.9501999999993</v>
      </c>
      <c r="CK461" s="7">
        <v>22353.562999999998</v>
      </c>
      <c r="CL461" s="7">
        <f>Table2[[#This Row],[TOTAL Income Consumption Use Taxes Through FY 11]]+Table2[[#This Row],[TOTAL Income Consumption Use Taxes FY 12 and After  ]]</f>
        <v>30648.513199999998</v>
      </c>
      <c r="CM461" s="7">
        <v>4.0347999999999997</v>
      </c>
      <c r="CN461" s="7">
        <v>12.518700000000001</v>
      </c>
      <c r="CO461" s="7">
        <v>22.632999999999999</v>
      </c>
      <c r="CP461" s="7">
        <f>Table2[[#This Row],[Assistance Provided Through FY 11]]+Table2[[#This Row],[Assistance Provided FY 12 and After ]]</f>
        <v>35.151699999999998</v>
      </c>
      <c r="CQ461" s="7">
        <v>0</v>
      </c>
      <c r="CR461" s="7">
        <v>0</v>
      </c>
      <c r="CS461" s="7">
        <v>0</v>
      </c>
      <c r="CT461" s="7">
        <f>Table2[[#This Row],[Recapture Cancellation Reduction Amount Through FY 11]]+Table2[[#This Row],[Recapture Cancellation Reduction Amount FY 12 and After ]]</f>
        <v>0</v>
      </c>
      <c r="CU461" s="7">
        <v>0</v>
      </c>
      <c r="CV461" s="7">
        <v>0</v>
      </c>
      <c r="CW461" s="7">
        <v>0</v>
      </c>
      <c r="CX461" s="7">
        <f>Table2[[#This Row],[Penalty Paid Through FY 11]]+Table2[[#This Row],[Penalty Paid FY 12 and After]]</f>
        <v>0</v>
      </c>
      <c r="CY461" s="7">
        <v>4.0347999999999997</v>
      </c>
      <c r="CZ461" s="7">
        <v>12.518700000000001</v>
      </c>
      <c r="DA461" s="7">
        <v>22.632999999999999</v>
      </c>
      <c r="DB461" s="7">
        <f>Table2[[#This Row],[TOTAL Assistance Net of recapture penalties Through FY 11]]+Table2[[#This Row],[TOTAL Assistance Net of recapture penalties FY 12 and After ]]</f>
        <v>35.151699999999998</v>
      </c>
      <c r="DC461" s="7">
        <v>680.51030000000003</v>
      </c>
      <c r="DD461" s="7">
        <v>4040.4861999999998</v>
      </c>
      <c r="DE461" s="7">
        <v>10834.0964</v>
      </c>
      <c r="DF461" s="7">
        <f>Table2[[#This Row],[Company Direct Tax Revenue Before Assistance FY 12 and After]]+Table2[[#This Row],[Company Direct Tax Revenue Before Assistance Through FY 11]]</f>
        <v>14874.5826</v>
      </c>
      <c r="DG461" s="7">
        <v>1251.2582</v>
      </c>
      <c r="DH461" s="7">
        <v>7072.9708000000001</v>
      </c>
      <c r="DI461" s="7">
        <v>19920.716199999999</v>
      </c>
      <c r="DJ461" s="7">
        <f>Table2[[#This Row],[Indirect and Induced Tax Revenues FY 12 and After]]+Table2[[#This Row],[Indirect and Induced Tax Revenues Through FY 11]]</f>
        <v>26993.686999999998</v>
      </c>
      <c r="DK461" s="7">
        <v>1931.7684999999999</v>
      </c>
      <c r="DL461" s="7">
        <v>11113.457</v>
      </c>
      <c r="DM461" s="7">
        <v>30754.812600000001</v>
      </c>
      <c r="DN461" s="7">
        <f>Table2[[#This Row],[TOTAL Tax Revenues Before Assistance Through FY 11]]+Table2[[#This Row],[TOTAL Tax Revenues Before Assistance FY 12 and After]]</f>
        <v>41868.2696</v>
      </c>
      <c r="DO461" s="7">
        <v>1927.7337</v>
      </c>
      <c r="DP461" s="7">
        <v>11100.9383</v>
      </c>
      <c r="DQ461" s="7">
        <v>30732.179599999999</v>
      </c>
      <c r="DR461" s="7">
        <f>Table2[[#This Row],[TOTAL Tax Revenues Net of Assistance Recapture and Penalty FY 12 and After]]+Table2[[#This Row],[TOTAL Tax Revenues Net of Assistance Recapture and Penalty Through FY 11]]</f>
        <v>41833.117899999997</v>
      </c>
      <c r="DS461" s="7">
        <v>0</v>
      </c>
      <c r="DT461" s="7">
        <v>0</v>
      </c>
      <c r="DU461" s="7">
        <v>0</v>
      </c>
      <c r="DV461" s="7">
        <v>0</v>
      </c>
    </row>
    <row r="462" spans="1:126" x14ac:dyDescent="0.25">
      <c r="A462" s="5">
        <v>93287</v>
      </c>
      <c r="B462" s="5" t="s">
        <v>858</v>
      </c>
      <c r="C462" s="5" t="s">
        <v>859</v>
      </c>
      <c r="D462" s="5" t="s">
        <v>32</v>
      </c>
      <c r="E462" s="5">
        <v>27</v>
      </c>
      <c r="F462" s="5">
        <v>10336</v>
      </c>
      <c r="G462" s="5">
        <v>160</v>
      </c>
      <c r="H462" s="23"/>
      <c r="I462" s="23"/>
      <c r="J462" s="5">
        <v>424990</v>
      </c>
      <c r="K462" s="6" t="s">
        <v>43</v>
      </c>
      <c r="L462" s="6">
        <v>39406</v>
      </c>
      <c r="M462" s="9">
        <v>48760</v>
      </c>
      <c r="N462" s="7">
        <v>7633</v>
      </c>
      <c r="O462" s="5" t="s">
        <v>51</v>
      </c>
      <c r="P462" s="23">
        <v>0</v>
      </c>
      <c r="Q462" s="23">
        <v>0</v>
      </c>
      <c r="R462" s="23">
        <v>35</v>
      </c>
      <c r="S462" s="23">
        <v>0</v>
      </c>
      <c r="T462" s="23">
        <v>0</v>
      </c>
      <c r="U462" s="23">
        <v>35</v>
      </c>
      <c r="V462" s="23">
        <v>35</v>
      </c>
      <c r="W462" s="23">
        <v>0</v>
      </c>
      <c r="X462" s="23">
        <v>0</v>
      </c>
      <c r="Y462" s="23">
        <v>0</v>
      </c>
      <c r="Z462" s="23">
        <v>11</v>
      </c>
      <c r="AA462" s="24">
        <v>0</v>
      </c>
      <c r="AB462" s="24">
        <v>0</v>
      </c>
      <c r="AC462" s="24">
        <v>0</v>
      </c>
      <c r="AD462" s="24">
        <v>0</v>
      </c>
      <c r="AE462" s="24">
        <v>0</v>
      </c>
      <c r="AF462" s="24">
        <v>74.285714285714306</v>
      </c>
      <c r="AG462" s="5" t="s">
        <v>33</v>
      </c>
      <c r="AH462" s="7" t="s">
        <v>33</v>
      </c>
      <c r="AI462" s="7">
        <v>28.584</v>
      </c>
      <c r="AJ462" s="7">
        <v>78.244200000000006</v>
      </c>
      <c r="AK462" s="7">
        <v>393.1721</v>
      </c>
      <c r="AL462" s="7">
        <f>Table2[[#This Row],[Company Direct Land Through FY 11]]+Table2[[#This Row],[Company Direct Land FY 12 and After ]]</f>
        <v>471.41629999999998</v>
      </c>
      <c r="AM462" s="7">
        <v>99.025999999999996</v>
      </c>
      <c r="AN462" s="7">
        <v>262.67230000000001</v>
      </c>
      <c r="AO462" s="7">
        <v>1362.1022</v>
      </c>
      <c r="AP462" s="7">
        <f>Table2[[#This Row],[Company Direct Building Through FY 11]]+Table2[[#This Row],[Company Direct Building FY 12 and After  ]]</f>
        <v>1624.7745</v>
      </c>
      <c r="AQ462" s="7">
        <v>0</v>
      </c>
      <c r="AR462" s="7">
        <v>91.106399999999994</v>
      </c>
      <c r="AS462" s="7">
        <v>0</v>
      </c>
      <c r="AT462" s="7">
        <f>Table2[[#This Row],[Mortgage Recording Tax Through FY 11]]+Table2[[#This Row],[Mortgage Recording Tax FY 12 and After ]]</f>
        <v>91.106399999999994</v>
      </c>
      <c r="AU462" s="7">
        <v>68.902000000000001</v>
      </c>
      <c r="AV462" s="7">
        <v>145.72130000000001</v>
      </c>
      <c r="AW462" s="7">
        <v>947.74739999999997</v>
      </c>
      <c r="AX462" s="7">
        <f>Table2[[#This Row],[Pilot Savings  Through FY 11]]+Table2[[#This Row],[Pilot Savings FY 12 and After ]]</f>
        <v>1093.4686999999999</v>
      </c>
      <c r="AY462" s="7">
        <v>0</v>
      </c>
      <c r="AZ462" s="7">
        <v>91.106399999999994</v>
      </c>
      <c r="BA462" s="7">
        <v>0</v>
      </c>
      <c r="BB462" s="7">
        <f>Table2[[#This Row],[Mortgage Recording Tax Exemption Through FY 11]]+Table2[[#This Row],[Mortgage Recording Tax Exemption FY 12 and After ]]</f>
        <v>91.106399999999994</v>
      </c>
      <c r="BC462" s="7">
        <v>54.729399999999998</v>
      </c>
      <c r="BD462" s="7">
        <v>163.39429999999999</v>
      </c>
      <c r="BE462" s="7">
        <v>752.80370000000005</v>
      </c>
      <c r="BF462" s="7">
        <f>Table2[[#This Row],[Indirect and Induced Land Through FY 11]]+Table2[[#This Row],[Indirect and Induced Land FY 12 and After ]]</f>
        <v>916.19800000000009</v>
      </c>
      <c r="BG462" s="7">
        <v>101.64019999999999</v>
      </c>
      <c r="BH462" s="7">
        <v>303.44619999999998</v>
      </c>
      <c r="BI462" s="7">
        <v>1398.0619999999999</v>
      </c>
      <c r="BJ462" s="7">
        <f>Table2[[#This Row],[Indirect and Induced Building Through FY 11]]+Table2[[#This Row],[Indirect and Induced Building FY 12 and After]]</f>
        <v>1701.5081999999998</v>
      </c>
      <c r="BK462" s="7">
        <v>215.07759999999999</v>
      </c>
      <c r="BL462" s="7">
        <v>662.03570000000002</v>
      </c>
      <c r="BM462" s="7">
        <v>2958.3926000000001</v>
      </c>
      <c r="BN462" s="7">
        <f>Table2[[#This Row],[TOTAL Real Property Related Taxes Through FY 11]]+Table2[[#This Row],[TOTAL Real Property Related Taxes FY 12 and After]]</f>
        <v>3620.4283</v>
      </c>
      <c r="BO462" s="7">
        <v>366.95280000000002</v>
      </c>
      <c r="BP462" s="7">
        <v>1146.2301</v>
      </c>
      <c r="BQ462" s="7">
        <v>5047.4366</v>
      </c>
      <c r="BR462" s="7">
        <f>Table2[[#This Row],[Company Direct Through FY 11]]+Table2[[#This Row],[Company Direct FY 12 and After ]]</f>
        <v>6193.6666999999998</v>
      </c>
      <c r="BS462" s="7">
        <v>0</v>
      </c>
      <c r="BT462" s="7">
        <v>0</v>
      </c>
      <c r="BU462" s="7">
        <v>0</v>
      </c>
      <c r="BV462" s="7">
        <f>Table2[[#This Row],[Sales Tax Exemption Through FY 11]]+Table2[[#This Row],[Sales Tax Exemption FY 12 and After ]]</f>
        <v>0</v>
      </c>
      <c r="BW462" s="7">
        <v>0</v>
      </c>
      <c r="BX462" s="7">
        <v>0</v>
      </c>
      <c r="BY462" s="7">
        <v>0</v>
      </c>
      <c r="BZ462" s="7">
        <f>Table2[[#This Row],[Energy Tax Savings Through FY 11]]+Table2[[#This Row],[Energy Tax Savings FY 12 and After ]]</f>
        <v>0</v>
      </c>
      <c r="CA462" s="7">
        <v>0</v>
      </c>
      <c r="CB462" s="7">
        <v>0</v>
      </c>
      <c r="CC462" s="7">
        <v>0</v>
      </c>
      <c r="CD462" s="7">
        <f>Table2[[#This Row],[Tax Exempt Bond Savings Through FY 11]]+Table2[[#This Row],[Tax Exempt Bond Savings FY12 and After ]]</f>
        <v>0</v>
      </c>
      <c r="CE462" s="7">
        <v>193.96610000000001</v>
      </c>
      <c r="CF462" s="7">
        <v>618.21510000000001</v>
      </c>
      <c r="CG462" s="7">
        <v>2668.0047</v>
      </c>
      <c r="CH462" s="7">
        <f>Table2[[#This Row],[Indirect and Induced Through FY 11]]+Table2[[#This Row],[Indirect and Induced FY 12 and After  ]]</f>
        <v>3286.2197999999999</v>
      </c>
      <c r="CI462" s="7">
        <v>560.91890000000001</v>
      </c>
      <c r="CJ462" s="7">
        <v>1764.4452000000001</v>
      </c>
      <c r="CK462" s="7">
        <v>7715.4413000000004</v>
      </c>
      <c r="CL462" s="7">
        <f>Table2[[#This Row],[TOTAL Income Consumption Use Taxes Through FY 11]]+Table2[[#This Row],[TOTAL Income Consumption Use Taxes FY 12 and After  ]]</f>
        <v>9479.8865000000005</v>
      </c>
      <c r="CM462" s="7">
        <v>68.902000000000001</v>
      </c>
      <c r="CN462" s="7">
        <v>236.82769999999999</v>
      </c>
      <c r="CO462" s="7">
        <v>947.74739999999997</v>
      </c>
      <c r="CP462" s="7">
        <f>Table2[[#This Row],[Assistance Provided Through FY 11]]+Table2[[#This Row],[Assistance Provided FY 12 and After ]]</f>
        <v>1184.5751</v>
      </c>
      <c r="CQ462" s="7">
        <v>0</v>
      </c>
      <c r="CR462" s="7">
        <v>0</v>
      </c>
      <c r="CS462" s="7">
        <v>0</v>
      </c>
      <c r="CT462" s="7">
        <f>Table2[[#This Row],[Recapture Cancellation Reduction Amount Through FY 11]]+Table2[[#This Row],[Recapture Cancellation Reduction Amount FY 12 and After ]]</f>
        <v>0</v>
      </c>
      <c r="CU462" s="7">
        <v>0</v>
      </c>
      <c r="CV462" s="7">
        <v>0</v>
      </c>
      <c r="CW462" s="7">
        <v>0</v>
      </c>
      <c r="CX462" s="7">
        <f>Table2[[#This Row],[Penalty Paid Through FY 11]]+Table2[[#This Row],[Penalty Paid FY 12 and After]]</f>
        <v>0</v>
      </c>
      <c r="CY462" s="7">
        <v>68.902000000000001</v>
      </c>
      <c r="CZ462" s="7">
        <v>236.82769999999999</v>
      </c>
      <c r="DA462" s="7">
        <v>947.74739999999997</v>
      </c>
      <c r="DB462" s="7">
        <f>Table2[[#This Row],[TOTAL Assistance Net of recapture penalties Through FY 11]]+Table2[[#This Row],[TOTAL Assistance Net of recapture penalties FY 12 and After ]]</f>
        <v>1184.5751</v>
      </c>
      <c r="DC462" s="7">
        <v>494.56279999999998</v>
      </c>
      <c r="DD462" s="7">
        <v>1578.2529999999999</v>
      </c>
      <c r="DE462" s="7">
        <v>6802.7109</v>
      </c>
      <c r="DF462" s="7">
        <f>Table2[[#This Row],[Company Direct Tax Revenue Before Assistance FY 12 and After]]+Table2[[#This Row],[Company Direct Tax Revenue Before Assistance Through FY 11]]</f>
        <v>8380.9639000000006</v>
      </c>
      <c r="DG462" s="7">
        <v>350.33569999999997</v>
      </c>
      <c r="DH462" s="7">
        <v>1085.0555999999999</v>
      </c>
      <c r="DI462" s="7">
        <v>4818.8703999999998</v>
      </c>
      <c r="DJ462" s="7">
        <f>Table2[[#This Row],[Indirect and Induced Tax Revenues FY 12 and After]]+Table2[[#This Row],[Indirect and Induced Tax Revenues Through FY 11]]</f>
        <v>5903.9259999999995</v>
      </c>
      <c r="DK462" s="7">
        <v>844.89850000000001</v>
      </c>
      <c r="DL462" s="7">
        <v>2663.3085999999998</v>
      </c>
      <c r="DM462" s="7">
        <v>11621.5813</v>
      </c>
      <c r="DN462" s="7">
        <f>Table2[[#This Row],[TOTAL Tax Revenues Before Assistance Through FY 11]]+Table2[[#This Row],[TOTAL Tax Revenues Before Assistance FY 12 and After]]</f>
        <v>14284.8899</v>
      </c>
      <c r="DO462" s="7">
        <v>775.99649999999997</v>
      </c>
      <c r="DP462" s="7">
        <v>2426.4809</v>
      </c>
      <c r="DQ462" s="7">
        <v>10673.8339</v>
      </c>
      <c r="DR462" s="7">
        <f>Table2[[#This Row],[TOTAL Tax Revenues Net of Assistance Recapture and Penalty FY 12 and After]]+Table2[[#This Row],[TOTAL Tax Revenues Net of Assistance Recapture and Penalty Through FY 11]]</f>
        <v>13100.3148</v>
      </c>
      <c r="DS462" s="7">
        <v>0</v>
      </c>
      <c r="DT462" s="7">
        <v>0</v>
      </c>
      <c r="DU462" s="7">
        <v>0</v>
      </c>
      <c r="DV462" s="7">
        <v>0</v>
      </c>
    </row>
    <row r="463" spans="1:126" x14ac:dyDescent="0.25">
      <c r="A463" s="5">
        <v>93288</v>
      </c>
      <c r="B463" s="5" t="s">
        <v>860</v>
      </c>
      <c r="C463" s="5" t="s">
        <v>861</v>
      </c>
      <c r="D463" s="5" t="s">
        <v>42</v>
      </c>
      <c r="E463" s="5">
        <v>42</v>
      </c>
      <c r="F463" s="5">
        <v>4367</v>
      </c>
      <c r="G463" s="5">
        <v>15</v>
      </c>
      <c r="H463" s="23"/>
      <c r="I463" s="23"/>
      <c r="J463" s="5">
        <v>541870</v>
      </c>
      <c r="K463" s="6" t="s">
        <v>43</v>
      </c>
      <c r="L463" s="6">
        <v>39350</v>
      </c>
      <c r="M463" s="9">
        <v>48760</v>
      </c>
      <c r="N463" s="7">
        <v>5550</v>
      </c>
      <c r="O463" s="5" t="s">
        <v>51</v>
      </c>
      <c r="P463" s="23">
        <v>70</v>
      </c>
      <c r="Q463" s="23">
        <v>0</v>
      </c>
      <c r="R463" s="23">
        <v>50</v>
      </c>
      <c r="S463" s="23">
        <v>0</v>
      </c>
      <c r="T463" s="23">
        <v>11</v>
      </c>
      <c r="U463" s="23">
        <v>131</v>
      </c>
      <c r="V463" s="23">
        <v>96</v>
      </c>
      <c r="W463" s="23">
        <v>0</v>
      </c>
      <c r="X463" s="23">
        <v>0</v>
      </c>
      <c r="Y463" s="23">
        <v>0</v>
      </c>
      <c r="Z463" s="23">
        <v>34</v>
      </c>
      <c r="AA463" s="24">
        <v>0</v>
      </c>
      <c r="AB463" s="24">
        <v>0</v>
      </c>
      <c r="AC463" s="24">
        <v>0</v>
      </c>
      <c r="AD463" s="24">
        <v>0</v>
      </c>
      <c r="AE463" s="24">
        <v>0</v>
      </c>
      <c r="AF463" s="24">
        <v>96.6666666666667</v>
      </c>
      <c r="AG463" s="5" t="s">
        <v>33</v>
      </c>
      <c r="AH463" s="7" t="s">
        <v>33</v>
      </c>
      <c r="AI463" s="7">
        <v>35.731000000000002</v>
      </c>
      <c r="AJ463" s="7">
        <v>117.3856</v>
      </c>
      <c r="AK463" s="7">
        <v>491.48110000000003</v>
      </c>
      <c r="AL463" s="7">
        <f>Table2[[#This Row],[Company Direct Land Through FY 11]]+Table2[[#This Row],[Company Direct Land FY 12 and After ]]</f>
        <v>608.86670000000004</v>
      </c>
      <c r="AM463" s="7">
        <v>65.893000000000001</v>
      </c>
      <c r="AN463" s="7">
        <v>200.29759999999999</v>
      </c>
      <c r="AO463" s="7">
        <v>906.3596</v>
      </c>
      <c r="AP463" s="7">
        <f>Table2[[#This Row],[Company Direct Building Through FY 11]]+Table2[[#This Row],[Company Direct Building FY 12 and After  ]]</f>
        <v>1106.6572000000001</v>
      </c>
      <c r="AQ463" s="7">
        <v>0</v>
      </c>
      <c r="AR463" s="7">
        <v>71.456000000000003</v>
      </c>
      <c r="AS463" s="7">
        <v>0</v>
      </c>
      <c r="AT463" s="7">
        <f>Table2[[#This Row],[Mortgage Recording Tax Through FY 11]]+Table2[[#This Row],[Mortgage Recording Tax FY 12 and After ]]</f>
        <v>71.456000000000003</v>
      </c>
      <c r="AU463" s="7">
        <v>54.009</v>
      </c>
      <c r="AV463" s="7">
        <v>151.1061</v>
      </c>
      <c r="AW463" s="7">
        <v>742.89440000000002</v>
      </c>
      <c r="AX463" s="7">
        <f>Table2[[#This Row],[Pilot Savings  Through FY 11]]+Table2[[#This Row],[Pilot Savings FY 12 and After ]]</f>
        <v>894.00049999999999</v>
      </c>
      <c r="AY463" s="7">
        <v>0</v>
      </c>
      <c r="AZ463" s="7">
        <v>71.456000000000003</v>
      </c>
      <c r="BA463" s="7">
        <v>0</v>
      </c>
      <c r="BB463" s="7">
        <f>Table2[[#This Row],[Mortgage Recording Tax Exemption Through FY 11]]+Table2[[#This Row],[Mortgage Recording Tax Exemption FY 12 and After ]]</f>
        <v>71.456000000000003</v>
      </c>
      <c r="BC463" s="7">
        <v>122.0604</v>
      </c>
      <c r="BD463" s="7">
        <v>318.83080000000001</v>
      </c>
      <c r="BE463" s="7">
        <v>1678.9404999999999</v>
      </c>
      <c r="BF463" s="7">
        <f>Table2[[#This Row],[Indirect and Induced Land Through FY 11]]+Table2[[#This Row],[Indirect and Induced Land FY 12 and After ]]</f>
        <v>1997.7712999999999</v>
      </c>
      <c r="BG463" s="7">
        <v>226.68360000000001</v>
      </c>
      <c r="BH463" s="7">
        <v>592.1146</v>
      </c>
      <c r="BI463" s="7">
        <v>3118.0336000000002</v>
      </c>
      <c r="BJ463" s="7">
        <f>Table2[[#This Row],[Indirect and Induced Building Through FY 11]]+Table2[[#This Row],[Indirect and Induced Building FY 12 and After]]</f>
        <v>3710.1482000000001</v>
      </c>
      <c r="BK463" s="7">
        <v>396.35899999999998</v>
      </c>
      <c r="BL463" s="7">
        <v>1077.5225</v>
      </c>
      <c r="BM463" s="7">
        <v>5451.9204</v>
      </c>
      <c r="BN463" s="7">
        <f>Table2[[#This Row],[TOTAL Real Property Related Taxes Through FY 11]]+Table2[[#This Row],[TOTAL Real Property Related Taxes FY 12 and After]]</f>
        <v>6529.4429</v>
      </c>
      <c r="BO463" s="7">
        <v>716.52210000000002</v>
      </c>
      <c r="BP463" s="7">
        <v>1969.7715000000001</v>
      </c>
      <c r="BQ463" s="7">
        <v>9855.7644999999993</v>
      </c>
      <c r="BR463" s="7">
        <f>Table2[[#This Row],[Company Direct Through FY 11]]+Table2[[#This Row],[Company Direct FY 12 and After ]]</f>
        <v>11825.536</v>
      </c>
      <c r="BS463" s="7">
        <v>0</v>
      </c>
      <c r="BT463" s="7">
        <v>4.9010999999999996</v>
      </c>
      <c r="BU463" s="7">
        <v>0</v>
      </c>
      <c r="BV463" s="7">
        <f>Table2[[#This Row],[Sales Tax Exemption Through FY 11]]+Table2[[#This Row],[Sales Tax Exemption FY 12 and After ]]</f>
        <v>4.9010999999999996</v>
      </c>
      <c r="BW463" s="7">
        <v>0</v>
      </c>
      <c r="BX463" s="7">
        <v>0</v>
      </c>
      <c r="BY463" s="7">
        <v>0</v>
      </c>
      <c r="BZ463" s="7">
        <f>Table2[[#This Row],[Energy Tax Savings Through FY 11]]+Table2[[#This Row],[Energy Tax Savings FY 12 and After ]]</f>
        <v>0</v>
      </c>
      <c r="CA463" s="7">
        <v>0</v>
      </c>
      <c r="CB463" s="7">
        <v>0</v>
      </c>
      <c r="CC463" s="7">
        <v>0</v>
      </c>
      <c r="CD463" s="7">
        <f>Table2[[#This Row],[Tax Exempt Bond Savings Through FY 11]]+Table2[[#This Row],[Tax Exempt Bond Savings FY12 and After ]]</f>
        <v>0</v>
      </c>
      <c r="CE463" s="7">
        <v>480.41809999999998</v>
      </c>
      <c r="CF463" s="7">
        <v>1347.9029</v>
      </c>
      <c r="CG463" s="7">
        <v>6608.1531999999997</v>
      </c>
      <c r="CH463" s="7">
        <f>Table2[[#This Row],[Indirect and Induced Through FY 11]]+Table2[[#This Row],[Indirect and Induced FY 12 and After  ]]</f>
        <v>7956.0560999999998</v>
      </c>
      <c r="CI463" s="7">
        <v>1196.9402</v>
      </c>
      <c r="CJ463" s="7">
        <v>3312.7732999999998</v>
      </c>
      <c r="CK463" s="7">
        <v>16463.917700000002</v>
      </c>
      <c r="CL463" s="7">
        <f>Table2[[#This Row],[TOTAL Income Consumption Use Taxes Through FY 11]]+Table2[[#This Row],[TOTAL Income Consumption Use Taxes FY 12 and After  ]]</f>
        <v>19776.691000000003</v>
      </c>
      <c r="CM463" s="7">
        <v>54.009</v>
      </c>
      <c r="CN463" s="7">
        <v>227.4632</v>
      </c>
      <c r="CO463" s="7">
        <v>742.89440000000002</v>
      </c>
      <c r="CP463" s="7">
        <f>Table2[[#This Row],[Assistance Provided Through FY 11]]+Table2[[#This Row],[Assistance Provided FY 12 and After ]]</f>
        <v>970.35760000000005</v>
      </c>
      <c r="CQ463" s="7">
        <v>0</v>
      </c>
      <c r="CR463" s="7">
        <v>0</v>
      </c>
      <c r="CS463" s="7">
        <v>0</v>
      </c>
      <c r="CT463" s="7">
        <f>Table2[[#This Row],[Recapture Cancellation Reduction Amount Through FY 11]]+Table2[[#This Row],[Recapture Cancellation Reduction Amount FY 12 and After ]]</f>
        <v>0</v>
      </c>
      <c r="CU463" s="7">
        <v>0</v>
      </c>
      <c r="CV463" s="7">
        <v>0</v>
      </c>
      <c r="CW463" s="7">
        <v>0</v>
      </c>
      <c r="CX463" s="7">
        <f>Table2[[#This Row],[Penalty Paid Through FY 11]]+Table2[[#This Row],[Penalty Paid FY 12 and After]]</f>
        <v>0</v>
      </c>
      <c r="CY463" s="7">
        <v>54.009</v>
      </c>
      <c r="CZ463" s="7">
        <v>227.4632</v>
      </c>
      <c r="DA463" s="7">
        <v>742.89440000000002</v>
      </c>
      <c r="DB463" s="7">
        <f>Table2[[#This Row],[TOTAL Assistance Net of recapture penalties Through FY 11]]+Table2[[#This Row],[TOTAL Assistance Net of recapture penalties FY 12 and After ]]</f>
        <v>970.35760000000005</v>
      </c>
      <c r="DC463" s="7">
        <v>818.14610000000005</v>
      </c>
      <c r="DD463" s="7">
        <v>2358.9106999999999</v>
      </c>
      <c r="DE463" s="7">
        <v>11253.6052</v>
      </c>
      <c r="DF463" s="7">
        <f>Table2[[#This Row],[Company Direct Tax Revenue Before Assistance FY 12 and After]]+Table2[[#This Row],[Company Direct Tax Revenue Before Assistance Through FY 11]]</f>
        <v>13612.5159</v>
      </c>
      <c r="DG463" s="7">
        <v>829.16210000000001</v>
      </c>
      <c r="DH463" s="7">
        <v>2258.8483000000001</v>
      </c>
      <c r="DI463" s="7">
        <v>11405.1273</v>
      </c>
      <c r="DJ463" s="7">
        <f>Table2[[#This Row],[Indirect and Induced Tax Revenues FY 12 and After]]+Table2[[#This Row],[Indirect and Induced Tax Revenues Through FY 11]]</f>
        <v>13663.9756</v>
      </c>
      <c r="DK463" s="7">
        <v>1647.3081999999999</v>
      </c>
      <c r="DL463" s="7">
        <v>4617.759</v>
      </c>
      <c r="DM463" s="7">
        <v>22658.732499999998</v>
      </c>
      <c r="DN463" s="7">
        <f>Table2[[#This Row],[TOTAL Tax Revenues Before Assistance Through FY 11]]+Table2[[#This Row],[TOTAL Tax Revenues Before Assistance FY 12 and After]]</f>
        <v>27276.491499999996</v>
      </c>
      <c r="DO463" s="7">
        <v>1593.2991999999999</v>
      </c>
      <c r="DP463" s="7">
        <v>4390.2957999999999</v>
      </c>
      <c r="DQ463" s="7">
        <v>21915.838100000001</v>
      </c>
      <c r="DR463" s="7">
        <f>Table2[[#This Row],[TOTAL Tax Revenues Net of Assistance Recapture and Penalty FY 12 and After]]+Table2[[#This Row],[TOTAL Tax Revenues Net of Assistance Recapture and Penalty Through FY 11]]</f>
        <v>26306.133900000001</v>
      </c>
      <c r="DS463" s="7">
        <v>0</v>
      </c>
      <c r="DT463" s="7">
        <v>0</v>
      </c>
      <c r="DU463" s="7">
        <v>0</v>
      </c>
      <c r="DV463" s="7">
        <v>0</v>
      </c>
    </row>
    <row r="464" spans="1:126" x14ac:dyDescent="0.25">
      <c r="A464" s="5">
        <v>93289</v>
      </c>
      <c r="B464" s="5" t="s">
        <v>862</v>
      </c>
      <c r="C464" s="5" t="s">
        <v>863</v>
      </c>
      <c r="D464" s="5" t="s">
        <v>42</v>
      </c>
      <c r="E464" s="5">
        <v>38</v>
      </c>
      <c r="F464" s="5">
        <v>664</v>
      </c>
      <c r="G464" s="5">
        <v>29</v>
      </c>
      <c r="H464" s="23"/>
      <c r="I464" s="23"/>
      <c r="J464" s="5">
        <v>326199</v>
      </c>
      <c r="K464" s="6" t="s">
        <v>43</v>
      </c>
      <c r="L464" s="6">
        <v>39419</v>
      </c>
      <c r="M464" s="9">
        <v>48760</v>
      </c>
      <c r="N464" s="7">
        <v>1900</v>
      </c>
      <c r="O464" s="5" t="s">
        <v>29</v>
      </c>
      <c r="P464" s="23">
        <v>0</v>
      </c>
      <c r="Q464" s="23">
        <v>0</v>
      </c>
      <c r="R464" s="23">
        <v>22</v>
      </c>
      <c r="S464" s="23">
        <v>0</v>
      </c>
      <c r="T464" s="23">
        <v>0</v>
      </c>
      <c r="U464" s="23">
        <v>22</v>
      </c>
      <c r="V464" s="23">
        <v>22</v>
      </c>
      <c r="W464" s="23">
        <v>0</v>
      </c>
      <c r="X464" s="23">
        <v>0</v>
      </c>
      <c r="Y464" s="23">
        <v>17</v>
      </c>
      <c r="Z464" s="23">
        <v>12</v>
      </c>
      <c r="AA464" s="24">
        <v>0</v>
      </c>
      <c r="AB464" s="24">
        <v>0</v>
      </c>
      <c r="AC464" s="24">
        <v>0</v>
      </c>
      <c r="AD464" s="24">
        <v>0</v>
      </c>
      <c r="AE464" s="24">
        <v>0</v>
      </c>
      <c r="AF464" s="24">
        <v>100</v>
      </c>
      <c r="AG464" s="5" t="s">
        <v>33</v>
      </c>
      <c r="AH464" s="7" t="s">
        <v>39</v>
      </c>
      <c r="AI464" s="7">
        <v>14.45</v>
      </c>
      <c r="AJ464" s="7">
        <v>48.928400000000003</v>
      </c>
      <c r="AK464" s="7">
        <v>198.762</v>
      </c>
      <c r="AL464" s="7">
        <f>Table2[[#This Row],[Company Direct Land Through FY 11]]+Table2[[#This Row],[Company Direct Land FY 12 and After ]]</f>
        <v>247.69040000000001</v>
      </c>
      <c r="AM464" s="7">
        <v>41.011000000000003</v>
      </c>
      <c r="AN464" s="7">
        <v>122.9697</v>
      </c>
      <c r="AO464" s="7">
        <v>564.10599999999999</v>
      </c>
      <c r="AP464" s="7">
        <f>Table2[[#This Row],[Company Direct Building Through FY 11]]+Table2[[#This Row],[Company Direct Building FY 12 and After  ]]</f>
        <v>687.07569999999998</v>
      </c>
      <c r="AQ464" s="7">
        <v>0</v>
      </c>
      <c r="AR464" s="7">
        <v>25.009599999999999</v>
      </c>
      <c r="AS464" s="7">
        <v>0</v>
      </c>
      <c r="AT464" s="7">
        <f>Table2[[#This Row],[Mortgage Recording Tax Through FY 11]]+Table2[[#This Row],[Mortgage Recording Tax FY 12 and After ]]</f>
        <v>25.009599999999999</v>
      </c>
      <c r="AU464" s="7">
        <v>24.86</v>
      </c>
      <c r="AV464" s="7">
        <v>44.737099999999998</v>
      </c>
      <c r="AW464" s="7">
        <v>341.95080000000002</v>
      </c>
      <c r="AX464" s="7">
        <f>Table2[[#This Row],[Pilot Savings  Through FY 11]]+Table2[[#This Row],[Pilot Savings FY 12 and After ]]</f>
        <v>386.68790000000001</v>
      </c>
      <c r="AY464" s="7">
        <v>0</v>
      </c>
      <c r="AZ464" s="7">
        <v>25.009599999999999</v>
      </c>
      <c r="BA464" s="7">
        <v>0</v>
      </c>
      <c r="BB464" s="7">
        <f>Table2[[#This Row],[Mortgage Recording Tax Exemption Through FY 11]]+Table2[[#This Row],[Mortgage Recording Tax Exemption FY 12 and After ]]</f>
        <v>25.009599999999999</v>
      </c>
      <c r="BC464" s="7">
        <v>25.178999999999998</v>
      </c>
      <c r="BD464" s="7">
        <v>86.163600000000002</v>
      </c>
      <c r="BE464" s="7">
        <v>346.33819999999997</v>
      </c>
      <c r="BF464" s="7">
        <f>Table2[[#This Row],[Indirect and Induced Land Through FY 11]]+Table2[[#This Row],[Indirect and Induced Land FY 12 and After ]]</f>
        <v>432.5018</v>
      </c>
      <c r="BG464" s="7">
        <v>46.761000000000003</v>
      </c>
      <c r="BH464" s="7">
        <v>160.01820000000001</v>
      </c>
      <c r="BI464" s="7">
        <v>643.19730000000004</v>
      </c>
      <c r="BJ464" s="7">
        <f>Table2[[#This Row],[Indirect and Induced Building Through FY 11]]+Table2[[#This Row],[Indirect and Induced Building FY 12 and After]]</f>
        <v>803.21550000000002</v>
      </c>
      <c r="BK464" s="7">
        <v>102.541</v>
      </c>
      <c r="BL464" s="7">
        <v>373.34280000000001</v>
      </c>
      <c r="BM464" s="7">
        <v>1410.4527</v>
      </c>
      <c r="BN464" s="7">
        <f>Table2[[#This Row],[TOTAL Real Property Related Taxes Through FY 11]]+Table2[[#This Row],[TOTAL Real Property Related Taxes FY 12 and After]]</f>
        <v>1783.7955000000002</v>
      </c>
      <c r="BO464" s="7">
        <v>212.3569</v>
      </c>
      <c r="BP464" s="7">
        <v>771.82669999999996</v>
      </c>
      <c r="BQ464" s="7">
        <v>2920.9701</v>
      </c>
      <c r="BR464" s="7">
        <f>Table2[[#This Row],[Company Direct Through FY 11]]+Table2[[#This Row],[Company Direct FY 12 and After ]]</f>
        <v>3692.7968000000001</v>
      </c>
      <c r="BS464" s="7">
        <v>0</v>
      </c>
      <c r="BT464" s="7">
        <v>0</v>
      </c>
      <c r="BU464" s="7">
        <v>0</v>
      </c>
      <c r="BV464" s="7">
        <f>Table2[[#This Row],[Sales Tax Exemption Through FY 11]]+Table2[[#This Row],[Sales Tax Exemption FY 12 and After ]]</f>
        <v>0</v>
      </c>
      <c r="BW464" s="7">
        <v>0</v>
      </c>
      <c r="BX464" s="7">
        <v>0</v>
      </c>
      <c r="BY464" s="7">
        <v>0</v>
      </c>
      <c r="BZ464" s="7">
        <f>Table2[[#This Row],[Energy Tax Savings Through FY 11]]+Table2[[#This Row],[Energy Tax Savings FY 12 and After ]]</f>
        <v>0</v>
      </c>
      <c r="CA464" s="7">
        <v>0</v>
      </c>
      <c r="CB464" s="7">
        <v>0</v>
      </c>
      <c r="CC464" s="7">
        <v>0</v>
      </c>
      <c r="CD464" s="7">
        <f>Table2[[#This Row],[Tax Exempt Bond Savings Through FY 11]]+Table2[[#This Row],[Tax Exempt Bond Savings FY12 and After ]]</f>
        <v>0</v>
      </c>
      <c r="CE464" s="7">
        <v>99.102099999999993</v>
      </c>
      <c r="CF464" s="7">
        <v>368.88150000000002</v>
      </c>
      <c r="CG464" s="7">
        <v>1363.1515999999999</v>
      </c>
      <c r="CH464" s="7">
        <f>Table2[[#This Row],[Indirect and Induced Through FY 11]]+Table2[[#This Row],[Indirect and Induced FY 12 and After  ]]</f>
        <v>1732.0330999999999</v>
      </c>
      <c r="CI464" s="7">
        <v>311.459</v>
      </c>
      <c r="CJ464" s="7">
        <v>1140.7082</v>
      </c>
      <c r="CK464" s="7">
        <v>4284.1216999999997</v>
      </c>
      <c r="CL464" s="7">
        <f>Table2[[#This Row],[TOTAL Income Consumption Use Taxes Through FY 11]]+Table2[[#This Row],[TOTAL Income Consumption Use Taxes FY 12 and After  ]]</f>
        <v>5424.8298999999997</v>
      </c>
      <c r="CM464" s="7">
        <v>24.86</v>
      </c>
      <c r="CN464" s="7">
        <v>69.746700000000004</v>
      </c>
      <c r="CO464" s="7">
        <v>341.95080000000002</v>
      </c>
      <c r="CP464" s="7">
        <f>Table2[[#This Row],[Assistance Provided Through FY 11]]+Table2[[#This Row],[Assistance Provided FY 12 and After ]]</f>
        <v>411.69749999999999</v>
      </c>
      <c r="CQ464" s="7">
        <v>0</v>
      </c>
      <c r="CR464" s="7">
        <v>0</v>
      </c>
      <c r="CS464" s="7">
        <v>0</v>
      </c>
      <c r="CT464" s="7">
        <f>Table2[[#This Row],[Recapture Cancellation Reduction Amount Through FY 11]]+Table2[[#This Row],[Recapture Cancellation Reduction Amount FY 12 and After ]]</f>
        <v>0</v>
      </c>
      <c r="CU464" s="7">
        <v>0</v>
      </c>
      <c r="CV464" s="7">
        <v>0</v>
      </c>
      <c r="CW464" s="7">
        <v>0</v>
      </c>
      <c r="CX464" s="7">
        <f>Table2[[#This Row],[Penalty Paid Through FY 11]]+Table2[[#This Row],[Penalty Paid FY 12 and After]]</f>
        <v>0</v>
      </c>
      <c r="CY464" s="7">
        <v>24.86</v>
      </c>
      <c r="CZ464" s="7">
        <v>69.746700000000004</v>
      </c>
      <c r="DA464" s="7">
        <v>341.95080000000002</v>
      </c>
      <c r="DB464" s="7">
        <f>Table2[[#This Row],[TOTAL Assistance Net of recapture penalties Through FY 11]]+Table2[[#This Row],[TOTAL Assistance Net of recapture penalties FY 12 and After ]]</f>
        <v>411.69749999999999</v>
      </c>
      <c r="DC464" s="7">
        <v>267.81790000000001</v>
      </c>
      <c r="DD464" s="7">
        <v>968.73440000000005</v>
      </c>
      <c r="DE464" s="7">
        <v>3683.8380999999999</v>
      </c>
      <c r="DF464" s="7">
        <f>Table2[[#This Row],[Company Direct Tax Revenue Before Assistance FY 12 and After]]+Table2[[#This Row],[Company Direct Tax Revenue Before Assistance Through FY 11]]</f>
        <v>4652.5725000000002</v>
      </c>
      <c r="DG464" s="7">
        <v>171.0421</v>
      </c>
      <c r="DH464" s="7">
        <v>615.06330000000003</v>
      </c>
      <c r="DI464" s="7">
        <v>2352.6871000000001</v>
      </c>
      <c r="DJ464" s="7">
        <f>Table2[[#This Row],[Indirect and Induced Tax Revenues FY 12 and After]]+Table2[[#This Row],[Indirect and Induced Tax Revenues Through FY 11]]</f>
        <v>2967.7503999999999</v>
      </c>
      <c r="DK464" s="7">
        <v>438.86</v>
      </c>
      <c r="DL464" s="7">
        <v>1583.7977000000001</v>
      </c>
      <c r="DM464" s="7">
        <v>6036.5252</v>
      </c>
      <c r="DN464" s="7">
        <f>Table2[[#This Row],[TOTAL Tax Revenues Before Assistance Through FY 11]]+Table2[[#This Row],[TOTAL Tax Revenues Before Assistance FY 12 and After]]</f>
        <v>7620.3229000000001</v>
      </c>
      <c r="DO464" s="7">
        <v>414</v>
      </c>
      <c r="DP464" s="7">
        <v>1514.0509999999999</v>
      </c>
      <c r="DQ464" s="7">
        <v>5694.5744000000004</v>
      </c>
      <c r="DR464" s="7">
        <f>Table2[[#This Row],[TOTAL Tax Revenues Net of Assistance Recapture and Penalty FY 12 and After]]+Table2[[#This Row],[TOTAL Tax Revenues Net of Assistance Recapture and Penalty Through FY 11]]</f>
        <v>7208.6254000000008</v>
      </c>
      <c r="DS464" s="7">
        <v>0</v>
      </c>
      <c r="DT464" s="7">
        <v>0</v>
      </c>
      <c r="DU464" s="7">
        <v>0</v>
      </c>
      <c r="DV464" s="7">
        <v>0</v>
      </c>
    </row>
    <row r="465" spans="1:126" x14ac:dyDescent="0.25">
      <c r="A465" s="5">
        <v>93290</v>
      </c>
      <c r="B465" s="5" t="s">
        <v>864</v>
      </c>
      <c r="C465" s="5" t="s">
        <v>865</v>
      </c>
      <c r="D465" s="5" t="s">
        <v>32</v>
      </c>
      <c r="E465" s="5">
        <v>34</v>
      </c>
      <c r="F465" s="5">
        <v>3556</v>
      </c>
      <c r="G465" s="5">
        <v>61</v>
      </c>
      <c r="H465" s="23"/>
      <c r="I465" s="23"/>
      <c r="J465" s="5">
        <v>238130</v>
      </c>
      <c r="K465" s="6" t="s">
        <v>28</v>
      </c>
      <c r="L465" s="6">
        <v>39450</v>
      </c>
      <c r="M465" s="9">
        <v>48760</v>
      </c>
      <c r="N465" s="7">
        <v>2450</v>
      </c>
      <c r="O465" s="5" t="s">
        <v>51</v>
      </c>
      <c r="P465" s="23">
        <v>0</v>
      </c>
      <c r="Q465" s="23">
        <v>0</v>
      </c>
      <c r="R465" s="23">
        <v>16</v>
      </c>
      <c r="S465" s="23">
        <v>0</v>
      </c>
      <c r="T465" s="23">
        <v>0</v>
      </c>
      <c r="U465" s="23">
        <v>16</v>
      </c>
      <c r="V465" s="23">
        <v>16</v>
      </c>
      <c r="W465" s="23">
        <v>0</v>
      </c>
      <c r="X465" s="23">
        <v>0</v>
      </c>
      <c r="Y465" s="23">
        <v>16</v>
      </c>
      <c r="Z465" s="23">
        <v>15</v>
      </c>
      <c r="AA465" s="24">
        <v>0</v>
      </c>
      <c r="AB465" s="24">
        <v>0</v>
      </c>
      <c r="AC465" s="24">
        <v>0</v>
      </c>
      <c r="AD465" s="24">
        <v>0</v>
      </c>
      <c r="AE465" s="24">
        <v>0</v>
      </c>
      <c r="AF465" s="24">
        <v>100</v>
      </c>
      <c r="AG465" s="5" t="s">
        <v>33</v>
      </c>
      <c r="AH465" s="7" t="s">
        <v>33</v>
      </c>
      <c r="AI465" s="7">
        <v>13.039</v>
      </c>
      <c r="AJ465" s="7">
        <v>48.7669</v>
      </c>
      <c r="AK465" s="7">
        <v>179.35169999999999</v>
      </c>
      <c r="AL465" s="7">
        <f>Table2[[#This Row],[Company Direct Land Through FY 11]]+Table2[[#This Row],[Company Direct Land FY 12 and After ]]</f>
        <v>228.11859999999999</v>
      </c>
      <c r="AM465" s="7">
        <v>7.6749999999999998</v>
      </c>
      <c r="AN465" s="7">
        <v>43.136400000000002</v>
      </c>
      <c r="AO465" s="7">
        <v>105.5692</v>
      </c>
      <c r="AP465" s="7">
        <f>Table2[[#This Row],[Company Direct Building Through FY 11]]+Table2[[#This Row],[Company Direct Building FY 12 and After  ]]</f>
        <v>148.7056</v>
      </c>
      <c r="AQ465" s="7">
        <v>0</v>
      </c>
      <c r="AR465" s="7">
        <v>36.712899999999998</v>
      </c>
      <c r="AS465" s="7">
        <v>0</v>
      </c>
      <c r="AT465" s="7">
        <f>Table2[[#This Row],[Mortgage Recording Tax Through FY 11]]+Table2[[#This Row],[Mortgage Recording Tax FY 12 and After ]]</f>
        <v>36.712899999999998</v>
      </c>
      <c r="AU465" s="7">
        <v>11.420999999999999</v>
      </c>
      <c r="AV465" s="7">
        <v>27.8675</v>
      </c>
      <c r="AW465" s="7">
        <v>157.09610000000001</v>
      </c>
      <c r="AX465" s="7">
        <f>Table2[[#This Row],[Pilot Savings  Through FY 11]]+Table2[[#This Row],[Pilot Savings FY 12 and After ]]</f>
        <v>184.96360000000001</v>
      </c>
      <c r="AY465" s="7">
        <v>0</v>
      </c>
      <c r="AZ465" s="7">
        <v>36.712899999999998</v>
      </c>
      <c r="BA465" s="7">
        <v>0</v>
      </c>
      <c r="BB465" s="7">
        <f>Table2[[#This Row],[Mortgage Recording Tax Exemption Through FY 11]]+Table2[[#This Row],[Mortgage Recording Tax Exemption FY 12 and After ]]</f>
        <v>36.712899999999998</v>
      </c>
      <c r="BC465" s="7">
        <v>13.4156</v>
      </c>
      <c r="BD465" s="7">
        <v>69.348799999999997</v>
      </c>
      <c r="BE465" s="7">
        <v>184.5307</v>
      </c>
      <c r="BF465" s="7">
        <f>Table2[[#This Row],[Indirect and Induced Land Through FY 11]]+Table2[[#This Row],[Indirect and Induced Land FY 12 and After ]]</f>
        <v>253.87950000000001</v>
      </c>
      <c r="BG465" s="7">
        <v>24.9148</v>
      </c>
      <c r="BH465" s="7">
        <v>128.79069999999999</v>
      </c>
      <c r="BI465" s="7">
        <v>342.70269999999999</v>
      </c>
      <c r="BJ465" s="7">
        <f>Table2[[#This Row],[Indirect and Induced Building Through FY 11]]+Table2[[#This Row],[Indirect and Induced Building FY 12 and After]]</f>
        <v>471.49339999999995</v>
      </c>
      <c r="BK465" s="7">
        <v>47.623399999999997</v>
      </c>
      <c r="BL465" s="7">
        <v>262.17529999999999</v>
      </c>
      <c r="BM465" s="7">
        <v>655.05820000000006</v>
      </c>
      <c r="BN465" s="7">
        <f>Table2[[#This Row],[TOTAL Real Property Related Taxes Through FY 11]]+Table2[[#This Row],[TOTAL Real Property Related Taxes FY 12 and After]]</f>
        <v>917.23350000000005</v>
      </c>
      <c r="BO465" s="7">
        <v>94.894499999999994</v>
      </c>
      <c r="BP465" s="7">
        <v>523.27689999999996</v>
      </c>
      <c r="BQ465" s="7">
        <v>1305.2747999999999</v>
      </c>
      <c r="BR465" s="7">
        <f>Table2[[#This Row],[Company Direct Through FY 11]]+Table2[[#This Row],[Company Direct FY 12 and After ]]</f>
        <v>1828.5517</v>
      </c>
      <c r="BS465" s="7">
        <v>0</v>
      </c>
      <c r="BT465" s="7">
        <v>3.9441999999999999</v>
      </c>
      <c r="BU465" s="7">
        <v>0</v>
      </c>
      <c r="BV465" s="7">
        <f>Table2[[#This Row],[Sales Tax Exemption Through FY 11]]+Table2[[#This Row],[Sales Tax Exemption FY 12 and After ]]</f>
        <v>3.9441999999999999</v>
      </c>
      <c r="BW465" s="7">
        <v>0</v>
      </c>
      <c r="BX465" s="7">
        <v>0</v>
      </c>
      <c r="BY465" s="7">
        <v>0</v>
      </c>
      <c r="BZ465" s="7">
        <f>Table2[[#This Row],[Energy Tax Savings Through FY 11]]+Table2[[#This Row],[Energy Tax Savings FY 12 and After ]]</f>
        <v>0</v>
      </c>
      <c r="CA465" s="7">
        <v>0</v>
      </c>
      <c r="CB465" s="7">
        <v>0</v>
      </c>
      <c r="CC465" s="7">
        <v>0</v>
      </c>
      <c r="CD465" s="7">
        <f>Table2[[#This Row],[Tax Exempt Bond Savings Through FY 11]]+Table2[[#This Row],[Tax Exempt Bond Savings FY12 and After ]]</f>
        <v>0</v>
      </c>
      <c r="CE465" s="7">
        <v>47.546300000000002</v>
      </c>
      <c r="CF465" s="7">
        <v>269.33550000000002</v>
      </c>
      <c r="CG465" s="7">
        <v>653.99869999999999</v>
      </c>
      <c r="CH465" s="7">
        <f>Table2[[#This Row],[Indirect and Induced Through FY 11]]+Table2[[#This Row],[Indirect and Induced FY 12 and After  ]]</f>
        <v>923.33420000000001</v>
      </c>
      <c r="CI465" s="7">
        <v>142.4408</v>
      </c>
      <c r="CJ465" s="7">
        <v>788.66819999999996</v>
      </c>
      <c r="CK465" s="7">
        <v>1959.2735</v>
      </c>
      <c r="CL465" s="7">
        <f>Table2[[#This Row],[TOTAL Income Consumption Use Taxes Through FY 11]]+Table2[[#This Row],[TOTAL Income Consumption Use Taxes FY 12 and After  ]]</f>
        <v>2747.9416999999999</v>
      </c>
      <c r="CM465" s="7">
        <v>11.420999999999999</v>
      </c>
      <c r="CN465" s="7">
        <v>68.524600000000007</v>
      </c>
      <c r="CO465" s="7">
        <v>157.09610000000001</v>
      </c>
      <c r="CP465" s="7">
        <f>Table2[[#This Row],[Assistance Provided Through FY 11]]+Table2[[#This Row],[Assistance Provided FY 12 and After ]]</f>
        <v>225.6207</v>
      </c>
      <c r="CQ465" s="7">
        <v>0</v>
      </c>
      <c r="CR465" s="7">
        <v>0</v>
      </c>
      <c r="CS465" s="7">
        <v>0</v>
      </c>
      <c r="CT465" s="7">
        <f>Table2[[#This Row],[Recapture Cancellation Reduction Amount Through FY 11]]+Table2[[#This Row],[Recapture Cancellation Reduction Amount FY 12 and After ]]</f>
        <v>0</v>
      </c>
      <c r="CU465" s="7">
        <v>0</v>
      </c>
      <c r="CV465" s="7">
        <v>0</v>
      </c>
      <c r="CW465" s="7">
        <v>0</v>
      </c>
      <c r="CX465" s="7">
        <f>Table2[[#This Row],[Penalty Paid Through FY 11]]+Table2[[#This Row],[Penalty Paid FY 12 and After]]</f>
        <v>0</v>
      </c>
      <c r="CY465" s="7">
        <v>11.420999999999999</v>
      </c>
      <c r="CZ465" s="7">
        <v>68.524600000000007</v>
      </c>
      <c r="DA465" s="7">
        <v>157.09610000000001</v>
      </c>
      <c r="DB465" s="7">
        <f>Table2[[#This Row],[TOTAL Assistance Net of recapture penalties Through FY 11]]+Table2[[#This Row],[TOTAL Assistance Net of recapture penalties FY 12 and After ]]</f>
        <v>225.6207</v>
      </c>
      <c r="DC465" s="7">
        <v>115.60850000000001</v>
      </c>
      <c r="DD465" s="7">
        <v>651.8931</v>
      </c>
      <c r="DE465" s="7">
        <v>1590.1957</v>
      </c>
      <c r="DF465" s="7">
        <f>Table2[[#This Row],[Company Direct Tax Revenue Before Assistance FY 12 and After]]+Table2[[#This Row],[Company Direct Tax Revenue Before Assistance Through FY 11]]</f>
        <v>2242.0888</v>
      </c>
      <c r="DG465" s="7">
        <v>85.8767</v>
      </c>
      <c r="DH465" s="7">
        <v>467.47500000000002</v>
      </c>
      <c r="DI465" s="7">
        <v>1181.2320999999999</v>
      </c>
      <c r="DJ465" s="7">
        <f>Table2[[#This Row],[Indirect and Induced Tax Revenues FY 12 and After]]+Table2[[#This Row],[Indirect and Induced Tax Revenues Through FY 11]]</f>
        <v>1648.7071000000001</v>
      </c>
      <c r="DK465" s="7">
        <v>201.48519999999999</v>
      </c>
      <c r="DL465" s="7">
        <v>1119.3680999999999</v>
      </c>
      <c r="DM465" s="7">
        <v>2771.4277999999999</v>
      </c>
      <c r="DN465" s="7">
        <f>Table2[[#This Row],[TOTAL Tax Revenues Before Assistance Through FY 11]]+Table2[[#This Row],[TOTAL Tax Revenues Before Assistance FY 12 and After]]</f>
        <v>3890.7959000000001</v>
      </c>
      <c r="DO465" s="7">
        <v>190.0642</v>
      </c>
      <c r="DP465" s="7">
        <v>1050.8434999999999</v>
      </c>
      <c r="DQ465" s="7">
        <v>2614.3317000000002</v>
      </c>
      <c r="DR465" s="7">
        <f>Table2[[#This Row],[TOTAL Tax Revenues Net of Assistance Recapture and Penalty FY 12 and After]]+Table2[[#This Row],[TOTAL Tax Revenues Net of Assistance Recapture and Penalty Through FY 11]]</f>
        <v>3665.1752000000001</v>
      </c>
      <c r="DS465" s="7">
        <v>0</v>
      </c>
      <c r="DT465" s="7">
        <v>0</v>
      </c>
      <c r="DU465" s="7">
        <v>33.5</v>
      </c>
      <c r="DV465" s="7">
        <v>0</v>
      </c>
    </row>
    <row r="466" spans="1:126" x14ac:dyDescent="0.25">
      <c r="A466" s="5">
        <v>93291</v>
      </c>
      <c r="B466" s="5" t="s">
        <v>868</v>
      </c>
      <c r="C466" s="5" t="s">
        <v>869</v>
      </c>
      <c r="D466" s="5" t="s">
        <v>27</v>
      </c>
      <c r="E466" s="5">
        <v>1</v>
      </c>
      <c r="F466" s="5">
        <v>414</v>
      </c>
      <c r="G466" s="5">
        <v>51</v>
      </c>
      <c r="H466" s="23"/>
      <c r="I466" s="23"/>
      <c r="J466" s="5">
        <v>712110</v>
      </c>
      <c r="K466" s="6" t="s">
        <v>47</v>
      </c>
      <c r="L466" s="6">
        <v>39444</v>
      </c>
      <c r="M466" s="9">
        <v>44926</v>
      </c>
      <c r="N466" s="7">
        <v>8900</v>
      </c>
      <c r="O466" s="5" t="s">
        <v>79</v>
      </c>
      <c r="P466" s="23">
        <v>48</v>
      </c>
      <c r="Q466" s="23">
        <v>0</v>
      </c>
      <c r="R466" s="23">
        <v>43</v>
      </c>
      <c r="S466" s="23">
        <v>0</v>
      </c>
      <c r="T466" s="23">
        <v>0</v>
      </c>
      <c r="U466" s="23">
        <v>91</v>
      </c>
      <c r="V466" s="23">
        <v>67</v>
      </c>
      <c r="W466" s="23">
        <v>0</v>
      </c>
      <c r="X466" s="23">
        <v>0</v>
      </c>
      <c r="Y466" s="23">
        <v>49</v>
      </c>
      <c r="Z466" s="23">
        <v>8</v>
      </c>
      <c r="AA466" s="24">
        <v>0</v>
      </c>
      <c r="AB466" s="24">
        <v>0</v>
      </c>
      <c r="AC466" s="24">
        <v>0</v>
      </c>
      <c r="AD466" s="24">
        <v>0</v>
      </c>
      <c r="AE466" s="24">
        <v>0</v>
      </c>
      <c r="AF466" s="24">
        <v>97.802197802197796</v>
      </c>
      <c r="AG466" s="5" t="s">
        <v>39</v>
      </c>
      <c r="AH466" s="7" t="s">
        <v>33</v>
      </c>
      <c r="AI466" s="7">
        <v>0</v>
      </c>
      <c r="AJ466" s="7">
        <v>0</v>
      </c>
      <c r="AK466" s="7">
        <v>0</v>
      </c>
      <c r="AL466" s="7">
        <f>Table2[[#This Row],[Company Direct Land Through FY 11]]+Table2[[#This Row],[Company Direct Land FY 12 and After ]]</f>
        <v>0</v>
      </c>
      <c r="AM466" s="7">
        <v>0</v>
      </c>
      <c r="AN466" s="7">
        <v>0</v>
      </c>
      <c r="AO466" s="7">
        <v>0</v>
      </c>
      <c r="AP466" s="7">
        <f>Table2[[#This Row],[Company Direct Building Through FY 11]]+Table2[[#This Row],[Company Direct Building FY 12 and After  ]]</f>
        <v>0</v>
      </c>
      <c r="AQ466" s="7">
        <v>0</v>
      </c>
      <c r="AR466" s="7">
        <v>156.15049999999999</v>
      </c>
      <c r="AS466" s="7">
        <v>0</v>
      </c>
      <c r="AT466" s="7">
        <f>Table2[[#This Row],[Mortgage Recording Tax Through FY 11]]+Table2[[#This Row],[Mortgage Recording Tax FY 12 and After ]]</f>
        <v>156.15049999999999</v>
      </c>
      <c r="AU466" s="7">
        <v>0</v>
      </c>
      <c r="AV466" s="7">
        <v>0</v>
      </c>
      <c r="AW466" s="7">
        <v>0</v>
      </c>
      <c r="AX466" s="7">
        <f>Table2[[#This Row],[Pilot Savings  Through FY 11]]+Table2[[#This Row],[Pilot Savings FY 12 and After ]]</f>
        <v>0</v>
      </c>
      <c r="AY466" s="7">
        <v>0</v>
      </c>
      <c r="AZ466" s="7">
        <v>156.15049999999999</v>
      </c>
      <c r="BA466" s="7">
        <v>0</v>
      </c>
      <c r="BB466" s="7">
        <f>Table2[[#This Row],[Mortgage Recording Tax Exemption Through FY 11]]+Table2[[#This Row],[Mortgage Recording Tax Exemption FY 12 and After ]]</f>
        <v>156.15049999999999</v>
      </c>
      <c r="BC466" s="7">
        <v>59.974299999999999</v>
      </c>
      <c r="BD466" s="7">
        <v>194.36240000000001</v>
      </c>
      <c r="BE466" s="7">
        <v>508.0564</v>
      </c>
      <c r="BF466" s="7">
        <f>Table2[[#This Row],[Indirect and Induced Land Through FY 11]]+Table2[[#This Row],[Indirect and Induced Land FY 12 and After ]]</f>
        <v>702.41880000000003</v>
      </c>
      <c r="BG466" s="7">
        <v>111.3809</v>
      </c>
      <c r="BH466" s="7">
        <v>360.959</v>
      </c>
      <c r="BI466" s="7">
        <v>943.53359999999998</v>
      </c>
      <c r="BJ466" s="7">
        <f>Table2[[#This Row],[Indirect and Induced Building Through FY 11]]+Table2[[#This Row],[Indirect and Induced Building FY 12 and After]]</f>
        <v>1304.4926</v>
      </c>
      <c r="BK466" s="7">
        <v>171.3552</v>
      </c>
      <c r="BL466" s="7">
        <v>555.32140000000004</v>
      </c>
      <c r="BM466" s="7">
        <v>1451.59</v>
      </c>
      <c r="BN466" s="7">
        <f>Table2[[#This Row],[TOTAL Real Property Related Taxes Through FY 11]]+Table2[[#This Row],[TOTAL Real Property Related Taxes FY 12 and After]]</f>
        <v>2006.9114</v>
      </c>
      <c r="BO466" s="7">
        <v>149.5087</v>
      </c>
      <c r="BP466" s="7">
        <v>510.8716</v>
      </c>
      <c r="BQ466" s="7">
        <v>1266.5232000000001</v>
      </c>
      <c r="BR466" s="7">
        <f>Table2[[#This Row],[Company Direct Through FY 11]]+Table2[[#This Row],[Company Direct FY 12 and After ]]</f>
        <v>1777.3948</v>
      </c>
      <c r="BS466" s="7">
        <v>0</v>
      </c>
      <c r="BT466" s="7">
        <v>0</v>
      </c>
      <c r="BU466" s="7">
        <v>0</v>
      </c>
      <c r="BV466" s="7">
        <f>Table2[[#This Row],[Sales Tax Exemption Through FY 11]]+Table2[[#This Row],[Sales Tax Exemption FY 12 and After ]]</f>
        <v>0</v>
      </c>
      <c r="BW466" s="7">
        <v>0</v>
      </c>
      <c r="BX466" s="7">
        <v>0</v>
      </c>
      <c r="BY466" s="7">
        <v>0</v>
      </c>
      <c r="BZ466" s="7">
        <f>Table2[[#This Row],[Energy Tax Savings Through FY 11]]+Table2[[#This Row],[Energy Tax Savings FY 12 and After ]]</f>
        <v>0</v>
      </c>
      <c r="CA466" s="7">
        <v>6.4427000000000003</v>
      </c>
      <c r="CB466" s="7">
        <v>20.332000000000001</v>
      </c>
      <c r="CC466" s="7">
        <v>36.139899999999997</v>
      </c>
      <c r="CD466" s="7">
        <f>Table2[[#This Row],[Tax Exempt Bond Savings Through FY 11]]+Table2[[#This Row],[Tax Exempt Bond Savings FY12 and After ]]</f>
        <v>56.471899999999998</v>
      </c>
      <c r="CE466" s="7">
        <v>196.53299999999999</v>
      </c>
      <c r="CF466" s="7">
        <v>682.5761</v>
      </c>
      <c r="CG466" s="7">
        <v>1664.8768</v>
      </c>
      <c r="CH466" s="7">
        <f>Table2[[#This Row],[Indirect and Induced Through FY 11]]+Table2[[#This Row],[Indirect and Induced FY 12 and After  ]]</f>
        <v>2347.4529000000002</v>
      </c>
      <c r="CI466" s="7">
        <v>339.59899999999999</v>
      </c>
      <c r="CJ466" s="7">
        <v>1173.1157000000001</v>
      </c>
      <c r="CK466" s="7">
        <v>2895.2601</v>
      </c>
      <c r="CL466" s="7">
        <f>Table2[[#This Row],[TOTAL Income Consumption Use Taxes Through FY 11]]+Table2[[#This Row],[TOTAL Income Consumption Use Taxes FY 12 and After  ]]</f>
        <v>4068.3757999999998</v>
      </c>
      <c r="CM466" s="7">
        <v>6.4427000000000003</v>
      </c>
      <c r="CN466" s="7">
        <v>176.48249999999999</v>
      </c>
      <c r="CO466" s="7">
        <v>36.139899999999997</v>
      </c>
      <c r="CP466" s="7">
        <f>Table2[[#This Row],[Assistance Provided Through FY 11]]+Table2[[#This Row],[Assistance Provided FY 12 and After ]]</f>
        <v>212.62239999999997</v>
      </c>
      <c r="CQ466" s="7">
        <v>0</v>
      </c>
      <c r="CR466" s="7">
        <v>0</v>
      </c>
      <c r="CS466" s="7">
        <v>0</v>
      </c>
      <c r="CT466" s="7">
        <f>Table2[[#This Row],[Recapture Cancellation Reduction Amount Through FY 11]]+Table2[[#This Row],[Recapture Cancellation Reduction Amount FY 12 and After ]]</f>
        <v>0</v>
      </c>
      <c r="CU466" s="7">
        <v>0</v>
      </c>
      <c r="CV466" s="7">
        <v>0</v>
      </c>
      <c r="CW466" s="7">
        <v>0</v>
      </c>
      <c r="CX466" s="7">
        <f>Table2[[#This Row],[Penalty Paid Through FY 11]]+Table2[[#This Row],[Penalty Paid FY 12 and After]]</f>
        <v>0</v>
      </c>
      <c r="CY466" s="7">
        <v>6.4427000000000003</v>
      </c>
      <c r="CZ466" s="7">
        <v>176.48249999999999</v>
      </c>
      <c r="DA466" s="7">
        <v>36.139899999999997</v>
      </c>
      <c r="DB466" s="7">
        <f>Table2[[#This Row],[TOTAL Assistance Net of recapture penalties Through FY 11]]+Table2[[#This Row],[TOTAL Assistance Net of recapture penalties FY 12 and After ]]</f>
        <v>212.62239999999997</v>
      </c>
      <c r="DC466" s="7">
        <v>149.5087</v>
      </c>
      <c r="DD466" s="7">
        <v>667.02210000000002</v>
      </c>
      <c r="DE466" s="7">
        <v>1266.5232000000001</v>
      </c>
      <c r="DF466" s="7">
        <f>Table2[[#This Row],[Company Direct Tax Revenue Before Assistance FY 12 and After]]+Table2[[#This Row],[Company Direct Tax Revenue Before Assistance Through FY 11]]</f>
        <v>1933.5453000000002</v>
      </c>
      <c r="DG466" s="7">
        <v>367.88819999999998</v>
      </c>
      <c r="DH466" s="7">
        <v>1237.8975</v>
      </c>
      <c r="DI466" s="7">
        <v>3116.4668000000001</v>
      </c>
      <c r="DJ466" s="7">
        <f>Table2[[#This Row],[Indirect and Induced Tax Revenues FY 12 and After]]+Table2[[#This Row],[Indirect and Induced Tax Revenues Through FY 11]]</f>
        <v>4354.3643000000002</v>
      </c>
      <c r="DK466" s="7">
        <v>517.39689999999996</v>
      </c>
      <c r="DL466" s="7">
        <v>1904.9195999999999</v>
      </c>
      <c r="DM466" s="7">
        <v>4382.99</v>
      </c>
      <c r="DN466" s="7">
        <f>Table2[[#This Row],[TOTAL Tax Revenues Before Assistance Through FY 11]]+Table2[[#This Row],[TOTAL Tax Revenues Before Assistance FY 12 and After]]</f>
        <v>6287.9096</v>
      </c>
      <c r="DO466" s="7">
        <v>510.95420000000001</v>
      </c>
      <c r="DP466" s="7">
        <v>1728.4371000000001</v>
      </c>
      <c r="DQ466" s="7">
        <v>4346.8500999999997</v>
      </c>
      <c r="DR466" s="7">
        <f>Table2[[#This Row],[TOTAL Tax Revenues Net of Assistance Recapture and Penalty FY 12 and After]]+Table2[[#This Row],[TOTAL Tax Revenues Net of Assistance Recapture and Penalty Through FY 11]]</f>
        <v>6075.2871999999998</v>
      </c>
      <c r="DS466" s="7">
        <v>0</v>
      </c>
      <c r="DT466" s="7">
        <v>0</v>
      </c>
      <c r="DU466" s="7">
        <v>0</v>
      </c>
      <c r="DV466" s="7">
        <v>0</v>
      </c>
    </row>
    <row r="467" spans="1:126" x14ac:dyDescent="0.25">
      <c r="A467" s="5">
        <v>93293</v>
      </c>
      <c r="B467" s="5" t="s">
        <v>870</v>
      </c>
      <c r="C467" s="5" t="s">
        <v>871</v>
      </c>
      <c r="D467" s="5" t="s">
        <v>36</v>
      </c>
      <c r="E467" s="5">
        <v>15</v>
      </c>
      <c r="F467" s="5">
        <v>4337</v>
      </c>
      <c r="G467" s="5">
        <v>85</v>
      </c>
      <c r="H467" s="23"/>
      <c r="I467" s="23"/>
      <c r="J467" s="5">
        <v>623210</v>
      </c>
      <c r="K467" s="6" t="s">
        <v>47</v>
      </c>
      <c r="L467" s="6">
        <v>39393</v>
      </c>
      <c r="M467" s="9">
        <v>46569</v>
      </c>
      <c r="N467" s="7">
        <v>1115</v>
      </c>
      <c r="O467" s="5" t="s">
        <v>48</v>
      </c>
      <c r="P467" s="23">
        <v>15</v>
      </c>
      <c r="Q467" s="23">
        <v>0</v>
      </c>
      <c r="R467" s="23">
        <v>22</v>
      </c>
      <c r="S467" s="23">
        <v>0</v>
      </c>
      <c r="T467" s="23">
        <v>0</v>
      </c>
      <c r="U467" s="23">
        <v>37</v>
      </c>
      <c r="V467" s="23">
        <v>29</v>
      </c>
      <c r="W467" s="23">
        <v>0</v>
      </c>
      <c r="X467" s="23">
        <v>0</v>
      </c>
      <c r="Y467" s="23">
        <v>0</v>
      </c>
      <c r="Z467" s="23">
        <v>2</v>
      </c>
      <c r="AA467" s="24">
        <v>0</v>
      </c>
      <c r="AB467" s="24">
        <v>0</v>
      </c>
      <c r="AC467" s="24">
        <v>0</v>
      </c>
      <c r="AD467" s="24">
        <v>0</v>
      </c>
      <c r="AE467" s="24">
        <v>0</v>
      </c>
      <c r="AF467" s="24">
        <v>100</v>
      </c>
      <c r="AG467" s="5" t="s">
        <v>39</v>
      </c>
      <c r="AH467" s="7" t="s">
        <v>39</v>
      </c>
      <c r="AI467" s="7">
        <v>0</v>
      </c>
      <c r="AJ467" s="7">
        <v>0</v>
      </c>
      <c r="AK467" s="7">
        <v>0</v>
      </c>
      <c r="AL467" s="7">
        <f>Table2[[#This Row],[Company Direct Land Through FY 11]]+Table2[[#This Row],[Company Direct Land FY 12 and After ]]</f>
        <v>0</v>
      </c>
      <c r="AM467" s="7">
        <v>0</v>
      </c>
      <c r="AN467" s="7">
        <v>0</v>
      </c>
      <c r="AO467" s="7">
        <v>0</v>
      </c>
      <c r="AP467" s="7">
        <f>Table2[[#This Row],[Company Direct Building Through FY 11]]+Table2[[#This Row],[Company Direct Building FY 12 and After  ]]</f>
        <v>0</v>
      </c>
      <c r="AQ467" s="7">
        <v>0</v>
      </c>
      <c r="AR467" s="7">
        <v>19.175000000000001</v>
      </c>
      <c r="AS467" s="7">
        <v>0</v>
      </c>
      <c r="AT467" s="7">
        <f>Table2[[#This Row],[Mortgage Recording Tax Through FY 11]]+Table2[[#This Row],[Mortgage Recording Tax FY 12 and After ]]</f>
        <v>19.175000000000001</v>
      </c>
      <c r="AU467" s="7">
        <v>0</v>
      </c>
      <c r="AV467" s="7">
        <v>0</v>
      </c>
      <c r="AW467" s="7">
        <v>0</v>
      </c>
      <c r="AX467" s="7">
        <f>Table2[[#This Row],[Pilot Savings  Through FY 11]]+Table2[[#This Row],[Pilot Savings FY 12 and After ]]</f>
        <v>0</v>
      </c>
      <c r="AY467" s="7">
        <v>0</v>
      </c>
      <c r="AZ467" s="7">
        <v>0</v>
      </c>
      <c r="BA467" s="7">
        <v>0</v>
      </c>
      <c r="BB467" s="7">
        <f>Table2[[#This Row],[Mortgage Recording Tax Exemption Through FY 11]]+Table2[[#This Row],[Mortgage Recording Tax Exemption FY 12 and After ]]</f>
        <v>0</v>
      </c>
      <c r="BC467" s="7">
        <v>12.965400000000001</v>
      </c>
      <c r="BD467" s="7">
        <v>39.711500000000001</v>
      </c>
      <c r="BE467" s="7">
        <v>146.32849999999999</v>
      </c>
      <c r="BF467" s="7">
        <f>Table2[[#This Row],[Indirect and Induced Land Through FY 11]]+Table2[[#This Row],[Indirect and Induced Land FY 12 and After ]]</f>
        <v>186.04</v>
      </c>
      <c r="BG467" s="7">
        <v>24.078600000000002</v>
      </c>
      <c r="BH467" s="7">
        <v>73.749899999999997</v>
      </c>
      <c r="BI467" s="7">
        <v>271.75330000000002</v>
      </c>
      <c r="BJ467" s="7">
        <f>Table2[[#This Row],[Indirect and Induced Building Through FY 11]]+Table2[[#This Row],[Indirect and Induced Building FY 12 and After]]</f>
        <v>345.50319999999999</v>
      </c>
      <c r="BK467" s="7">
        <v>37.043999999999997</v>
      </c>
      <c r="BL467" s="7">
        <v>132.63640000000001</v>
      </c>
      <c r="BM467" s="7">
        <v>418.08179999999999</v>
      </c>
      <c r="BN467" s="7">
        <f>Table2[[#This Row],[TOTAL Real Property Related Taxes Through FY 11]]+Table2[[#This Row],[TOTAL Real Property Related Taxes FY 12 and After]]</f>
        <v>550.71820000000002</v>
      </c>
      <c r="BO467" s="7">
        <v>43.944499999999998</v>
      </c>
      <c r="BP467" s="7">
        <v>142.1679</v>
      </c>
      <c r="BQ467" s="7">
        <v>495.96100000000001</v>
      </c>
      <c r="BR467" s="7">
        <f>Table2[[#This Row],[Company Direct Through FY 11]]+Table2[[#This Row],[Company Direct FY 12 and After ]]</f>
        <v>638.12890000000004</v>
      </c>
      <c r="BS467" s="7">
        <v>0</v>
      </c>
      <c r="BT467" s="7">
        <v>0</v>
      </c>
      <c r="BU467" s="7">
        <v>0</v>
      </c>
      <c r="BV467" s="7">
        <f>Table2[[#This Row],[Sales Tax Exemption Through FY 11]]+Table2[[#This Row],[Sales Tax Exemption FY 12 and After ]]</f>
        <v>0</v>
      </c>
      <c r="BW467" s="7">
        <v>0</v>
      </c>
      <c r="BX467" s="7">
        <v>0</v>
      </c>
      <c r="BY467" s="7">
        <v>0</v>
      </c>
      <c r="BZ467" s="7">
        <f>Table2[[#This Row],[Energy Tax Savings Through FY 11]]+Table2[[#This Row],[Energy Tax Savings FY 12 and After ]]</f>
        <v>0</v>
      </c>
      <c r="CA467" s="7">
        <v>0.89739999999999998</v>
      </c>
      <c r="CB467" s="7">
        <v>2.9167000000000001</v>
      </c>
      <c r="CC467" s="7">
        <v>5.0338000000000003</v>
      </c>
      <c r="CD467" s="7">
        <f>Table2[[#This Row],[Tax Exempt Bond Savings Through FY 11]]+Table2[[#This Row],[Tax Exempt Bond Savings FY12 and After ]]</f>
        <v>7.9504999999999999</v>
      </c>
      <c r="CE467" s="7">
        <v>46.816499999999998</v>
      </c>
      <c r="CF467" s="7">
        <v>154.02250000000001</v>
      </c>
      <c r="CG467" s="7">
        <v>528.37369999999999</v>
      </c>
      <c r="CH467" s="7">
        <f>Table2[[#This Row],[Indirect and Induced Through FY 11]]+Table2[[#This Row],[Indirect and Induced FY 12 and After  ]]</f>
        <v>682.39620000000002</v>
      </c>
      <c r="CI467" s="7">
        <v>89.863600000000005</v>
      </c>
      <c r="CJ467" s="7">
        <v>293.27370000000002</v>
      </c>
      <c r="CK467" s="7">
        <v>1019.3009</v>
      </c>
      <c r="CL467" s="7">
        <f>Table2[[#This Row],[TOTAL Income Consumption Use Taxes Through FY 11]]+Table2[[#This Row],[TOTAL Income Consumption Use Taxes FY 12 and After  ]]</f>
        <v>1312.5745999999999</v>
      </c>
      <c r="CM467" s="7">
        <v>0.89739999999999998</v>
      </c>
      <c r="CN467" s="7">
        <v>2.9167000000000001</v>
      </c>
      <c r="CO467" s="7">
        <v>5.0338000000000003</v>
      </c>
      <c r="CP467" s="7">
        <f>Table2[[#This Row],[Assistance Provided Through FY 11]]+Table2[[#This Row],[Assistance Provided FY 12 and After ]]</f>
        <v>7.9504999999999999</v>
      </c>
      <c r="CQ467" s="7">
        <v>0</v>
      </c>
      <c r="CR467" s="7">
        <v>0</v>
      </c>
      <c r="CS467" s="7">
        <v>0</v>
      </c>
      <c r="CT467" s="7">
        <f>Table2[[#This Row],[Recapture Cancellation Reduction Amount Through FY 11]]+Table2[[#This Row],[Recapture Cancellation Reduction Amount FY 12 and After ]]</f>
        <v>0</v>
      </c>
      <c r="CU467" s="7">
        <v>0</v>
      </c>
      <c r="CV467" s="7">
        <v>0</v>
      </c>
      <c r="CW467" s="7">
        <v>0</v>
      </c>
      <c r="CX467" s="7">
        <f>Table2[[#This Row],[Penalty Paid Through FY 11]]+Table2[[#This Row],[Penalty Paid FY 12 and After]]</f>
        <v>0</v>
      </c>
      <c r="CY467" s="7">
        <v>0.89739999999999998</v>
      </c>
      <c r="CZ467" s="7">
        <v>2.9167000000000001</v>
      </c>
      <c r="DA467" s="7">
        <v>5.0338000000000003</v>
      </c>
      <c r="DB467" s="7">
        <f>Table2[[#This Row],[TOTAL Assistance Net of recapture penalties Through FY 11]]+Table2[[#This Row],[TOTAL Assistance Net of recapture penalties FY 12 and After ]]</f>
        <v>7.9504999999999999</v>
      </c>
      <c r="DC467" s="7">
        <v>43.944499999999998</v>
      </c>
      <c r="DD467" s="7">
        <v>161.34289999999999</v>
      </c>
      <c r="DE467" s="7">
        <v>495.96100000000001</v>
      </c>
      <c r="DF467" s="7">
        <f>Table2[[#This Row],[Company Direct Tax Revenue Before Assistance FY 12 and After]]+Table2[[#This Row],[Company Direct Tax Revenue Before Assistance Through FY 11]]</f>
        <v>657.3039</v>
      </c>
      <c r="DG467" s="7">
        <v>83.860500000000002</v>
      </c>
      <c r="DH467" s="7">
        <v>267.48390000000001</v>
      </c>
      <c r="DI467" s="7">
        <v>946.45550000000003</v>
      </c>
      <c r="DJ467" s="7">
        <f>Table2[[#This Row],[Indirect and Induced Tax Revenues FY 12 and After]]+Table2[[#This Row],[Indirect and Induced Tax Revenues Through FY 11]]</f>
        <v>1213.9394</v>
      </c>
      <c r="DK467" s="7">
        <v>127.80500000000001</v>
      </c>
      <c r="DL467" s="7">
        <v>428.82679999999999</v>
      </c>
      <c r="DM467" s="7">
        <v>1442.4165</v>
      </c>
      <c r="DN467" s="7">
        <f>Table2[[#This Row],[TOTAL Tax Revenues Before Assistance Through FY 11]]+Table2[[#This Row],[TOTAL Tax Revenues Before Assistance FY 12 and After]]</f>
        <v>1871.2433000000001</v>
      </c>
      <c r="DO467" s="7">
        <v>126.9076</v>
      </c>
      <c r="DP467" s="7">
        <v>425.9101</v>
      </c>
      <c r="DQ467" s="7">
        <v>1437.3827000000001</v>
      </c>
      <c r="DR467" s="7">
        <f>Table2[[#This Row],[TOTAL Tax Revenues Net of Assistance Recapture and Penalty FY 12 and After]]+Table2[[#This Row],[TOTAL Tax Revenues Net of Assistance Recapture and Penalty Through FY 11]]</f>
        <v>1863.2928000000002</v>
      </c>
      <c r="DS467" s="7">
        <v>0</v>
      </c>
      <c r="DT467" s="7">
        <v>0</v>
      </c>
      <c r="DU467" s="7">
        <v>0</v>
      </c>
      <c r="DV467" s="7">
        <v>0</v>
      </c>
    </row>
    <row r="468" spans="1:126" x14ac:dyDescent="0.25">
      <c r="A468" s="5">
        <v>93295</v>
      </c>
      <c r="B468" s="5" t="s">
        <v>872</v>
      </c>
      <c r="C468" s="5" t="s">
        <v>873</v>
      </c>
      <c r="D468" s="5" t="s">
        <v>42</v>
      </c>
      <c r="E468" s="5">
        <v>46</v>
      </c>
      <c r="F468" s="5">
        <v>7695</v>
      </c>
      <c r="G468" s="5">
        <v>100</v>
      </c>
      <c r="H468" s="23"/>
      <c r="I468" s="23"/>
      <c r="J468" s="5">
        <v>624120</v>
      </c>
      <c r="K468" s="6" t="s">
        <v>47</v>
      </c>
      <c r="L468" s="6">
        <v>39393</v>
      </c>
      <c r="M468" s="9">
        <v>46569</v>
      </c>
      <c r="N468" s="7">
        <v>1355</v>
      </c>
      <c r="O468" s="5" t="s">
        <v>79</v>
      </c>
      <c r="P468" s="23">
        <v>15</v>
      </c>
      <c r="Q468" s="23">
        <v>0</v>
      </c>
      <c r="R468" s="23">
        <v>4</v>
      </c>
      <c r="S468" s="23">
        <v>0</v>
      </c>
      <c r="T468" s="23">
        <v>0</v>
      </c>
      <c r="U468" s="23">
        <v>19</v>
      </c>
      <c r="V468" s="23">
        <v>11</v>
      </c>
      <c r="W468" s="23">
        <v>0</v>
      </c>
      <c r="X468" s="23">
        <v>0</v>
      </c>
      <c r="Y468" s="23">
        <v>0</v>
      </c>
      <c r="Z468" s="23">
        <v>0</v>
      </c>
      <c r="AA468" s="24">
        <v>0</v>
      </c>
      <c r="AB468" s="24">
        <v>0</v>
      </c>
      <c r="AC468" s="24">
        <v>0</v>
      </c>
      <c r="AD468" s="24">
        <v>0</v>
      </c>
      <c r="AE468" s="24">
        <v>0</v>
      </c>
      <c r="AF468" s="24">
        <v>100</v>
      </c>
      <c r="AG468" s="5" t="s">
        <v>39</v>
      </c>
      <c r="AH468" s="7" t="s">
        <v>39</v>
      </c>
      <c r="AI468" s="7">
        <v>0</v>
      </c>
      <c r="AJ468" s="7">
        <v>0</v>
      </c>
      <c r="AK468" s="7">
        <v>0</v>
      </c>
      <c r="AL468" s="7">
        <f>Table2[[#This Row],[Company Direct Land Through FY 11]]+Table2[[#This Row],[Company Direct Land FY 12 and After ]]</f>
        <v>0</v>
      </c>
      <c r="AM468" s="7">
        <v>0</v>
      </c>
      <c r="AN468" s="7">
        <v>0</v>
      </c>
      <c r="AO468" s="7">
        <v>0</v>
      </c>
      <c r="AP468" s="7">
        <f>Table2[[#This Row],[Company Direct Building Through FY 11]]+Table2[[#This Row],[Company Direct Building FY 12 and After  ]]</f>
        <v>0</v>
      </c>
      <c r="AQ468" s="7">
        <v>0</v>
      </c>
      <c r="AR468" s="7">
        <v>24.2057</v>
      </c>
      <c r="AS468" s="7">
        <v>0</v>
      </c>
      <c r="AT468" s="7">
        <f>Table2[[#This Row],[Mortgage Recording Tax Through FY 11]]+Table2[[#This Row],[Mortgage Recording Tax FY 12 and After ]]</f>
        <v>24.2057</v>
      </c>
      <c r="AU468" s="7">
        <v>0</v>
      </c>
      <c r="AV468" s="7">
        <v>0</v>
      </c>
      <c r="AW468" s="7">
        <v>0</v>
      </c>
      <c r="AX468" s="7">
        <f>Table2[[#This Row],[Pilot Savings  Through FY 11]]+Table2[[#This Row],[Pilot Savings FY 12 and After ]]</f>
        <v>0</v>
      </c>
      <c r="AY468" s="7">
        <v>0</v>
      </c>
      <c r="AZ468" s="7">
        <v>24.2057</v>
      </c>
      <c r="BA468" s="7">
        <v>0</v>
      </c>
      <c r="BB468" s="7">
        <f>Table2[[#This Row],[Mortgage Recording Tax Exemption Through FY 11]]+Table2[[#This Row],[Mortgage Recording Tax Exemption FY 12 and After ]]</f>
        <v>24.2057</v>
      </c>
      <c r="BC468" s="7">
        <v>4.6108000000000002</v>
      </c>
      <c r="BD468" s="7">
        <v>21.924199999999999</v>
      </c>
      <c r="BE468" s="7">
        <v>52.037799999999997</v>
      </c>
      <c r="BF468" s="7">
        <f>Table2[[#This Row],[Indirect and Induced Land Through FY 11]]+Table2[[#This Row],[Indirect and Induced Land FY 12 and After ]]</f>
        <v>73.961999999999989</v>
      </c>
      <c r="BG468" s="7">
        <v>8.5627999999999993</v>
      </c>
      <c r="BH468" s="7">
        <v>40.7164</v>
      </c>
      <c r="BI468" s="7">
        <v>96.639899999999997</v>
      </c>
      <c r="BJ468" s="7">
        <f>Table2[[#This Row],[Indirect and Induced Building Through FY 11]]+Table2[[#This Row],[Indirect and Induced Building FY 12 and After]]</f>
        <v>137.3563</v>
      </c>
      <c r="BK468" s="7">
        <v>13.1736</v>
      </c>
      <c r="BL468" s="7">
        <v>62.640599999999999</v>
      </c>
      <c r="BM468" s="7">
        <v>148.67769999999999</v>
      </c>
      <c r="BN468" s="7">
        <f>Table2[[#This Row],[TOTAL Real Property Related Taxes Through FY 11]]+Table2[[#This Row],[TOTAL Real Property Related Taxes FY 12 and After]]</f>
        <v>211.31829999999999</v>
      </c>
      <c r="BO468" s="7">
        <v>15.023099999999999</v>
      </c>
      <c r="BP468" s="7">
        <v>77.016499999999994</v>
      </c>
      <c r="BQ468" s="7">
        <v>169.55240000000001</v>
      </c>
      <c r="BR468" s="7">
        <f>Table2[[#This Row],[Company Direct Through FY 11]]+Table2[[#This Row],[Company Direct FY 12 and After ]]</f>
        <v>246.56889999999999</v>
      </c>
      <c r="BS468" s="7">
        <v>0</v>
      </c>
      <c r="BT468" s="7">
        <v>0</v>
      </c>
      <c r="BU468" s="7">
        <v>0</v>
      </c>
      <c r="BV468" s="7">
        <f>Table2[[#This Row],[Sales Tax Exemption Through FY 11]]+Table2[[#This Row],[Sales Tax Exemption FY 12 and After ]]</f>
        <v>0</v>
      </c>
      <c r="BW468" s="7">
        <v>0</v>
      </c>
      <c r="BX468" s="7">
        <v>0</v>
      </c>
      <c r="BY468" s="7">
        <v>0</v>
      </c>
      <c r="BZ468" s="7">
        <f>Table2[[#This Row],[Energy Tax Savings Through FY 11]]+Table2[[#This Row],[Energy Tax Savings FY 12 and After ]]</f>
        <v>0</v>
      </c>
      <c r="CA468" s="7">
        <v>0.83879999999999999</v>
      </c>
      <c r="CB468" s="7">
        <v>3.0002</v>
      </c>
      <c r="CC468" s="7">
        <v>4.7051999999999996</v>
      </c>
      <c r="CD468" s="7">
        <f>Table2[[#This Row],[Tax Exempt Bond Savings Through FY 11]]+Table2[[#This Row],[Tax Exempt Bond Savings FY12 and After ]]</f>
        <v>7.7053999999999991</v>
      </c>
      <c r="CE468" s="7">
        <v>18.147500000000001</v>
      </c>
      <c r="CF468" s="7">
        <v>94.886099999999999</v>
      </c>
      <c r="CG468" s="7">
        <v>204.81479999999999</v>
      </c>
      <c r="CH468" s="7">
        <f>Table2[[#This Row],[Indirect and Induced Through FY 11]]+Table2[[#This Row],[Indirect and Induced FY 12 and After  ]]</f>
        <v>299.70089999999999</v>
      </c>
      <c r="CI468" s="7">
        <v>32.331800000000001</v>
      </c>
      <c r="CJ468" s="7">
        <v>168.9024</v>
      </c>
      <c r="CK468" s="7">
        <v>369.66199999999998</v>
      </c>
      <c r="CL468" s="7">
        <f>Table2[[#This Row],[TOTAL Income Consumption Use Taxes Through FY 11]]+Table2[[#This Row],[TOTAL Income Consumption Use Taxes FY 12 and After  ]]</f>
        <v>538.56439999999998</v>
      </c>
      <c r="CM468" s="7">
        <v>0.83879999999999999</v>
      </c>
      <c r="CN468" s="7">
        <v>27.2059</v>
      </c>
      <c r="CO468" s="7">
        <v>4.7051999999999996</v>
      </c>
      <c r="CP468" s="7">
        <f>Table2[[#This Row],[Assistance Provided Through FY 11]]+Table2[[#This Row],[Assistance Provided FY 12 and After ]]</f>
        <v>31.911099999999998</v>
      </c>
      <c r="CQ468" s="7">
        <v>0</v>
      </c>
      <c r="CR468" s="7">
        <v>0</v>
      </c>
      <c r="CS468" s="7">
        <v>0</v>
      </c>
      <c r="CT468" s="7">
        <f>Table2[[#This Row],[Recapture Cancellation Reduction Amount Through FY 11]]+Table2[[#This Row],[Recapture Cancellation Reduction Amount FY 12 and After ]]</f>
        <v>0</v>
      </c>
      <c r="CU468" s="7">
        <v>0</v>
      </c>
      <c r="CV468" s="7">
        <v>0</v>
      </c>
      <c r="CW468" s="7">
        <v>0</v>
      </c>
      <c r="CX468" s="7">
        <f>Table2[[#This Row],[Penalty Paid Through FY 11]]+Table2[[#This Row],[Penalty Paid FY 12 and After]]</f>
        <v>0</v>
      </c>
      <c r="CY468" s="7">
        <v>0.83879999999999999</v>
      </c>
      <c r="CZ468" s="7">
        <v>27.2059</v>
      </c>
      <c r="DA468" s="7">
        <v>4.7051999999999996</v>
      </c>
      <c r="DB468" s="7">
        <f>Table2[[#This Row],[TOTAL Assistance Net of recapture penalties Through FY 11]]+Table2[[#This Row],[TOTAL Assistance Net of recapture penalties FY 12 and After ]]</f>
        <v>31.911099999999998</v>
      </c>
      <c r="DC468" s="7">
        <v>15.023099999999999</v>
      </c>
      <c r="DD468" s="7">
        <v>101.2222</v>
      </c>
      <c r="DE468" s="7">
        <v>169.55240000000001</v>
      </c>
      <c r="DF468" s="7">
        <f>Table2[[#This Row],[Company Direct Tax Revenue Before Assistance FY 12 and After]]+Table2[[#This Row],[Company Direct Tax Revenue Before Assistance Through FY 11]]</f>
        <v>270.77460000000002</v>
      </c>
      <c r="DG468" s="7">
        <v>31.321100000000001</v>
      </c>
      <c r="DH468" s="7">
        <v>157.52670000000001</v>
      </c>
      <c r="DI468" s="7">
        <v>353.49250000000001</v>
      </c>
      <c r="DJ468" s="7">
        <f>Table2[[#This Row],[Indirect and Induced Tax Revenues FY 12 and After]]+Table2[[#This Row],[Indirect and Induced Tax Revenues Through FY 11]]</f>
        <v>511.01920000000001</v>
      </c>
      <c r="DK468" s="7">
        <v>46.344200000000001</v>
      </c>
      <c r="DL468" s="7">
        <v>258.74889999999999</v>
      </c>
      <c r="DM468" s="7">
        <v>523.04489999999998</v>
      </c>
      <c r="DN468" s="7">
        <f>Table2[[#This Row],[TOTAL Tax Revenues Before Assistance Through FY 11]]+Table2[[#This Row],[TOTAL Tax Revenues Before Assistance FY 12 and After]]</f>
        <v>781.79379999999992</v>
      </c>
      <c r="DO468" s="7">
        <v>45.505400000000002</v>
      </c>
      <c r="DP468" s="7">
        <v>231.54300000000001</v>
      </c>
      <c r="DQ468" s="7">
        <v>518.33969999999999</v>
      </c>
      <c r="DR468" s="7">
        <f>Table2[[#This Row],[TOTAL Tax Revenues Net of Assistance Recapture and Penalty FY 12 and After]]+Table2[[#This Row],[TOTAL Tax Revenues Net of Assistance Recapture and Penalty Through FY 11]]</f>
        <v>749.8827</v>
      </c>
      <c r="DS468" s="7">
        <v>0</v>
      </c>
      <c r="DT468" s="7">
        <v>0</v>
      </c>
      <c r="DU468" s="7">
        <v>0</v>
      </c>
      <c r="DV468" s="7">
        <v>0</v>
      </c>
    </row>
    <row r="469" spans="1:126" x14ac:dyDescent="0.25">
      <c r="A469" s="5">
        <v>93296</v>
      </c>
      <c r="B469" s="5" t="s">
        <v>874</v>
      </c>
      <c r="C469" s="5" t="s">
        <v>875</v>
      </c>
      <c r="D469" s="5" t="s">
        <v>27</v>
      </c>
      <c r="E469" s="5">
        <v>3</v>
      </c>
      <c r="F469" s="5">
        <v>528</v>
      </c>
      <c r="G469" s="5">
        <v>12</v>
      </c>
      <c r="H469" s="23"/>
      <c r="I469" s="23"/>
      <c r="J469" s="5">
        <v>623110</v>
      </c>
      <c r="K469" s="6" t="s">
        <v>703</v>
      </c>
      <c r="L469" s="6">
        <v>39436</v>
      </c>
      <c r="M469" s="9">
        <v>50161</v>
      </c>
      <c r="N469" s="7">
        <v>37620</v>
      </c>
      <c r="O469" s="5" t="s">
        <v>48</v>
      </c>
      <c r="P469" s="23">
        <v>0</v>
      </c>
      <c r="Q469" s="23">
        <v>119</v>
      </c>
      <c r="R469" s="23">
        <v>355</v>
      </c>
      <c r="S469" s="23">
        <v>0</v>
      </c>
      <c r="T469" s="23">
        <v>10</v>
      </c>
      <c r="U469" s="23">
        <v>484</v>
      </c>
      <c r="V469" s="23">
        <v>424</v>
      </c>
      <c r="W469" s="23">
        <v>75</v>
      </c>
      <c r="X469" s="23">
        <v>0</v>
      </c>
      <c r="Y469" s="23">
        <v>0</v>
      </c>
      <c r="Z469" s="23">
        <v>0</v>
      </c>
      <c r="AA469" s="24">
        <v>54.219409282700397</v>
      </c>
      <c r="AB469" s="24">
        <v>15.1898734177215</v>
      </c>
      <c r="AC469" s="24">
        <v>24.6835443037975</v>
      </c>
      <c r="AD469" s="24">
        <v>5.0632911392405102</v>
      </c>
      <c r="AE469" s="24">
        <v>0.84388185654008396</v>
      </c>
      <c r="AF469" s="24">
        <v>14.9789029535865</v>
      </c>
      <c r="AG469" s="5" t="s">
        <v>39</v>
      </c>
      <c r="AH469" s="7" t="s">
        <v>39</v>
      </c>
      <c r="AI469" s="7">
        <v>0</v>
      </c>
      <c r="AJ469" s="7">
        <v>0</v>
      </c>
      <c r="AK469" s="7">
        <v>0</v>
      </c>
      <c r="AL469" s="7">
        <f>Table2[[#This Row],[Company Direct Land Through FY 11]]+Table2[[#This Row],[Company Direct Land FY 12 and After ]]</f>
        <v>0</v>
      </c>
      <c r="AM469" s="7">
        <v>0</v>
      </c>
      <c r="AN469" s="7">
        <v>0</v>
      </c>
      <c r="AO469" s="7">
        <v>0</v>
      </c>
      <c r="AP469" s="7">
        <f>Table2[[#This Row],[Company Direct Building Through FY 11]]+Table2[[#This Row],[Company Direct Building FY 12 and After  ]]</f>
        <v>0</v>
      </c>
      <c r="AQ469" s="7">
        <v>0</v>
      </c>
      <c r="AR469" s="7">
        <v>0</v>
      </c>
      <c r="AS469" s="7">
        <v>0</v>
      </c>
      <c r="AT469" s="7">
        <f>Table2[[#This Row],[Mortgage Recording Tax Through FY 11]]+Table2[[#This Row],[Mortgage Recording Tax FY 12 and After ]]</f>
        <v>0</v>
      </c>
      <c r="AU469" s="7">
        <v>0</v>
      </c>
      <c r="AV469" s="7">
        <v>0</v>
      </c>
      <c r="AW469" s="7">
        <v>0</v>
      </c>
      <c r="AX469" s="7">
        <f>Table2[[#This Row],[Pilot Savings  Through FY 11]]+Table2[[#This Row],[Pilot Savings FY 12 and After ]]</f>
        <v>0</v>
      </c>
      <c r="AY469" s="7">
        <v>0</v>
      </c>
      <c r="AZ469" s="7">
        <v>0</v>
      </c>
      <c r="BA469" s="7">
        <v>0</v>
      </c>
      <c r="BB469" s="7">
        <f>Table2[[#This Row],[Mortgage Recording Tax Exemption Through FY 11]]+Table2[[#This Row],[Mortgage Recording Tax Exemption FY 12 and After ]]</f>
        <v>0</v>
      </c>
      <c r="BC469" s="7">
        <v>281.4151</v>
      </c>
      <c r="BD469" s="7">
        <v>327.12580000000003</v>
      </c>
      <c r="BE469" s="7">
        <v>3389.3445999999999</v>
      </c>
      <c r="BF469" s="7">
        <f>Table2[[#This Row],[Indirect and Induced Land Through FY 11]]+Table2[[#This Row],[Indirect and Induced Land FY 12 and After ]]</f>
        <v>3716.4704000000002</v>
      </c>
      <c r="BG469" s="7">
        <v>522.62810000000002</v>
      </c>
      <c r="BH469" s="7">
        <v>607.51949999999999</v>
      </c>
      <c r="BI469" s="7">
        <v>6294.4979999999996</v>
      </c>
      <c r="BJ469" s="7">
        <f>Table2[[#This Row],[Indirect and Induced Building Through FY 11]]+Table2[[#This Row],[Indirect and Induced Building FY 12 and After]]</f>
        <v>6902.0174999999999</v>
      </c>
      <c r="BK469" s="7">
        <v>804.04319999999996</v>
      </c>
      <c r="BL469" s="7">
        <v>934.64530000000002</v>
      </c>
      <c r="BM469" s="7">
        <v>9683.8425999999999</v>
      </c>
      <c r="BN469" s="7">
        <f>Table2[[#This Row],[TOTAL Real Property Related Taxes Through FY 11]]+Table2[[#This Row],[TOTAL Real Property Related Taxes FY 12 and After]]</f>
        <v>10618.4879</v>
      </c>
      <c r="BO469" s="7">
        <v>865.61869999999999</v>
      </c>
      <c r="BP469" s="7">
        <v>1004.7301</v>
      </c>
      <c r="BQ469" s="7">
        <v>9043.4989000000005</v>
      </c>
      <c r="BR469" s="7">
        <f>Table2[[#This Row],[Company Direct Through FY 11]]+Table2[[#This Row],[Company Direct FY 12 and After ]]</f>
        <v>10048.229000000001</v>
      </c>
      <c r="BS469" s="7">
        <v>0</v>
      </c>
      <c r="BT469" s="7">
        <v>0</v>
      </c>
      <c r="BU469" s="7">
        <v>0</v>
      </c>
      <c r="BV469" s="7">
        <f>Table2[[#This Row],[Sales Tax Exemption Through FY 11]]+Table2[[#This Row],[Sales Tax Exemption FY 12 and After ]]</f>
        <v>0</v>
      </c>
      <c r="BW469" s="7">
        <v>0</v>
      </c>
      <c r="BX469" s="7">
        <v>0</v>
      </c>
      <c r="BY469" s="7">
        <v>0</v>
      </c>
      <c r="BZ469" s="7">
        <f>Table2[[#This Row],[Energy Tax Savings Through FY 11]]+Table2[[#This Row],[Energy Tax Savings FY 12 and After ]]</f>
        <v>0</v>
      </c>
      <c r="CA469" s="7">
        <v>2.2021000000000002</v>
      </c>
      <c r="CB469" s="7">
        <v>8.9829000000000008</v>
      </c>
      <c r="CC469" s="7">
        <v>12.352600000000001</v>
      </c>
      <c r="CD469" s="7">
        <f>Table2[[#This Row],[Tax Exempt Bond Savings Through FY 11]]+Table2[[#This Row],[Tax Exempt Bond Savings FY12 and After ]]</f>
        <v>21.335500000000003</v>
      </c>
      <c r="CE469" s="7">
        <v>922.18389999999999</v>
      </c>
      <c r="CF469" s="7">
        <v>1090.5174999999999</v>
      </c>
      <c r="CG469" s="7">
        <v>14302.9347</v>
      </c>
      <c r="CH469" s="7">
        <f>Table2[[#This Row],[Indirect and Induced Through FY 11]]+Table2[[#This Row],[Indirect and Induced FY 12 and After  ]]</f>
        <v>15393.4522</v>
      </c>
      <c r="CI469" s="7">
        <v>1785.6005</v>
      </c>
      <c r="CJ469" s="7">
        <v>2086.2647000000002</v>
      </c>
      <c r="CK469" s="7">
        <v>23334.080999999998</v>
      </c>
      <c r="CL469" s="7">
        <f>Table2[[#This Row],[TOTAL Income Consumption Use Taxes Through FY 11]]+Table2[[#This Row],[TOTAL Income Consumption Use Taxes FY 12 and After  ]]</f>
        <v>25420.345699999998</v>
      </c>
      <c r="CM469" s="7">
        <v>2.2021000000000002</v>
      </c>
      <c r="CN469" s="7">
        <v>8.9829000000000008</v>
      </c>
      <c r="CO469" s="7">
        <v>12.352600000000001</v>
      </c>
      <c r="CP469" s="7">
        <f>Table2[[#This Row],[Assistance Provided Through FY 11]]+Table2[[#This Row],[Assistance Provided FY 12 and After ]]</f>
        <v>21.335500000000003</v>
      </c>
      <c r="CQ469" s="7">
        <v>0</v>
      </c>
      <c r="CR469" s="7">
        <v>0</v>
      </c>
      <c r="CS469" s="7">
        <v>0</v>
      </c>
      <c r="CT469" s="7">
        <f>Table2[[#This Row],[Recapture Cancellation Reduction Amount Through FY 11]]+Table2[[#This Row],[Recapture Cancellation Reduction Amount FY 12 and After ]]</f>
        <v>0</v>
      </c>
      <c r="CU469" s="7">
        <v>0</v>
      </c>
      <c r="CV469" s="7">
        <v>0</v>
      </c>
      <c r="CW469" s="7">
        <v>0</v>
      </c>
      <c r="CX469" s="7">
        <f>Table2[[#This Row],[Penalty Paid Through FY 11]]+Table2[[#This Row],[Penalty Paid FY 12 and After]]</f>
        <v>0</v>
      </c>
      <c r="CY469" s="7">
        <v>2.2021000000000002</v>
      </c>
      <c r="CZ469" s="7">
        <v>8.9829000000000008</v>
      </c>
      <c r="DA469" s="7">
        <v>12.352600000000001</v>
      </c>
      <c r="DB469" s="7">
        <f>Table2[[#This Row],[TOTAL Assistance Net of recapture penalties Through FY 11]]+Table2[[#This Row],[TOTAL Assistance Net of recapture penalties FY 12 and After ]]</f>
        <v>21.335500000000003</v>
      </c>
      <c r="DC469" s="7">
        <v>865.61869999999999</v>
      </c>
      <c r="DD469" s="7">
        <v>1004.7301</v>
      </c>
      <c r="DE469" s="7">
        <v>9043.4989000000005</v>
      </c>
      <c r="DF469" s="7">
        <f>Table2[[#This Row],[Company Direct Tax Revenue Before Assistance FY 12 and After]]+Table2[[#This Row],[Company Direct Tax Revenue Before Assistance Through FY 11]]</f>
        <v>10048.229000000001</v>
      </c>
      <c r="DG469" s="7">
        <v>1726.2271000000001</v>
      </c>
      <c r="DH469" s="7">
        <v>2025.1628000000001</v>
      </c>
      <c r="DI469" s="7">
        <v>23986.777300000002</v>
      </c>
      <c r="DJ469" s="7">
        <f>Table2[[#This Row],[Indirect and Induced Tax Revenues FY 12 and After]]+Table2[[#This Row],[Indirect and Induced Tax Revenues Through FY 11]]</f>
        <v>26011.9401</v>
      </c>
      <c r="DK469" s="7">
        <v>2591.8458000000001</v>
      </c>
      <c r="DL469" s="7">
        <v>3029.8928999999998</v>
      </c>
      <c r="DM469" s="7">
        <v>33030.2762</v>
      </c>
      <c r="DN469" s="7">
        <f>Table2[[#This Row],[TOTAL Tax Revenues Before Assistance Through FY 11]]+Table2[[#This Row],[TOTAL Tax Revenues Before Assistance FY 12 and After]]</f>
        <v>36060.169099999999</v>
      </c>
      <c r="DO469" s="7">
        <v>2589.6437000000001</v>
      </c>
      <c r="DP469" s="7">
        <v>3020.91</v>
      </c>
      <c r="DQ469" s="7">
        <v>33017.923600000002</v>
      </c>
      <c r="DR469" s="7">
        <f>Table2[[#This Row],[TOTAL Tax Revenues Net of Assistance Recapture and Penalty FY 12 and After]]+Table2[[#This Row],[TOTAL Tax Revenues Net of Assistance Recapture and Penalty Through FY 11]]</f>
        <v>36038.833599999998</v>
      </c>
      <c r="DS469" s="7">
        <v>0</v>
      </c>
      <c r="DT469" s="7">
        <v>0</v>
      </c>
      <c r="DU469" s="7">
        <v>0</v>
      </c>
      <c r="DV469" s="7">
        <v>0</v>
      </c>
    </row>
    <row r="470" spans="1:126" x14ac:dyDescent="0.25">
      <c r="A470" s="5">
        <v>93297</v>
      </c>
      <c r="B470" s="5" t="s">
        <v>876</v>
      </c>
      <c r="C470" s="5" t="s">
        <v>877</v>
      </c>
      <c r="D470" s="5" t="s">
        <v>32</v>
      </c>
      <c r="E470" s="5">
        <v>26</v>
      </c>
      <c r="F470" s="5">
        <v>2630</v>
      </c>
      <c r="G470" s="5">
        <v>46</v>
      </c>
      <c r="H470" s="23"/>
      <c r="I470" s="23"/>
      <c r="J470" s="5">
        <v>238150</v>
      </c>
      <c r="K470" s="6" t="s">
        <v>43</v>
      </c>
      <c r="L470" s="6">
        <v>39413</v>
      </c>
      <c r="M470" s="9">
        <v>48760</v>
      </c>
      <c r="N470" s="7">
        <v>3660</v>
      </c>
      <c r="O470" s="5" t="s">
        <v>51</v>
      </c>
      <c r="P470" s="23">
        <v>0</v>
      </c>
      <c r="Q470" s="23">
        <v>0</v>
      </c>
      <c r="R470" s="23">
        <v>47</v>
      </c>
      <c r="S470" s="23">
        <v>0</v>
      </c>
      <c r="T470" s="23">
        <v>0</v>
      </c>
      <c r="U470" s="23">
        <v>47</v>
      </c>
      <c r="V470" s="23">
        <v>47</v>
      </c>
      <c r="W470" s="23">
        <v>0</v>
      </c>
      <c r="X470" s="23">
        <v>0</v>
      </c>
      <c r="Y470" s="23">
        <v>0</v>
      </c>
      <c r="Z470" s="23">
        <v>14</v>
      </c>
      <c r="AA470" s="24">
        <v>0</v>
      </c>
      <c r="AB470" s="24">
        <v>0</v>
      </c>
      <c r="AC470" s="24">
        <v>0</v>
      </c>
      <c r="AD470" s="24">
        <v>0</v>
      </c>
      <c r="AE470" s="24">
        <v>0</v>
      </c>
      <c r="AF470" s="24">
        <v>87.2340425531915</v>
      </c>
      <c r="AG470" s="5" t="s">
        <v>39</v>
      </c>
      <c r="AH470" s="7" t="s">
        <v>33</v>
      </c>
      <c r="AI470" s="7">
        <v>15.103999999999999</v>
      </c>
      <c r="AJ470" s="7">
        <v>82.681200000000004</v>
      </c>
      <c r="AK470" s="7">
        <v>207.75489999999999</v>
      </c>
      <c r="AL470" s="7">
        <f>Table2[[#This Row],[Company Direct Land Through FY 11]]+Table2[[#This Row],[Company Direct Land FY 12 and After ]]</f>
        <v>290.43610000000001</v>
      </c>
      <c r="AM470" s="7">
        <v>39.396000000000001</v>
      </c>
      <c r="AN470" s="7">
        <v>166.32599999999999</v>
      </c>
      <c r="AO470" s="7">
        <v>541.89400000000001</v>
      </c>
      <c r="AP470" s="7">
        <f>Table2[[#This Row],[Company Direct Building Through FY 11]]+Table2[[#This Row],[Company Direct Building FY 12 and After  ]]</f>
        <v>708.22</v>
      </c>
      <c r="AQ470" s="7">
        <v>0</v>
      </c>
      <c r="AR470" s="7">
        <v>58.844000000000001</v>
      </c>
      <c r="AS470" s="7">
        <v>0</v>
      </c>
      <c r="AT470" s="7">
        <f>Table2[[#This Row],[Mortgage Recording Tax Through FY 11]]+Table2[[#This Row],[Mortgage Recording Tax FY 12 and After ]]</f>
        <v>58.844000000000001</v>
      </c>
      <c r="AU470" s="7">
        <v>20</v>
      </c>
      <c r="AV470" s="7">
        <v>69.221299999999999</v>
      </c>
      <c r="AW470" s="7">
        <v>275.10169999999999</v>
      </c>
      <c r="AX470" s="7">
        <f>Table2[[#This Row],[Pilot Savings  Through FY 11]]+Table2[[#This Row],[Pilot Savings FY 12 and After ]]</f>
        <v>344.32299999999998</v>
      </c>
      <c r="AY470" s="7">
        <v>0</v>
      </c>
      <c r="AZ470" s="7">
        <v>58.844000000000001</v>
      </c>
      <c r="BA470" s="7">
        <v>0</v>
      </c>
      <c r="BB470" s="7">
        <f>Table2[[#This Row],[Mortgage Recording Tax Exemption Through FY 11]]+Table2[[#This Row],[Mortgage Recording Tax Exemption FY 12 and After ]]</f>
        <v>58.844000000000001</v>
      </c>
      <c r="BC470" s="7">
        <v>39.4086</v>
      </c>
      <c r="BD470" s="7">
        <v>297.85910000000001</v>
      </c>
      <c r="BE470" s="7">
        <v>542.06590000000006</v>
      </c>
      <c r="BF470" s="7">
        <f>Table2[[#This Row],[Indirect and Induced Land Through FY 11]]+Table2[[#This Row],[Indirect and Induced Land FY 12 and After ]]</f>
        <v>839.92500000000007</v>
      </c>
      <c r="BG470" s="7">
        <v>73.187399999999997</v>
      </c>
      <c r="BH470" s="7">
        <v>553.16690000000006</v>
      </c>
      <c r="BI470" s="7">
        <v>1006.6922</v>
      </c>
      <c r="BJ470" s="7">
        <f>Table2[[#This Row],[Indirect and Induced Building Through FY 11]]+Table2[[#This Row],[Indirect and Induced Building FY 12 and After]]</f>
        <v>1559.8591000000001</v>
      </c>
      <c r="BK470" s="7">
        <v>147.096</v>
      </c>
      <c r="BL470" s="7">
        <v>1030.8118999999999</v>
      </c>
      <c r="BM470" s="7">
        <v>2023.3053</v>
      </c>
      <c r="BN470" s="7">
        <f>Table2[[#This Row],[TOTAL Real Property Related Taxes Through FY 11]]+Table2[[#This Row],[TOTAL Real Property Related Taxes FY 12 and After]]</f>
        <v>3054.1171999999997</v>
      </c>
      <c r="BO470" s="7">
        <v>278.7527</v>
      </c>
      <c r="BP470" s="7">
        <v>2250.2402000000002</v>
      </c>
      <c r="BQ470" s="7">
        <v>3834.2429999999999</v>
      </c>
      <c r="BR470" s="7">
        <f>Table2[[#This Row],[Company Direct Through FY 11]]+Table2[[#This Row],[Company Direct FY 12 and After ]]</f>
        <v>6084.4832000000006</v>
      </c>
      <c r="BS470" s="7">
        <v>0</v>
      </c>
      <c r="BT470" s="7">
        <v>1.7250000000000001</v>
      </c>
      <c r="BU470" s="7">
        <v>0</v>
      </c>
      <c r="BV470" s="7">
        <f>Table2[[#This Row],[Sales Tax Exemption Through FY 11]]+Table2[[#This Row],[Sales Tax Exemption FY 12 and After ]]</f>
        <v>1.7250000000000001</v>
      </c>
      <c r="BW470" s="7">
        <v>0</v>
      </c>
      <c r="BX470" s="7">
        <v>0</v>
      </c>
      <c r="BY470" s="7">
        <v>0</v>
      </c>
      <c r="BZ470" s="7">
        <f>Table2[[#This Row],[Energy Tax Savings Through FY 11]]+Table2[[#This Row],[Energy Tax Savings FY 12 and After ]]</f>
        <v>0</v>
      </c>
      <c r="CA470" s="7">
        <v>0</v>
      </c>
      <c r="CB470" s="7">
        <v>0</v>
      </c>
      <c r="CC470" s="7">
        <v>0</v>
      </c>
      <c r="CD470" s="7">
        <f>Table2[[#This Row],[Tax Exempt Bond Savings Through FY 11]]+Table2[[#This Row],[Tax Exempt Bond Savings FY12 and After ]]</f>
        <v>0</v>
      </c>
      <c r="CE470" s="7">
        <v>139.6678</v>
      </c>
      <c r="CF470" s="7">
        <v>1159.1362999999999</v>
      </c>
      <c r="CG470" s="7">
        <v>1921.1329000000001</v>
      </c>
      <c r="CH470" s="7">
        <f>Table2[[#This Row],[Indirect and Induced Through FY 11]]+Table2[[#This Row],[Indirect and Induced FY 12 and After  ]]</f>
        <v>3080.2691999999997</v>
      </c>
      <c r="CI470" s="7">
        <v>418.4205</v>
      </c>
      <c r="CJ470" s="7">
        <v>3407.6514999999999</v>
      </c>
      <c r="CK470" s="7">
        <v>5755.3759</v>
      </c>
      <c r="CL470" s="7">
        <f>Table2[[#This Row],[TOTAL Income Consumption Use Taxes Through FY 11]]+Table2[[#This Row],[TOTAL Income Consumption Use Taxes FY 12 and After  ]]</f>
        <v>9163.027399999999</v>
      </c>
      <c r="CM470" s="7">
        <v>20</v>
      </c>
      <c r="CN470" s="7">
        <v>129.7903</v>
      </c>
      <c r="CO470" s="7">
        <v>275.10169999999999</v>
      </c>
      <c r="CP470" s="7">
        <f>Table2[[#This Row],[Assistance Provided Through FY 11]]+Table2[[#This Row],[Assistance Provided FY 12 and After ]]</f>
        <v>404.892</v>
      </c>
      <c r="CQ470" s="7">
        <v>0</v>
      </c>
      <c r="CR470" s="7">
        <v>0</v>
      </c>
      <c r="CS470" s="7">
        <v>0</v>
      </c>
      <c r="CT470" s="7">
        <f>Table2[[#This Row],[Recapture Cancellation Reduction Amount Through FY 11]]+Table2[[#This Row],[Recapture Cancellation Reduction Amount FY 12 and After ]]</f>
        <v>0</v>
      </c>
      <c r="CU470" s="7">
        <v>0</v>
      </c>
      <c r="CV470" s="7">
        <v>0</v>
      </c>
      <c r="CW470" s="7">
        <v>0</v>
      </c>
      <c r="CX470" s="7">
        <f>Table2[[#This Row],[Penalty Paid Through FY 11]]+Table2[[#This Row],[Penalty Paid FY 12 and After]]</f>
        <v>0</v>
      </c>
      <c r="CY470" s="7">
        <v>20</v>
      </c>
      <c r="CZ470" s="7">
        <v>129.7903</v>
      </c>
      <c r="DA470" s="7">
        <v>275.10169999999999</v>
      </c>
      <c r="DB470" s="7">
        <f>Table2[[#This Row],[TOTAL Assistance Net of recapture penalties Through FY 11]]+Table2[[#This Row],[TOTAL Assistance Net of recapture penalties FY 12 and After ]]</f>
        <v>404.892</v>
      </c>
      <c r="DC470" s="7">
        <v>333.2527</v>
      </c>
      <c r="DD470" s="7">
        <v>2558.0913999999998</v>
      </c>
      <c r="DE470" s="7">
        <v>4583.8918999999996</v>
      </c>
      <c r="DF470" s="7">
        <f>Table2[[#This Row],[Company Direct Tax Revenue Before Assistance FY 12 and After]]+Table2[[#This Row],[Company Direct Tax Revenue Before Assistance Through FY 11]]</f>
        <v>7141.9832999999999</v>
      </c>
      <c r="DG470" s="7">
        <v>252.2638</v>
      </c>
      <c r="DH470" s="7">
        <v>2010.1623</v>
      </c>
      <c r="DI470" s="7">
        <v>3469.8910000000001</v>
      </c>
      <c r="DJ470" s="7">
        <f>Table2[[#This Row],[Indirect and Induced Tax Revenues FY 12 and After]]+Table2[[#This Row],[Indirect and Induced Tax Revenues Through FY 11]]</f>
        <v>5480.0532999999996</v>
      </c>
      <c r="DK470" s="7">
        <v>585.51649999999995</v>
      </c>
      <c r="DL470" s="7">
        <v>4568.2537000000002</v>
      </c>
      <c r="DM470" s="7">
        <v>8053.7829000000002</v>
      </c>
      <c r="DN470" s="7">
        <f>Table2[[#This Row],[TOTAL Tax Revenues Before Assistance Through FY 11]]+Table2[[#This Row],[TOTAL Tax Revenues Before Assistance FY 12 and After]]</f>
        <v>12622.036599999999</v>
      </c>
      <c r="DO470" s="7">
        <v>565.51649999999995</v>
      </c>
      <c r="DP470" s="7">
        <v>4438.4633999999996</v>
      </c>
      <c r="DQ470" s="7">
        <v>7778.6812</v>
      </c>
      <c r="DR470" s="7">
        <f>Table2[[#This Row],[TOTAL Tax Revenues Net of Assistance Recapture and Penalty FY 12 and After]]+Table2[[#This Row],[TOTAL Tax Revenues Net of Assistance Recapture and Penalty Through FY 11]]</f>
        <v>12217.1446</v>
      </c>
      <c r="DS470" s="7">
        <v>0</v>
      </c>
      <c r="DT470" s="7">
        <v>0</v>
      </c>
      <c r="DU470" s="7">
        <v>0</v>
      </c>
      <c r="DV470" s="7">
        <v>0</v>
      </c>
    </row>
    <row r="471" spans="1:126" x14ac:dyDescent="0.25">
      <c r="A471" s="5">
        <v>93298</v>
      </c>
      <c r="B471" s="5" t="s">
        <v>878</v>
      </c>
      <c r="C471" s="5" t="s">
        <v>879</v>
      </c>
      <c r="D471" s="5" t="s">
        <v>36</v>
      </c>
      <c r="E471" s="5">
        <v>15</v>
      </c>
      <c r="F471" s="5">
        <v>3079</v>
      </c>
      <c r="G471" s="5">
        <v>77</v>
      </c>
      <c r="H471" s="23"/>
      <c r="I471" s="23"/>
      <c r="J471" s="5">
        <v>623220</v>
      </c>
      <c r="K471" s="6" t="s">
        <v>47</v>
      </c>
      <c r="L471" s="6">
        <v>39393</v>
      </c>
      <c r="M471" s="9">
        <v>46569</v>
      </c>
      <c r="N471" s="7">
        <v>3555</v>
      </c>
      <c r="O471" s="5" t="s">
        <v>79</v>
      </c>
      <c r="P471" s="23">
        <v>1</v>
      </c>
      <c r="Q471" s="23">
        <v>0</v>
      </c>
      <c r="R471" s="23">
        <v>40</v>
      </c>
      <c r="S471" s="23">
        <v>0</v>
      </c>
      <c r="T471" s="23">
        <v>0</v>
      </c>
      <c r="U471" s="23">
        <v>41</v>
      </c>
      <c r="V471" s="23">
        <v>40</v>
      </c>
      <c r="W471" s="23">
        <v>0</v>
      </c>
      <c r="X471" s="23">
        <v>0</v>
      </c>
      <c r="Y471" s="23">
        <v>40</v>
      </c>
      <c r="Z471" s="23">
        <v>0</v>
      </c>
      <c r="AA471" s="24">
        <v>0</v>
      </c>
      <c r="AB471" s="24">
        <v>0</v>
      </c>
      <c r="AC471" s="24">
        <v>0</v>
      </c>
      <c r="AD471" s="24">
        <v>0</v>
      </c>
      <c r="AE471" s="24">
        <v>0</v>
      </c>
      <c r="AF471" s="24">
        <v>100</v>
      </c>
      <c r="AG471" s="5" t="s">
        <v>39</v>
      </c>
      <c r="AH471" s="7" t="s">
        <v>33</v>
      </c>
      <c r="AI471" s="7">
        <v>0</v>
      </c>
      <c r="AJ471" s="7">
        <v>0</v>
      </c>
      <c r="AK471" s="7">
        <v>0</v>
      </c>
      <c r="AL471" s="7">
        <f>Table2[[#This Row],[Company Direct Land Through FY 11]]+Table2[[#This Row],[Company Direct Land FY 12 and After ]]</f>
        <v>0</v>
      </c>
      <c r="AM471" s="7">
        <v>0</v>
      </c>
      <c r="AN471" s="7">
        <v>0</v>
      </c>
      <c r="AO471" s="7">
        <v>0</v>
      </c>
      <c r="AP471" s="7">
        <f>Table2[[#This Row],[Company Direct Building Through FY 11]]+Table2[[#This Row],[Company Direct Building FY 12 and After  ]]</f>
        <v>0</v>
      </c>
      <c r="AQ471" s="7">
        <v>0</v>
      </c>
      <c r="AR471" s="7">
        <v>66.007499999999993</v>
      </c>
      <c r="AS471" s="7">
        <v>0</v>
      </c>
      <c r="AT471" s="7">
        <f>Table2[[#This Row],[Mortgage Recording Tax Through FY 11]]+Table2[[#This Row],[Mortgage Recording Tax FY 12 and After ]]</f>
        <v>66.007499999999993</v>
      </c>
      <c r="AU471" s="7">
        <v>0</v>
      </c>
      <c r="AV471" s="7">
        <v>0</v>
      </c>
      <c r="AW471" s="7">
        <v>0</v>
      </c>
      <c r="AX471" s="7">
        <f>Table2[[#This Row],[Pilot Savings  Through FY 11]]+Table2[[#This Row],[Pilot Savings FY 12 and After ]]</f>
        <v>0</v>
      </c>
      <c r="AY471" s="7">
        <v>0</v>
      </c>
      <c r="AZ471" s="7">
        <v>66.007499999999993</v>
      </c>
      <c r="BA471" s="7">
        <v>0</v>
      </c>
      <c r="BB471" s="7">
        <f>Table2[[#This Row],[Mortgage Recording Tax Exemption Through FY 11]]+Table2[[#This Row],[Mortgage Recording Tax Exemption FY 12 and After ]]</f>
        <v>66.007499999999993</v>
      </c>
      <c r="BC471" s="7">
        <v>17.883600000000001</v>
      </c>
      <c r="BD471" s="7">
        <v>55.9863</v>
      </c>
      <c r="BE471" s="7">
        <v>201.83500000000001</v>
      </c>
      <c r="BF471" s="7">
        <f>Table2[[#This Row],[Indirect and Induced Land Through FY 11]]+Table2[[#This Row],[Indirect and Induced Land FY 12 and After ]]</f>
        <v>257.82130000000001</v>
      </c>
      <c r="BG471" s="7">
        <v>33.212400000000002</v>
      </c>
      <c r="BH471" s="7">
        <v>103.9744</v>
      </c>
      <c r="BI471" s="7">
        <v>374.83609999999999</v>
      </c>
      <c r="BJ471" s="7">
        <f>Table2[[#This Row],[Indirect and Induced Building Through FY 11]]+Table2[[#This Row],[Indirect and Induced Building FY 12 and After]]</f>
        <v>478.81049999999999</v>
      </c>
      <c r="BK471" s="7">
        <v>51.095999999999997</v>
      </c>
      <c r="BL471" s="7">
        <v>159.9607</v>
      </c>
      <c r="BM471" s="7">
        <v>576.67110000000002</v>
      </c>
      <c r="BN471" s="7">
        <f>Table2[[#This Row],[TOTAL Real Property Related Taxes Through FY 11]]+Table2[[#This Row],[TOTAL Real Property Related Taxes FY 12 and After]]</f>
        <v>736.6318</v>
      </c>
      <c r="BO471" s="7">
        <v>60.613</v>
      </c>
      <c r="BP471" s="7">
        <v>198.61920000000001</v>
      </c>
      <c r="BQ471" s="7">
        <v>684.08299999999997</v>
      </c>
      <c r="BR471" s="7">
        <f>Table2[[#This Row],[Company Direct Through FY 11]]+Table2[[#This Row],[Company Direct FY 12 and After ]]</f>
        <v>882.70219999999995</v>
      </c>
      <c r="BS471" s="7">
        <v>0</v>
      </c>
      <c r="BT471" s="7">
        <v>0</v>
      </c>
      <c r="BU471" s="7">
        <v>0</v>
      </c>
      <c r="BV471" s="7">
        <f>Table2[[#This Row],[Sales Tax Exemption Through FY 11]]+Table2[[#This Row],[Sales Tax Exemption FY 12 and After ]]</f>
        <v>0</v>
      </c>
      <c r="BW471" s="7">
        <v>0</v>
      </c>
      <c r="BX471" s="7">
        <v>0</v>
      </c>
      <c r="BY471" s="7">
        <v>0</v>
      </c>
      <c r="BZ471" s="7">
        <f>Table2[[#This Row],[Energy Tax Savings Through FY 11]]+Table2[[#This Row],[Energy Tax Savings FY 12 and After ]]</f>
        <v>0</v>
      </c>
      <c r="CA471" s="7">
        <v>2.0712000000000002</v>
      </c>
      <c r="CB471" s="7">
        <v>7.1178999999999997</v>
      </c>
      <c r="CC471" s="7">
        <v>11.6181</v>
      </c>
      <c r="CD471" s="7">
        <f>Table2[[#This Row],[Tax Exempt Bond Savings Through FY 11]]+Table2[[#This Row],[Tax Exempt Bond Savings FY12 and After ]]</f>
        <v>18.736000000000001</v>
      </c>
      <c r="CE471" s="7">
        <v>64.575599999999994</v>
      </c>
      <c r="CF471" s="7">
        <v>217.08590000000001</v>
      </c>
      <c r="CG471" s="7">
        <v>728.80349999999999</v>
      </c>
      <c r="CH471" s="7">
        <f>Table2[[#This Row],[Indirect and Induced Through FY 11]]+Table2[[#This Row],[Indirect and Induced FY 12 and After  ]]</f>
        <v>945.88940000000002</v>
      </c>
      <c r="CI471" s="7">
        <v>123.1174</v>
      </c>
      <c r="CJ471" s="7">
        <v>408.5872</v>
      </c>
      <c r="CK471" s="7">
        <v>1401.2683999999999</v>
      </c>
      <c r="CL471" s="7">
        <f>Table2[[#This Row],[TOTAL Income Consumption Use Taxes Through FY 11]]+Table2[[#This Row],[TOTAL Income Consumption Use Taxes FY 12 and After  ]]</f>
        <v>1809.8555999999999</v>
      </c>
      <c r="CM471" s="7">
        <v>2.0712000000000002</v>
      </c>
      <c r="CN471" s="7">
        <v>73.125399999999999</v>
      </c>
      <c r="CO471" s="7">
        <v>11.6181</v>
      </c>
      <c r="CP471" s="7">
        <f>Table2[[#This Row],[Assistance Provided Through FY 11]]+Table2[[#This Row],[Assistance Provided FY 12 and After ]]</f>
        <v>84.743499999999997</v>
      </c>
      <c r="CQ471" s="7">
        <v>0</v>
      </c>
      <c r="CR471" s="7">
        <v>0</v>
      </c>
      <c r="CS471" s="7">
        <v>0</v>
      </c>
      <c r="CT471" s="7">
        <f>Table2[[#This Row],[Recapture Cancellation Reduction Amount Through FY 11]]+Table2[[#This Row],[Recapture Cancellation Reduction Amount FY 12 and After ]]</f>
        <v>0</v>
      </c>
      <c r="CU471" s="7">
        <v>0</v>
      </c>
      <c r="CV471" s="7">
        <v>0</v>
      </c>
      <c r="CW471" s="7">
        <v>0</v>
      </c>
      <c r="CX471" s="7">
        <f>Table2[[#This Row],[Penalty Paid Through FY 11]]+Table2[[#This Row],[Penalty Paid FY 12 and After]]</f>
        <v>0</v>
      </c>
      <c r="CY471" s="7">
        <v>2.0712000000000002</v>
      </c>
      <c r="CZ471" s="7">
        <v>73.125399999999999</v>
      </c>
      <c r="DA471" s="7">
        <v>11.6181</v>
      </c>
      <c r="DB471" s="7">
        <f>Table2[[#This Row],[TOTAL Assistance Net of recapture penalties Through FY 11]]+Table2[[#This Row],[TOTAL Assistance Net of recapture penalties FY 12 and After ]]</f>
        <v>84.743499999999997</v>
      </c>
      <c r="DC471" s="7">
        <v>60.613</v>
      </c>
      <c r="DD471" s="7">
        <v>264.62670000000003</v>
      </c>
      <c r="DE471" s="7">
        <v>684.08299999999997</v>
      </c>
      <c r="DF471" s="7">
        <f>Table2[[#This Row],[Company Direct Tax Revenue Before Assistance FY 12 and After]]+Table2[[#This Row],[Company Direct Tax Revenue Before Assistance Through FY 11]]</f>
        <v>948.7097</v>
      </c>
      <c r="DG471" s="7">
        <v>115.6716</v>
      </c>
      <c r="DH471" s="7">
        <v>377.04660000000001</v>
      </c>
      <c r="DI471" s="7">
        <v>1305.4746</v>
      </c>
      <c r="DJ471" s="7">
        <f>Table2[[#This Row],[Indirect and Induced Tax Revenues FY 12 and After]]+Table2[[#This Row],[Indirect and Induced Tax Revenues Through FY 11]]</f>
        <v>1682.5212000000001</v>
      </c>
      <c r="DK471" s="7">
        <v>176.28460000000001</v>
      </c>
      <c r="DL471" s="7">
        <v>641.67330000000004</v>
      </c>
      <c r="DM471" s="7">
        <v>1989.5576000000001</v>
      </c>
      <c r="DN471" s="7">
        <f>Table2[[#This Row],[TOTAL Tax Revenues Before Assistance Through FY 11]]+Table2[[#This Row],[TOTAL Tax Revenues Before Assistance FY 12 and After]]</f>
        <v>2631.2309</v>
      </c>
      <c r="DO471" s="7">
        <v>174.21340000000001</v>
      </c>
      <c r="DP471" s="7">
        <v>568.54790000000003</v>
      </c>
      <c r="DQ471" s="7">
        <v>1977.9395</v>
      </c>
      <c r="DR471" s="7">
        <f>Table2[[#This Row],[TOTAL Tax Revenues Net of Assistance Recapture and Penalty FY 12 and After]]+Table2[[#This Row],[TOTAL Tax Revenues Net of Assistance Recapture and Penalty Through FY 11]]</f>
        <v>2546.4874</v>
      </c>
      <c r="DS471" s="7">
        <v>0</v>
      </c>
      <c r="DT471" s="7">
        <v>0</v>
      </c>
      <c r="DU471" s="7">
        <v>0</v>
      </c>
      <c r="DV471" s="7">
        <v>0</v>
      </c>
    </row>
    <row r="472" spans="1:126" x14ac:dyDescent="0.25">
      <c r="A472" s="5">
        <v>93299</v>
      </c>
      <c r="B472" s="5" t="s">
        <v>880</v>
      </c>
      <c r="C472" s="5" t="s">
        <v>881</v>
      </c>
      <c r="D472" s="5" t="s">
        <v>27</v>
      </c>
      <c r="E472" s="5">
        <v>3</v>
      </c>
      <c r="F472" s="5">
        <v>2341</v>
      </c>
      <c r="G472" s="5">
        <v>27</v>
      </c>
      <c r="H472" s="23"/>
      <c r="I472" s="23"/>
      <c r="J472" s="5">
        <v>624120</v>
      </c>
      <c r="K472" s="6" t="s">
        <v>47</v>
      </c>
      <c r="L472" s="6">
        <v>39393</v>
      </c>
      <c r="M472" s="9">
        <v>46569</v>
      </c>
      <c r="N472" s="7">
        <v>1885</v>
      </c>
      <c r="O472" s="5" t="s">
        <v>48</v>
      </c>
      <c r="P472" s="23">
        <v>0</v>
      </c>
      <c r="Q472" s="23">
        <v>0</v>
      </c>
      <c r="R472" s="23">
        <v>88</v>
      </c>
      <c r="S472" s="23">
        <v>0</v>
      </c>
      <c r="T472" s="23">
        <v>0</v>
      </c>
      <c r="U472" s="23">
        <v>88</v>
      </c>
      <c r="V472" s="23">
        <v>88</v>
      </c>
      <c r="W472" s="23">
        <v>0</v>
      </c>
      <c r="X472" s="23">
        <v>0</v>
      </c>
      <c r="Y472" s="23">
        <v>92</v>
      </c>
      <c r="Z472" s="23">
        <v>0</v>
      </c>
      <c r="AA472" s="24">
        <v>0</v>
      </c>
      <c r="AB472" s="24">
        <v>0</v>
      </c>
      <c r="AC472" s="24">
        <v>0</v>
      </c>
      <c r="AD472" s="24">
        <v>0</v>
      </c>
      <c r="AE472" s="24">
        <v>0</v>
      </c>
      <c r="AF472" s="24">
        <v>100</v>
      </c>
      <c r="AG472" s="5" t="s">
        <v>39</v>
      </c>
      <c r="AH472" s="7" t="s">
        <v>33</v>
      </c>
      <c r="AI472" s="7">
        <v>0</v>
      </c>
      <c r="AJ472" s="7">
        <v>0</v>
      </c>
      <c r="AK472" s="7">
        <v>0</v>
      </c>
      <c r="AL472" s="7">
        <f>Table2[[#This Row],[Company Direct Land Through FY 11]]+Table2[[#This Row],[Company Direct Land FY 12 and After ]]</f>
        <v>0</v>
      </c>
      <c r="AM472" s="7">
        <v>0</v>
      </c>
      <c r="AN472" s="7">
        <v>0</v>
      </c>
      <c r="AO472" s="7">
        <v>0</v>
      </c>
      <c r="AP472" s="7">
        <f>Table2[[#This Row],[Company Direct Building Through FY 11]]+Table2[[#This Row],[Company Direct Building FY 12 and After  ]]</f>
        <v>0</v>
      </c>
      <c r="AQ472" s="7">
        <v>0</v>
      </c>
      <c r="AR472" s="7">
        <v>1.3546</v>
      </c>
      <c r="AS472" s="7">
        <v>0</v>
      </c>
      <c r="AT472" s="7">
        <f>Table2[[#This Row],[Mortgage Recording Tax Through FY 11]]+Table2[[#This Row],[Mortgage Recording Tax FY 12 and After ]]</f>
        <v>1.3546</v>
      </c>
      <c r="AU472" s="7">
        <v>0</v>
      </c>
      <c r="AV472" s="7">
        <v>0</v>
      </c>
      <c r="AW472" s="7">
        <v>0</v>
      </c>
      <c r="AX472" s="7">
        <f>Table2[[#This Row],[Pilot Savings  Through FY 11]]+Table2[[#This Row],[Pilot Savings FY 12 and After ]]</f>
        <v>0</v>
      </c>
      <c r="AY472" s="7">
        <v>0</v>
      </c>
      <c r="AZ472" s="7">
        <v>0</v>
      </c>
      <c r="BA472" s="7">
        <v>0</v>
      </c>
      <c r="BB472" s="7">
        <f>Table2[[#This Row],[Mortgage Recording Tax Exemption Through FY 11]]+Table2[[#This Row],[Mortgage Recording Tax Exemption FY 12 and After ]]</f>
        <v>0</v>
      </c>
      <c r="BC472" s="7">
        <v>36.886899999999997</v>
      </c>
      <c r="BD472" s="7">
        <v>130.56819999999999</v>
      </c>
      <c r="BE472" s="7">
        <v>416.30799999999999</v>
      </c>
      <c r="BF472" s="7">
        <f>Table2[[#This Row],[Indirect and Induced Land Through FY 11]]+Table2[[#This Row],[Indirect and Induced Land FY 12 and After ]]</f>
        <v>546.87619999999993</v>
      </c>
      <c r="BG472" s="7">
        <v>68.504300000000001</v>
      </c>
      <c r="BH472" s="7">
        <v>242.48400000000001</v>
      </c>
      <c r="BI472" s="7">
        <v>773.14509999999996</v>
      </c>
      <c r="BJ472" s="7">
        <f>Table2[[#This Row],[Indirect and Induced Building Through FY 11]]+Table2[[#This Row],[Indirect and Induced Building FY 12 and After]]</f>
        <v>1015.6291</v>
      </c>
      <c r="BK472" s="7">
        <v>105.3912</v>
      </c>
      <c r="BL472" s="7">
        <v>374.40679999999998</v>
      </c>
      <c r="BM472" s="7">
        <v>1189.4530999999999</v>
      </c>
      <c r="BN472" s="7">
        <f>Table2[[#This Row],[TOTAL Real Property Related Taxes Through FY 11]]+Table2[[#This Row],[TOTAL Real Property Related Taxes FY 12 and After]]</f>
        <v>1563.8598999999999</v>
      </c>
      <c r="BO472" s="7">
        <v>100.06310000000001</v>
      </c>
      <c r="BP472" s="7">
        <v>374.43549999999999</v>
      </c>
      <c r="BQ472" s="7">
        <v>1129.3194000000001</v>
      </c>
      <c r="BR472" s="7">
        <f>Table2[[#This Row],[Company Direct Through FY 11]]+Table2[[#This Row],[Company Direct FY 12 and After ]]</f>
        <v>1503.7549000000001</v>
      </c>
      <c r="BS472" s="7">
        <v>0</v>
      </c>
      <c r="BT472" s="7">
        <v>0</v>
      </c>
      <c r="BU472" s="7">
        <v>0</v>
      </c>
      <c r="BV472" s="7">
        <f>Table2[[#This Row],[Sales Tax Exemption Through FY 11]]+Table2[[#This Row],[Sales Tax Exemption FY 12 and After ]]</f>
        <v>0</v>
      </c>
      <c r="BW472" s="7">
        <v>0</v>
      </c>
      <c r="BX472" s="7">
        <v>0</v>
      </c>
      <c r="BY472" s="7">
        <v>0</v>
      </c>
      <c r="BZ472" s="7">
        <f>Table2[[#This Row],[Energy Tax Savings Through FY 11]]+Table2[[#This Row],[Energy Tax Savings FY 12 and After ]]</f>
        <v>0</v>
      </c>
      <c r="CA472" s="7">
        <v>0.88370000000000004</v>
      </c>
      <c r="CB472" s="7">
        <v>3.4459</v>
      </c>
      <c r="CC472" s="7">
        <v>4.9569999999999999</v>
      </c>
      <c r="CD472" s="7">
        <f>Table2[[#This Row],[Tax Exempt Bond Savings Through FY 11]]+Table2[[#This Row],[Tax Exempt Bond Savings FY12 and After ]]</f>
        <v>8.4028999999999989</v>
      </c>
      <c r="CE472" s="7">
        <v>120.8767</v>
      </c>
      <c r="CF472" s="7">
        <v>459.524</v>
      </c>
      <c r="CG472" s="7">
        <v>1364.2228</v>
      </c>
      <c r="CH472" s="7">
        <f>Table2[[#This Row],[Indirect and Induced Through FY 11]]+Table2[[#This Row],[Indirect and Induced FY 12 and After  ]]</f>
        <v>1823.7467999999999</v>
      </c>
      <c r="CI472" s="7">
        <v>220.05609999999999</v>
      </c>
      <c r="CJ472" s="7">
        <v>830.5136</v>
      </c>
      <c r="CK472" s="7">
        <v>2488.5852</v>
      </c>
      <c r="CL472" s="7">
        <f>Table2[[#This Row],[TOTAL Income Consumption Use Taxes Through FY 11]]+Table2[[#This Row],[TOTAL Income Consumption Use Taxes FY 12 and After  ]]</f>
        <v>3319.0987999999998</v>
      </c>
      <c r="CM472" s="7">
        <v>0.88370000000000004</v>
      </c>
      <c r="CN472" s="7">
        <v>3.4459</v>
      </c>
      <c r="CO472" s="7">
        <v>4.9569999999999999</v>
      </c>
      <c r="CP472" s="7">
        <f>Table2[[#This Row],[Assistance Provided Through FY 11]]+Table2[[#This Row],[Assistance Provided FY 12 and After ]]</f>
        <v>8.4028999999999989</v>
      </c>
      <c r="CQ472" s="7">
        <v>0</v>
      </c>
      <c r="CR472" s="7">
        <v>0</v>
      </c>
      <c r="CS472" s="7">
        <v>0</v>
      </c>
      <c r="CT472" s="7">
        <f>Table2[[#This Row],[Recapture Cancellation Reduction Amount Through FY 11]]+Table2[[#This Row],[Recapture Cancellation Reduction Amount FY 12 and After ]]</f>
        <v>0</v>
      </c>
      <c r="CU472" s="7">
        <v>0</v>
      </c>
      <c r="CV472" s="7">
        <v>0</v>
      </c>
      <c r="CW472" s="7">
        <v>0</v>
      </c>
      <c r="CX472" s="7">
        <f>Table2[[#This Row],[Penalty Paid Through FY 11]]+Table2[[#This Row],[Penalty Paid FY 12 and After]]</f>
        <v>0</v>
      </c>
      <c r="CY472" s="7">
        <v>0.88370000000000004</v>
      </c>
      <c r="CZ472" s="7">
        <v>3.4459</v>
      </c>
      <c r="DA472" s="7">
        <v>4.9569999999999999</v>
      </c>
      <c r="DB472" s="7">
        <f>Table2[[#This Row],[TOTAL Assistance Net of recapture penalties Through FY 11]]+Table2[[#This Row],[TOTAL Assistance Net of recapture penalties FY 12 and After ]]</f>
        <v>8.4028999999999989</v>
      </c>
      <c r="DC472" s="7">
        <v>100.06310000000001</v>
      </c>
      <c r="DD472" s="7">
        <v>375.7901</v>
      </c>
      <c r="DE472" s="7">
        <v>1129.3194000000001</v>
      </c>
      <c r="DF472" s="7">
        <f>Table2[[#This Row],[Company Direct Tax Revenue Before Assistance FY 12 and After]]+Table2[[#This Row],[Company Direct Tax Revenue Before Assistance Through FY 11]]</f>
        <v>1505.1095</v>
      </c>
      <c r="DG472" s="7">
        <v>226.2679</v>
      </c>
      <c r="DH472" s="7">
        <v>832.57619999999997</v>
      </c>
      <c r="DI472" s="7">
        <v>2553.6759000000002</v>
      </c>
      <c r="DJ472" s="7">
        <f>Table2[[#This Row],[Indirect and Induced Tax Revenues FY 12 and After]]+Table2[[#This Row],[Indirect and Induced Tax Revenues Through FY 11]]</f>
        <v>3386.2521000000002</v>
      </c>
      <c r="DK472" s="7">
        <v>326.33100000000002</v>
      </c>
      <c r="DL472" s="7">
        <v>1208.3662999999999</v>
      </c>
      <c r="DM472" s="7">
        <v>3682.9953</v>
      </c>
      <c r="DN472" s="7">
        <f>Table2[[#This Row],[TOTAL Tax Revenues Before Assistance Through FY 11]]+Table2[[#This Row],[TOTAL Tax Revenues Before Assistance FY 12 and After]]</f>
        <v>4891.3616000000002</v>
      </c>
      <c r="DO472" s="7">
        <v>325.44729999999998</v>
      </c>
      <c r="DP472" s="7">
        <v>1204.9204</v>
      </c>
      <c r="DQ472" s="7">
        <v>3678.0383000000002</v>
      </c>
      <c r="DR472" s="7">
        <f>Table2[[#This Row],[TOTAL Tax Revenues Net of Assistance Recapture and Penalty FY 12 and After]]+Table2[[#This Row],[TOTAL Tax Revenues Net of Assistance Recapture and Penalty Through FY 11]]</f>
        <v>4882.9587000000001</v>
      </c>
      <c r="DS472" s="7">
        <v>0</v>
      </c>
      <c r="DT472" s="7">
        <v>0</v>
      </c>
      <c r="DU472" s="7">
        <v>0</v>
      </c>
      <c r="DV472" s="7">
        <v>0</v>
      </c>
    </row>
    <row r="473" spans="1:126" x14ac:dyDescent="0.25">
      <c r="A473" s="5">
        <v>93300</v>
      </c>
      <c r="B473" s="5" t="s">
        <v>882</v>
      </c>
      <c r="C473" s="5" t="s">
        <v>883</v>
      </c>
      <c r="D473" s="5" t="s">
        <v>32</v>
      </c>
      <c r="E473" s="5">
        <v>31</v>
      </c>
      <c r="F473" s="5">
        <v>15634</v>
      </c>
      <c r="G473" s="5">
        <v>94</v>
      </c>
      <c r="H473" s="23"/>
      <c r="I473" s="23"/>
      <c r="J473" s="5">
        <v>611110</v>
      </c>
      <c r="K473" s="6" t="s">
        <v>47</v>
      </c>
      <c r="L473" s="6">
        <v>39471</v>
      </c>
      <c r="M473" s="9">
        <v>50587</v>
      </c>
      <c r="N473" s="7">
        <v>32000</v>
      </c>
      <c r="O473" s="5" t="s">
        <v>79</v>
      </c>
      <c r="P473" s="23">
        <v>128</v>
      </c>
      <c r="Q473" s="23">
        <v>0</v>
      </c>
      <c r="R473" s="23">
        <v>64</v>
      </c>
      <c r="S473" s="23">
        <v>0</v>
      </c>
      <c r="T473" s="23">
        <v>0</v>
      </c>
      <c r="U473" s="23">
        <v>192</v>
      </c>
      <c r="V473" s="23">
        <v>128</v>
      </c>
      <c r="W473" s="23">
        <v>0</v>
      </c>
      <c r="X473" s="23">
        <v>0</v>
      </c>
      <c r="Y473" s="23">
        <v>163</v>
      </c>
      <c r="Z473" s="23">
        <v>13</v>
      </c>
      <c r="AA473" s="24">
        <v>0</v>
      </c>
      <c r="AB473" s="24">
        <v>0</v>
      </c>
      <c r="AC473" s="24">
        <v>0</v>
      </c>
      <c r="AD473" s="24">
        <v>0</v>
      </c>
      <c r="AE473" s="24">
        <v>0</v>
      </c>
      <c r="AF473" s="24">
        <v>76.5625</v>
      </c>
      <c r="AG473" s="5" t="s">
        <v>39</v>
      </c>
      <c r="AH473" s="7" t="s">
        <v>33</v>
      </c>
      <c r="AI473" s="7">
        <v>0</v>
      </c>
      <c r="AJ473" s="7">
        <v>0</v>
      </c>
      <c r="AK473" s="7">
        <v>0</v>
      </c>
      <c r="AL473" s="7">
        <f>Table2[[#This Row],[Company Direct Land Through FY 11]]+Table2[[#This Row],[Company Direct Land FY 12 and After ]]</f>
        <v>0</v>
      </c>
      <c r="AM473" s="7">
        <v>0</v>
      </c>
      <c r="AN473" s="7">
        <v>0</v>
      </c>
      <c r="AO473" s="7">
        <v>0</v>
      </c>
      <c r="AP473" s="7">
        <f>Table2[[#This Row],[Company Direct Building Through FY 11]]+Table2[[#This Row],[Company Direct Building FY 12 and After  ]]</f>
        <v>0</v>
      </c>
      <c r="AQ473" s="7">
        <v>0</v>
      </c>
      <c r="AR473" s="7">
        <v>571.64800000000002</v>
      </c>
      <c r="AS473" s="7">
        <v>0</v>
      </c>
      <c r="AT473" s="7">
        <f>Table2[[#This Row],[Mortgage Recording Tax Through FY 11]]+Table2[[#This Row],[Mortgage Recording Tax FY 12 and After ]]</f>
        <v>571.64800000000002</v>
      </c>
      <c r="AU473" s="7">
        <v>0</v>
      </c>
      <c r="AV473" s="7">
        <v>0</v>
      </c>
      <c r="AW473" s="7">
        <v>0</v>
      </c>
      <c r="AX473" s="7">
        <f>Table2[[#This Row],[Pilot Savings  Through FY 11]]+Table2[[#This Row],[Pilot Savings FY 12 and After ]]</f>
        <v>0</v>
      </c>
      <c r="AY473" s="7">
        <v>0</v>
      </c>
      <c r="AZ473" s="7">
        <v>571.64800000000002</v>
      </c>
      <c r="BA473" s="7">
        <v>0</v>
      </c>
      <c r="BB473" s="7">
        <f>Table2[[#This Row],[Mortgage Recording Tax Exemption Through FY 11]]+Table2[[#This Row],[Mortgage Recording Tax Exemption FY 12 and After ]]</f>
        <v>571.64800000000002</v>
      </c>
      <c r="BC473" s="7">
        <v>88.311700000000002</v>
      </c>
      <c r="BD473" s="7">
        <v>328.52969999999999</v>
      </c>
      <c r="BE473" s="7">
        <v>1441.2999</v>
      </c>
      <c r="BF473" s="7">
        <f>Table2[[#This Row],[Indirect and Induced Land Through FY 11]]+Table2[[#This Row],[Indirect and Induced Land FY 12 and After ]]</f>
        <v>1769.8296</v>
      </c>
      <c r="BG473" s="7">
        <v>164.00749999999999</v>
      </c>
      <c r="BH473" s="7">
        <v>610.12660000000005</v>
      </c>
      <c r="BI473" s="7">
        <v>2676.7024000000001</v>
      </c>
      <c r="BJ473" s="7">
        <f>Table2[[#This Row],[Indirect and Induced Building Through FY 11]]+Table2[[#This Row],[Indirect and Induced Building FY 12 and After]]</f>
        <v>3286.8290000000002</v>
      </c>
      <c r="BK473" s="7">
        <v>252.3192</v>
      </c>
      <c r="BL473" s="7">
        <v>938.65629999999999</v>
      </c>
      <c r="BM473" s="7">
        <v>4118.0023000000001</v>
      </c>
      <c r="BN473" s="7">
        <f>Table2[[#This Row],[TOTAL Real Property Related Taxes Through FY 11]]+Table2[[#This Row],[TOTAL Real Property Related Taxes FY 12 and After]]</f>
        <v>5056.6585999999998</v>
      </c>
      <c r="BO473" s="7">
        <v>283.01299999999998</v>
      </c>
      <c r="BP473" s="7">
        <v>1143.8393000000001</v>
      </c>
      <c r="BQ473" s="7">
        <v>4618.9467999999997</v>
      </c>
      <c r="BR473" s="7">
        <f>Table2[[#This Row],[Company Direct Through FY 11]]+Table2[[#This Row],[Company Direct FY 12 and After ]]</f>
        <v>5762.7860999999994</v>
      </c>
      <c r="BS473" s="7">
        <v>0</v>
      </c>
      <c r="BT473" s="7">
        <v>0</v>
      </c>
      <c r="BU473" s="7">
        <v>0</v>
      </c>
      <c r="BV473" s="7">
        <f>Table2[[#This Row],[Sales Tax Exemption Through FY 11]]+Table2[[#This Row],[Sales Tax Exemption FY 12 and After ]]</f>
        <v>0</v>
      </c>
      <c r="BW473" s="7">
        <v>0</v>
      </c>
      <c r="BX473" s="7">
        <v>0</v>
      </c>
      <c r="BY473" s="7">
        <v>0</v>
      </c>
      <c r="BZ473" s="7">
        <f>Table2[[#This Row],[Energy Tax Savings Through FY 11]]+Table2[[#This Row],[Energy Tax Savings FY 12 and After ]]</f>
        <v>0</v>
      </c>
      <c r="CA473" s="7">
        <v>3.7671999999999999</v>
      </c>
      <c r="CB473" s="7">
        <v>11.6622</v>
      </c>
      <c r="CC473" s="7">
        <v>21.131900000000002</v>
      </c>
      <c r="CD473" s="7">
        <f>Table2[[#This Row],[Tax Exempt Bond Savings Through FY 11]]+Table2[[#This Row],[Tax Exempt Bond Savings FY12 and After ]]</f>
        <v>32.7941</v>
      </c>
      <c r="CE473" s="7">
        <v>312.98509999999999</v>
      </c>
      <c r="CF473" s="7">
        <v>1271.1169</v>
      </c>
      <c r="CG473" s="7">
        <v>5108.1100999999999</v>
      </c>
      <c r="CH473" s="7">
        <f>Table2[[#This Row],[Indirect and Induced Through FY 11]]+Table2[[#This Row],[Indirect and Induced FY 12 and After  ]]</f>
        <v>6379.2269999999999</v>
      </c>
      <c r="CI473" s="7">
        <v>592.23090000000002</v>
      </c>
      <c r="CJ473" s="7">
        <v>2403.2939999999999</v>
      </c>
      <c r="CK473" s="7">
        <v>9705.9249999999993</v>
      </c>
      <c r="CL473" s="7">
        <f>Table2[[#This Row],[TOTAL Income Consumption Use Taxes Through FY 11]]+Table2[[#This Row],[TOTAL Income Consumption Use Taxes FY 12 and After  ]]</f>
        <v>12109.218999999999</v>
      </c>
      <c r="CM473" s="7">
        <v>3.7671999999999999</v>
      </c>
      <c r="CN473" s="7">
        <v>583.31020000000001</v>
      </c>
      <c r="CO473" s="7">
        <v>21.131900000000002</v>
      </c>
      <c r="CP473" s="7">
        <f>Table2[[#This Row],[Assistance Provided Through FY 11]]+Table2[[#This Row],[Assistance Provided FY 12 and After ]]</f>
        <v>604.44209999999998</v>
      </c>
      <c r="CQ473" s="7">
        <v>0</v>
      </c>
      <c r="CR473" s="7">
        <v>0</v>
      </c>
      <c r="CS473" s="7">
        <v>0</v>
      </c>
      <c r="CT473" s="7">
        <f>Table2[[#This Row],[Recapture Cancellation Reduction Amount Through FY 11]]+Table2[[#This Row],[Recapture Cancellation Reduction Amount FY 12 and After ]]</f>
        <v>0</v>
      </c>
      <c r="CU473" s="7">
        <v>0</v>
      </c>
      <c r="CV473" s="7">
        <v>0</v>
      </c>
      <c r="CW473" s="7">
        <v>0</v>
      </c>
      <c r="CX473" s="7">
        <f>Table2[[#This Row],[Penalty Paid Through FY 11]]+Table2[[#This Row],[Penalty Paid FY 12 and After]]</f>
        <v>0</v>
      </c>
      <c r="CY473" s="7">
        <v>3.7671999999999999</v>
      </c>
      <c r="CZ473" s="7">
        <v>583.31020000000001</v>
      </c>
      <c r="DA473" s="7">
        <v>21.131900000000002</v>
      </c>
      <c r="DB473" s="7">
        <f>Table2[[#This Row],[TOTAL Assistance Net of recapture penalties Through FY 11]]+Table2[[#This Row],[TOTAL Assistance Net of recapture penalties FY 12 and After ]]</f>
        <v>604.44209999999998</v>
      </c>
      <c r="DC473" s="7">
        <v>283.01299999999998</v>
      </c>
      <c r="DD473" s="7">
        <v>1715.4873</v>
      </c>
      <c r="DE473" s="7">
        <v>4618.9467999999997</v>
      </c>
      <c r="DF473" s="7">
        <f>Table2[[#This Row],[Company Direct Tax Revenue Before Assistance FY 12 and After]]+Table2[[#This Row],[Company Direct Tax Revenue Before Assistance Through FY 11]]</f>
        <v>6334.4340999999995</v>
      </c>
      <c r="DG473" s="7">
        <v>565.30430000000001</v>
      </c>
      <c r="DH473" s="7">
        <v>2209.7732000000001</v>
      </c>
      <c r="DI473" s="7">
        <v>9226.1124</v>
      </c>
      <c r="DJ473" s="7">
        <f>Table2[[#This Row],[Indirect and Induced Tax Revenues FY 12 and After]]+Table2[[#This Row],[Indirect and Induced Tax Revenues Through FY 11]]</f>
        <v>11435.8856</v>
      </c>
      <c r="DK473" s="7">
        <v>848.31730000000005</v>
      </c>
      <c r="DL473" s="7">
        <v>3925.2604999999999</v>
      </c>
      <c r="DM473" s="7">
        <v>13845.0592</v>
      </c>
      <c r="DN473" s="7">
        <f>Table2[[#This Row],[TOTAL Tax Revenues Before Assistance Through FY 11]]+Table2[[#This Row],[TOTAL Tax Revenues Before Assistance FY 12 and After]]</f>
        <v>17770.3197</v>
      </c>
      <c r="DO473" s="7">
        <v>844.55010000000004</v>
      </c>
      <c r="DP473" s="7">
        <v>3341.9503</v>
      </c>
      <c r="DQ473" s="7">
        <v>13823.927299999999</v>
      </c>
      <c r="DR473" s="7">
        <f>Table2[[#This Row],[TOTAL Tax Revenues Net of Assistance Recapture and Penalty FY 12 and After]]+Table2[[#This Row],[TOTAL Tax Revenues Net of Assistance Recapture and Penalty Through FY 11]]</f>
        <v>17165.8776</v>
      </c>
      <c r="DS473" s="7">
        <v>0</v>
      </c>
      <c r="DT473" s="7">
        <v>0</v>
      </c>
      <c r="DU473" s="7">
        <v>0</v>
      </c>
      <c r="DV473" s="7">
        <v>0</v>
      </c>
    </row>
    <row r="474" spans="1:126" x14ac:dyDescent="0.25">
      <c r="A474" s="5">
        <v>93301</v>
      </c>
      <c r="B474" s="5" t="s">
        <v>884</v>
      </c>
      <c r="C474" s="5" t="s">
        <v>885</v>
      </c>
      <c r="D474" s="5" t="s">
        <v>42</v>
      </c>
      <c r="E474" s="5">
        <v>43</v>
      </c>
      <c r="F474" s="5">
        <v>5573</v>
      </c>
      <c r="G474" s="5">
        <v>1</v>
      </c>
      <c r="H474" s="23"/>
      <c r="I474" s="23"/>
      <c r="J474" s="5">
        <v>624190</v>
      </c>
      <c r="K474" s="6" t="s">
        <v>47</v>
      </c>
      <c r="L474" s="6">
        <v>39472</v>
      </c>
      <c r="M474" s="9">
        <v>44866</v>
      </c>
      <c r="N474" s="7">
        <v>10750</v>
      </c>
      <c r="O474" s="5" t="s">
        <v>79</v>
      </c>
      <c r="P474" s="23">
        <v>169</v>
      </c>
      <c r="Q474" s="23">
        <v>0</v>
      </c>
      <c r="R474" s="23">
        <v>611</v>
      </c>
      <c r="S474" s="23">
        <v>0</v>
      </c>
      <c r="T474" s="23">
        <v>0</v>
      </c>
      <c r="U474" s="23">
        <v>780</v>
      </c>
      <c r="V474" s="23">
        <v>695</v>
      </c>
      <c r="W474" s="23">
        <v>0</v>
      </c>
      <c r="X474" s="23">
        <v>0</v>
      </c>
      <c r="Y474" s="23">
        <v>737</v>
      </c>
      <c r="Z474" s="23">
        <v>30</v>
      </c>
      <c r="AA474" s="24">
        <v>26.6666666666667</v>
      </c>
      <c r="AB474" s="24">
        <v>62.179487179487197</v>
      </c>
      <c r="AC474" s="24">
        <v>9.7435897435897392</v>
      </c>
      <c r="AD474" s="24">
        <v>1.4102564102564099</v>
      </c>
      <c r="AE474" s="24">
        <v>0</v>
      </c>
      <c r="AF474" s="24">
        <v>94.615384615384599</v>
      </c>
      <c r="AG474" s="5" t="s">
        <v>39</v>
      </c>
      <c r="AH474" s="7" t="s">
        <v>33</v>
      </c>
      <c r="AI474" s="7">
        <v>0</v>
      </c>
      <c r="AJ474" s="7">
        <v>0</v>
      </c>
      <c r="AK474" s="7">
        <v>0</v>
      </c>
      <c r="AL474" s="7">
        <f>Table2[[#This Row],[Company Direct Land Through FY 11]]+Table2[[#This Row],[Company Direct Land FY 12 and After ]]</f>
        <v>0</v>
      </c>
      <c r="AM474" s="7">
        <v>0</v>
      </c>
      <c r="AN474" s="7">
        <v>0</v>
      </c>
      <c r="AO474" s="7">
        <v>0</v>
      </c>
      <c r="AP474" s="7">
        <f>Table2[[#This Row],[Company Direct Building Through FY 11]]+Table2[[#This Row],[Company Direct Building FY 12 and After  ]]</f>
        <v>0</v>
      </c>
      <c r="AQ474" s="7">
        <v>0</v>
      </c>
      <c r="AR474" s="7">
        <v>192.03800000000001</v>
      </c>
      <c r="AS474" s="7">
        <v>0</v>
      </c>
      <c r="AT474" s="7">
        <f>Table2[[#This Row],[Mortgage Recording Tax Through FY 11]]+Table2[[#This Row],[Mortgage Recording Tax FY 12 and After ]]</f>
        <v>192.03800000000001</v>
      </c>
      <c r="AU474" s="7">
        <v>0</v>
      </c>
      <c r="AV474" s="7">
        <v>0</v>
      </c>
      <c r="AW474" s="7">
        <v>0</v>
      </c>
      <c r="AX474" s="7">
        <f>Table2[[#This Row],[Pilot Savings  Through FY 11]]+Table2[[#This Row],[Pilot Savings FY 12 and After ]]</f>
        <v>0</v>
      </c>
      <c r="AY474" s="7">
        <v>0</v>
      </c>
      <c r="AZ474" s="7">
        <v>192.03800000000001</v>
      </c>
      <c r="BA474" s="7">
        <v>0</v>
      </c>
      <c r="BB474" s="7">
        <f>Table2[[#This Row],[Mortgage Recording Tax Exemption Through FY 11]]+Table2[[#This Row],[Mortgage Recording Tax Exemption FY 12 and After ]]</f>
        <v>192.03800000000001</v>
      </c>
      <c r="BC474" s="7">
        <v>291.3229</v>
      </c>
      <c r="BD474" s="7">
        <v>998.70939999999996</v>
      </c>
      <c r="BE474" s="7">
        <v>2467.8636000000001</v>
      </c>
      <c r="BF474" s="7">
        <f>Table2[[#This Row],[Indirect and Induced Land Through FY 11]]+Table2[[#This Row],[Indirect and Induced Land FY 12 and After ]]</f>
        <v>3466.5730000000003</v>
      </c>
      <c r="BG474" s="7">
        <v>541.02829999999994</v>
      </c>
      <c r="BH474" s="7">
        <v>1854.7460000000001</v>
      </c>
      <c r="BI474" s="7">
        <v>4583.1768000000002</v>
      </c>
      <c r="BJ474" s="7">
        <f>Table2[[#This Row],[Indirect and Induced Building Through FY 11]]+Table2[[#This Row],[Indirect and Induced Building FY 12 and After]]</f>
        <v>6437.9228000000003</v>
      </c>
      <c r="BK474" s="7">
        <v>832.35119999999995</v>
      </c>
      <c r="BL474" s="7">
        <v>2853.4553999999998</v>
      </c>
      <c r="BM474" s="7">
        <v>7051.0403999999999</v>
      </c>
      <c r="BN474" s="7">
        <f>Table2[[#This Row],[TOTAL Real Property Related Taxes Through FY 11]]+Table2[[#This Row],[TOTAL Real Property Related Taxes FY 12 and After]]</f>
        <v>9904.4958000000006</v>
      </c>
      <c r="BO474" s="7">
        <v>949.18439999999998</v>
      </c>
      <c r="BP474" s="7">
        <v>3494.4043999999999</v>
      </c>
      <c r="BQ474" s="7">
        <v>8040.7614999999996</v>
      </c>
      <c r="BR474" s="7">
        <f>Table2[[#This Row],[Company Direct Through FY 11]]+Table2[[#This Row],[Company Direct FY 12 and After ]]</f>
        <v>11535.1659</v>
      </c>
      <c r="BS474" s="7">
        <v>0</v>
      </c>
      <c r="BT474" s="7">
        <v>0</v>
      </c>
      <c r="BU474" s="7">
        <v>0</v>
      </c>
      <c r="BV474" s="7">
        <f>Table2[[#This Row],[Sales Tax Exemption Through FY 11]]+Table2[[#This Row],[Sales Tax Exemption FY 12 and After ]]</f>
        <v>0</v>
      </c>
      <c r="BW474" s="7">
        <v>0</v>
      </c>
      <c r="BX474" s="7">
        <v>0</v>
      </c>
      <c r="BY474" s="7">
        <v>0</v>
      </c>
      <c r="BZ474" s="7">
        <f>Table2[[#This Row],[Energy Tax Savings Through FY 11]]+Table2[[#This Row],[Energy Tax Savings FY 12 and After ]]</f>
        <v>0</v>
      </c>
      <c r="CA474" s="7">
        <v>0.54220000000000002</v>
      </c>
      <c r="CB474" s="7">
        <v>1.8605</v>
      </c>
      <c r="CC474" s="7">
        <v>3.0413000000000001</v>
      </c>
      <c r="CD474" s="7">
        <f>Table2[[#This Row],[Tax Exempt Bond Savings Through FY 11]]+Table2[[#This Row],[Tax Exempt Bond Savings FY12 and After ]]</f>
        <v>4.9017999999999997</v>
      </c>
      <c r="CE474" s="7">
        <v>1146.6193000000001</v>
      </c>
      <c r="CF474" s="7">
        <v>4279.8126000000002</v>
      </c>
      <c r="CG474" s="7">
        <v>9713.2780000000002</v>
      </c>
      <c r="CH474" s="7">
        <f>Table2[[#This Row],[Indirect and Induced Through FY 11]]+Table2[[#This Row],[Indirect and Induced FY 12 and After  ]]</f>
        <v>13993.0906</v>
      </c>
      <c r="CI474" s="7">
        <v>2095.2615000000001</v>
      </c>
      <c r="CJ474" s="7">
        <v>7772.3564999999999</v>
      </c>
      <c r="CK474" s="7">
        <v>17750.998200000002</v>
      </c>
      <c r="CL474" s="7">
        <f>Table2[[#This Row],[TOTAL Income Consumption Use Taxes Through FY 11]]+Table2[[#This Row],[TOTAL Income Consumption Use Taxes FY 12 and After  ]]</f>
        <v>25523.354700000004</v>
      </c>
      <c r="CM474" s="7">
        <v>0.54220000000000002</v>
      </c>
      <c r="CN474" s="7">
        <v>193.89850000000001</v>
      </c>
      <c r="CO474" s="7">
        <v>3.0413000000000001</v>
      </c>
      <c r="CP474" s="7">
        <f>Table2[[#This Row],[Assistance Provided Through FY 11]]+Table2[[#This Row],[Assistance Provided FY 12 and After ]]</f>
        <v>196.93980000000002</v>
      </c>
      <c r="CQ474" s="7">
        <v>0</v>
      </c>
      <c r="CR474" s="7">
        <v>0</v>
      </c>
      <c r="CS474" s="7">
        <v>0</v>
      </c>
      <c r="CT474" s="7">
        <f>Table2[[#This Row],[Recapture Cancellation Reduction Amount Through FY 11]]+Table2[[#This Row],[Recapture Cancellation Reduction Amount FY 12 and After ]]</f>
        <v>0</v>
      </c>
      <c r="CU474" s="7">
        <v>0</v>
      </c>
      <c r="CV474" s="7">
        <v>0</v>
      </c>
      <c r="CW474" s="7">
        <v>0</v>
      </c>
      <c r="CX474" s="7">
        <f>Table2[[#This Row],[Penalty Paid Through FY 11]]+Table2[[#This Row],[Penalty Paid FY 12 and After]]</f>
        <v>0</v>
      </c>
      <c r="CY474" s="7">
        <v>0.54220000000000002</v>
      </c>
      <c r="CZ474" s="7">
        <v>193.89850000000001</v>
      </c>
      <c r="DA474" s="7">
        <v>3.0413000000000001</v>
      </c>
      <c r="DB474" s="7">
        <f>Table2[[#This Row],[TOTAL Assistance Net of recapture penalties Through FY 11]]+Table2[[#This Row],[TOTAL Assistance Net of recapture penalties FY 12 and After ]]</f>
        <v>196.93980000000002</v>
      </c>
      <c r="DC474" s="7">
        <v>949.18439999999998</v>
      </c>
      <c r="DD474" s="7">
        <v>3686.4423999999999</v>
      </c>
      <c r="DE474" s="7">
        <v>8040.7614999999996</v>
      </c>
      <c r="DF474" s="7">
        <f>Table2[[#This Row],[Company Direct Tax Revenue Before Assistance FY 12 and After]]+Table2[[#This Row],[Company Direct Tax Revenue Before Assistance Through FY 11]]</f>
        <v>11727.2039</v>
      </c>
      <c r="DG474" s="7">
        <v>1978.9704999999999</v>
      </c>
      <c r="DH474" s="7">
        <v>7133.268</v>
      </c>
      <c r="DI474" s="7">
        <v>16764.3184</v>
      </c>
      <c r="DJ474" s="7">
        <f>Table2[[#This Row],[Indirect and Induced Tax Revenues FY 12 and After]]+Table2[[#This Row],[Indirect and Induced Tax Revenues Through FY 11]]</f>
        <v>23897.5864</v>
      </c>
      <c r="DK474" s="7">
        <v>2928.1549</v>
      </c>
      <c r="DL474" s="7">
        <v>10819.7104</v>
      </c>
      <c r="DM474" s="7">
        <v>24805.079900000001</v>
      </c>
      <c r="DN474" s="7">
        <f>Table2[[#This Row],[TOTAL Tax Revenues Before Assistance Through FY 11]]+Table2[[#This Row],[TOTAL Tax Revenues Before Assistance FY 12 and After]]</f>
        <v>35624.790300000001</v>
      </c>
      <c r="DO474" s="7">
        <v>2927.6127000000001</v>
      </c>
      <c r="DP474" s="7">
        <v>10625.811900000001</v>
      </c>
      <c r="DQ474" s="7">
        <v>24802.0386</v>
      </c>
      <c r="DR474" s="7">
        <f>Table2[[#This Row],[TOTAL Tax Revenues Net of Assistance Recapture and Penalty FY 12 and After]]+Table2[[#This Row],[TOTAL Tax Revenues Net of Assistance Recapture and Penalty Through FY 11]]</f>
        <v>35427.8505</v>
      </c>
      <c r="DS474" s="7">
        <v>0</v>
      </c>
      <c r="DT474" s="7">
        <v>0</v>
      </c>
      <c r="DU474" s="7">
        <v>0</v>
      </c>
      <c r="DV474" s="7">
        <v>0</v>
      </c>
    </row>
    <row r="475" spans="1:126" x14ac:dyDescent="0.25">
      <c r="A475" s="5">
        <v>93302</v>
      </c>
      <c r="B475" s="5" t="s">
        <v>886</v>
      </c>
      <c r="C475" s="5" t="s">
        <v>887</v>
      </c>
      <c r="D475" s="5" t="s">
        <v>32</v>
      </c>
      <c r="E475" s="5">
        <v>24</v>
      </c>
      <c r="F475" s="5">
        <v>9858</v>
      </c>
      <c r="G475" s="5">
        <v>11</v>
      </c>
      <c r="H475" s="23"/>
      <c r="I475" s="23"/>
      <c r="J475" s="5">
        <v>623110</v>
      </c>
      <c r="K475" s="6" t="s">
        <v>47</v>
      </c>
      <c r="L475" s="6">
        <v>39470</v>
      </c>
      <c r="M475" s="9">
        <v>50739</v>
      </c>
      <c r="N475" s="7">
        <v>18965</v>
      </c>
      <c r="O475" s="5" t="s">
        <v>48</v>
      </c>
      <c r="P475" s="23">
        <v>66</v>
      </c>
      <c r="Q475" s="23">
        <v>2</v>
      </c>
      <c r="R475" s="23">
        <v>193</v>
      </c>
      <c r="S475" s="23">
        <v>6</v>
      </c>
      <c r="T475" s="23">
        <v>0</v>
      </c>
      <c r="U475" s="23">
        <v>267</v>
      </c>
      <c r="V475" s="23">
        <v>233</v>
      </c>
      <c r="W475" s="23">
        <v>0</v>
      </c>
      <c r="X475" s="23">
        <v>0</v>
      </c>
      <c r="Y475" s="23">
        <v>285</v>
      </c>
      <c r="Z475" s="23">
        <v>0</v>
      </c>
      <c r="AA475" s="24">
        <v>16.8539325842697</v>
      </c>
      <c r="AB475" s="24">
        <v>22.846441947565499</v>
      </c>
      <c r="AC475" s="24">
        <v>43.445692883895099</v>
      </c>
      <c r="AD475" s="24">
        <v>12.3595505617978</v>
      </c>
      <c r="AE475" s="24">
        <v>4.4943820224719104</v>
      </c>
      <c r="AF475" s="24">
        <v>84.644194756554299</v>
      </c>
      <c r="AG475" s="5" t="s">
        <v>39</v>
      </c>
      <c r="AH475" s="7" t="s">
        <v>33</v>
      </c>
      <c r="AI475" s="7">
        <v>0</v>
      </c>
      <c r="AJ475" s="7">
        <v>0</v>
      </c>
      <c r="AK475" s="7">
        <v>0</v>
      </c>
      <c r="AL475" s="7">
        <f>Table2[[#This Row],[Company Direct Land Through FY 11]]+Table2[[#This Row],[Company Direct Land FY 12 and After ]]</f>
        <v>0</v>
      </c>
      <c r="AM475" s="7">
        <v>0</v>
      </c>
      <c r="AN475" s="7">
        <v>0</v>
      </c>
      <c r="AO475" s="7">
        <v>0</v>
      </c>
      <c r="AP475" s="7">
        <f>Table2[[#This Row],[Company Direct Building Through FY 11]]+Table2[[#This Row],[Company Direct Building FY 12 and After  ]]</f>
        <v>0</v>
      </c>
      <c r="AQ475" s="7">
        <v>0</v>
      </c>
      <c r="AR475" s="7">
        <v>298.43130000000002</v>
      </c>
      <c r="AS475" s="7">
        <v>0</v>
      </c>
      <c r="AT475" s="7">
        <f>Table2[[#This Row],[Mortgage Recording Tax Through FY 11]]+Table2[[#This Row],[Mortgage Recording Tax FY 12 and After ]]</f>
        <v>298.43130000000002</v>
      </c>
      <c r="AU475" s="7">
        <v>0</v>
      </c>
      <c r="AV475" s="7">
        <v>0</v>
      </c>
      <c r="AW475" s="7">
        <v>0</v>
      </c>
      <c r="AX475" s="7">
        <f>Table2[[#This Row],[Pilot Savings  Through FY 11]]+Table2[[#This Row],[Pilot Savings FY 12 and After ]]</f>
        <v>0</v>
      </c>
      <c r="AY475" s="7">
        <v>0</v>
      </c>
      <c r="AZ475" s="7">
        <v>0</v>
      </c>
      <c r="BA475" s="7">
        <v>0</v>
      </c>
      <c r="BB475" s="7">
        <f>Table2[[#This Row],[Mortgage Recording Tax Exemption Through FY 11]]+Table2[[#This Row],[Mortgage Recording Tax Exemption FY 12 and After ]]</f>
        <v>0</v>
      </c>
      <c r="BC475" s="7">
        <v>104.1692</v>
      </c>
      <c r="BD475" s="7">
        <v>570.19219999999996</v>
      </c>
      <c r="BE475" s="7">
        <v>1700.1043</v>
      </c>
      <c r="BF475" s="7">
        <f>Table2[[#This Row],[Indirect and Induced Land Through FY 11]]+Table2[[#This Row],[Indirect and Induced Land FY 12 and After ]]</f>
        <v>2270.2964999999999</v>
      </c>
      <c r="BG475" s="7">
        <v>193.4572</v>
      </c>
      <c r="BH475" s="7">
        <v>1058.9286999999999</v>
      </c>
      <c r="BI475" s="7">
        <v>3157.3415</v>
      </c>
      <c r="BJ475" s="7">
        <f>Table2[[#This Row],[Indirect and Induced Building Through FY 11]]+Table2[[#This Row],[Indirect and Induced Building FY 12 and After]]</f>
        <v>4216.2701999999999</v>
      </c>
      <c r="BK475" s="7">
        <v>297.62639999999999</v>
      </c>
      <c r="BL475" s="7">
        <v>1927.5522000000001</v>
      </c>
      <c r="BM475" s="7">
        <v>4857.4458000000004</v>
      </c>
      <c r="BN475" s="7">
        <f>Table2[[#This Row],[TOTAL Real Property Related Taxes Through FY 11]]+Table2[[#This Row],[TOTAL Real Property Related Taxes FY 12 and After]]</f>
        <v>6784.9980000000005</v>
      </c>
      <c r="BO475" s="7">
        <v>346.54059999999998</v>
      </c>
      <c r="BP475" s="7">
        <v>2002.5804000000001</v>
      </c>
      <c r="BQ475" s="7">
        <v>5655.7541000000001</v>
      </c>
      <c r="BR475" s="7">
        <f>Table2[[#This Row],[Company Direct Through FY 11]]+Table2[[#This Row],[Company Direct FY 12 and After ]]</f>
        <v>7658.3344999999999</v>
      </c>
      <c r="BS475" s="7">
        <v>0</v>
      </c>
      <c r="BT475" s="7">
        <v>0</v>
      </c>
      <c r="BU475" s="7">
        <v>0</v>
      </c>
      <c r="BV475" s="7">
        <f>Table2[[#This Row],[Sales Tax Exemption Through FY 11]]+Table2[[#This Row],[Sales Tax Exemption FY 12 and After ]]</f>
        <v>0</v>
      </c>
      <c r="BW475" s="7">
        <v>0</v>
      </c>
      <c r="BX475" s="7">
        <v>0</v>
      </c>
      <c r="BY475" s="7">
        <v>0</v>
      </c>
      <c r="BZ475" s="7">
        <f>Table2[[#This Row],[Energy Tax Savings Through FY 11]]+Table2[[#This Row],[Energy Tax Savings FY 12 and After ]]</f>
        <v>0</v>
      </c>
      <c r="CA475" s="7">
        <v>18.107399999999998</v>
      </c>
      <c r="CB475" s="7">
        <v>57.816400000000002</v>
      </c>
      <c r="CC475" s="7">
        <v>101.57210000000001</v>
      </c>
      <c r="CD475" s="7">
        <f>Table2[[#This Row],[Tax Exempt Bond Savings Through FY 11]]+Table2[[#This Row],[Tax Exempt Bond Savings FY12 and After ]]</f>
        <v>159.38850000000002</v>
      </c>
      <c r="CE475" s="7">
        <v>369.1857</v>
      </c>
      <c r="CF475" s="7">
        <v>2187.6941000000002</v>
      </c>
      <c r="CG475" s="7">
        <v>6025.3387000000002</v>
      </c>
      <c r="CH475" s="7">
        <f>Table2[[#This Row],[Indirect and Induced Through FY 11]]+Table2[[#This Row],[Indirect and Induced FY 12 and After  ]]</f>
        <v>8213.0328000000009</v>
      </c>
      <c r="CI475" s="7">
        <v>697.61890000000005</v>
      </c>
      <c r="CJ475" s="7">
        <v>4132.4580999999998</v>
      </c>
      <c r="CK475" s="7">
        <v>11579.520699999999</v>
      </c>
      <c r="CL475" s="7">
        <f>Table2[[#This Row],[TOTAL Income Consumption Use Taxes Through FY 11]]+Table2[[#This Row],[TOTAL Income Consumption Use Taxes FY 12 and After  ]]</f>
        <v>15711.978799999999</v>
      </c>
      <c r="CM475" s="7">
        <v>18.107399999999998</v>
      </c>
      <c r="CN475" s="7">
        <v>57.816400000000002</v>
      </c>
      <c r="CO475" s="7">
        <v>101.57210000000001</v>
      </c>
      <c r="CP475" s="7">
        <f>Table2[[#This Row],[Assistance Provided Through FY 11]]+Table2[[#This Row],[Assistance Provided FY 12 and After ]]</f>
        <v>159.38850000000002</v>
      </c>
      <c r="CQ475" s="7">
        <v>0</v>
      </c>
      <c r="CR475" s="7">
        <v>0</v>
      </c>
      <c r="CS475" s="7">
        <v>0</v>
      </c>
      <c r="CT475" s="7">
        <f>Table2[[#This Row],[Recapture Cancellation Reduction Amount Through FY 11]]+Table2[[#This Row],[Recapture Cancellation Reduction Amount FY 12 and After ]]</f>
        <v>0</v>
      </c>
      <c r="CU475" s="7">
        <v>0</v>
      </c>
      <c r="CV475" s="7">
        <v>0</v>
      </c>
      <c r="CW475" s="7">
        <v>0</v>
      </c>
      <c r="CX475" s="7">
        <f>Table2[[#This Row],[Penalty Paid Through FY 11]]+Table2[[#This Row],[Penalty Paid FY 12 and After]]</f>
        <v>0</v>
      </c>
      <c r="CY475" s="7">
        <v>18.107399999999998</v>
      </c>
      <c r="CZ475" s="7">
        <v>57.816400000000002</v>
      </c>
      <c r="DA475" s="7">
        <v>101.57210000000001</v>
      </c>
      <c r="DB475" s="7">
        <f>Table2[[#This Row],[TOTAL Assistance Net of recapture penalties Through FY 11]]+Table2[[#This Row],[TOTAL Assistance Net of recapture penalties FY 12 and After ]]</f>
        <v>159.38850000000002</v>
      </c>
      <c r="DC475" s="7">
        <v>346.54059999999998</v>
      </c>
      <c r="DD475" s="7">
        <v>2301.0117</v>
      </c>
      <c r="DE475" s="7">
        <v>5655.7541000000001</v>
      </c>
      <c r="DF475" s="7">
        <f>Table2[[#This Row],[Company Direct Tax Revenue Before Assistance FY 12 and After]]+Table2[[#This Row],[Company Direct Tax Revenue Before Assistance Through FY 11]]</f>
        <v>7956.7658000000001</v>
      </c>
      <c r="DG475" s="7">
        <v>666.81209999999999</v>
      </c>
      <c r="DH475" s="7">
        <v>3816.8150000000001</v>
      </c>
      <c r="DI475" s="7">
        <v>10882.7845</v>
      </c>
      <c r="DJ475" s="7">
        <f>Table2[[#This Row],[Indirect and Induced Tax Revenues FY 12 and After]]+Table2[[#This Row],[Indirect and Induced Tax Revenues Through FY 11]]</f>
        <v>14699.5995</v>
      </c>
      <c r="DK475" s="7">
        <v>1013.3527</v>
      </c>
      <c r="DL475" s="7">
        <v>6117.8266999999996</v>
      </c>
      <c r="DM475" s="7">
        <v>16538.5386</v>
      </c>
      <c r="DN475" s="7">
        <f>Table2[[#This Row],[TOTAL Tax Revenues Before Assistance Through FY 11]]+Table2[[#This Row],[TOTAL Tax Revenues Before Assistance FY 12 and After]]</f>
        <v>22656.365299999998</v>
      </c>
      <c r="DO475" s="7">
        <v>995.24530000000004</v>
      </c>
      <c r="DP475" s="7">
        <v>6060.0102999999999</v>
      </c>
      <c r="DQ475" s="7">
        <v>16436.966499999999</v>
      </c>
      <c r="DR475" s="7">
        <f>Table2[[#This Row],[TOTAL Tax Revenues Net of Assistance Recapture and Penalty FY 12 and After]]+Table2[[#This Row],[TOTAL Tax Revenues Net of Assistance Recapture and Penalty Through FY 11]]</f>
        <v>22496.976799999997</v>
      </c>
      <c r="DS475" s="7">
        <v>0</v>
      </c>
      <c r="DT475" s="7">
        <v>0</v>
      </c>
      <c r="DU475" s="7">
        <v>0</v>
      </c>
      <c r="DV475" s="7">
        <v>0</v>
      </c>
    </row>
    <row r="476" spans="1:126" x14ac:dyDescent="0.25">
      <c r="A476" s="5">
        <v>93304</v>
      </c>
      <c r="B476" s="5" t="s">
        <v>888</v>
      </c>
      <c r="C476" s="5" t="s">
        <v>889</v>
      </c>
      <c r="D476" s="5" t="s">
        <v>42</v>
      </c>
      <c r="E476" s="5">
        <v>33</v>
      </c>
      <c r="F476" s="5">
        <v>2517</v>
      </c>
      <c r="G476" s="5">
        <v>150</v>
      </c>
      <c r="H476" s="23">
        <v>0</v>
      </c>
      <c r="I476" s="23">
        <v>0</v>
      </c>
      <c r="J476" s="5">
        <v>324110</v>
      </c>
      <c r="K476" s="6" t="s">
        <v>37</v>
      </c>
      <c r="L476" s="6">
        <v>39447</v>
      </c>
      <c r="M476" s="9">
        <v>48760</v>
      </c>
      <c r="N476" s="7">
        <v>9950</v>
      </c>
      <c r="O476" s="5" t="s">
        <v>198</v>
      </c>
      <c r="P476" s="23">
        <v>0</v>
      </c>
      <c r="Q476" s="23">
        <v>0</v>
      </c>
      <c r="R476" s="23">
        <v>6</v>
      </c>
      <c r="S476" s="23">
        <v>0</v>
      </c>
      <c r="T476" s="23">
        <v>0</v>
      </c>
      <c r="U476" s="23">
        <v>6</v>
      </c>
      <c r="V476" s="23">
        <v>6</v>
      </c>
      <c r="W476" s="23">
        <v>10</v>
      </c>
      <c r="X476" s="23">
        <v>0</v>
      </c>
      <c r="Y476" s="23">
        <v>0</v>
      </c>
      <c r="Z476" s="23">
        <v>2</v>
      </c>
      <c r="AA476" s="24">
        <v>0</v>
      </c>
      <c r="AB476" s="24">
        <v>0</v>
      </c>
      <c r="AC476" s="24">
        <v>0</v>
      </c>
      <c r="AD476" s="24">
        <v>0</v>
      </c>
      <c r="AE476" s="24">
        <v>0</v>
      </c>
      <c r="AF476" s="24">
        <v>33.3333333333333</v>
      </c>
      <c r="AG476" s="5" t="s">
        <v>39</v>
      </c>
      <c r="AH476" s="7" t="s">
        <v>33</v>
      </c>
      <c r="AI476" s="7">
        <v>49.140999999999998</v>
      </c>
      <c r="AJ476" s="7">
        <v>189.6371</v>
      </c>
      <c r="AK476" s="7">
        <v>675.93240000000003</v>
      </c>
      <c r="AL476" s="7">
        <f>Table2[[#This Row],[Company Direct Land Through FY 11]]+Table2[[#This Row],[Company Direct Land FY 12 and After ]]</f>
        <v>865.56950000000006</v>
      </c>
      <c r="AM476" s="7">
        <v>26.905000000000001</v>
      </c>
      <c r="AN476" s="7">
        <v>147.36439999999999</v>
      </c>
      <c r="AO476" s="7">
        <v>370.0779</v>
      </c>
      <c r="AP476" s="7">
        <f>Table2[[#This Row],[Company Direct Building Through FY 11]]+Table2[[#This Row],[Company Direct Building FY 12 and After  ]]</f>
        <v>517.44229999999993</v>
      </c>
      <c r="AQ476" s="7">
        <v>0</v>
      </c>
      <c r="AR476" s="7">
        <v>177.74680000000001</v>
      </c>
      <c r="AS476" s="7">
        <v>0</v>
      </c>
      <c r="AT476" s="7">
        <f>Table2[[#This Row],[Mortgage Recording Tax Through FY 11]]+Table2[[#This Row],[Mortgage Recording Tax FY 12 and After ]]</f>
        <v>177.74680000000001</v>
      </c>
      <c r="AU476" s="7">
        <v>31.231999999999999</v>
      </c>
      <c r="AV476" s="7">
        <v>39.399099999999997</v>
      </c>
      <c r="AW476" s="7">
        <v>429.59719999999999</v>
      </c>
      <c r="AX476" s="7">
        <f>Table2[[#This Row],[Pilot Savings  Through FY 11]]+Table2[[#This Row],[Pilot Savings FY 12 and After ]]</f>
        <v>468.99629999999996</v>
      </c>
      <c r="AY476" s="7">
        <v>0</v>
      </c>
      <c r="AZ476" s="7">
        <v>177.74680000000001</v>
      </c>
      <c r="BA476" s="7">
        <v>0</v>
      </c>
      <c r="BB476" s="7">
        <f>Table2[[#This Row],[Mortgage Recording Tax Exemption Through FY 11]]+Table2[[#This Row],[Mortgage Recording Tax Exemption FY 12 and After ]]</f>
        <v>177.74680000000001</v>
      </c>
      <c r="BC476" s="7">
        <v>25.241199999999999</v>
      </c>
      <c r="BD476" s="7">
        <v>128.50880000000001</v>
      </c>
      <c r="BE476" s="7">
        <v>231.8586</v>
      </c>
      <c r="BF476" s="7">
        <f>Table2[[#This Row],[Indirect and Induced Land Through FY 11]]+Table2[[#This Row],[Indirect and Induced Land FY 12 and After ]]</f>
        <v>360.36739999999998</v>
      </c>
      <c r="BG476" s="7">
        <v>46.876399999999997</v>
      </c>
      <c r="BH476" s="7">
        <v>238.65889999999999</v>
      </c>
      <c r="BI476" s="7">
        <v>430.5942</v>
      </c>
      <c r="BJ476" s="7">
        <f>Table2[[#This Row],[Indirect and Induced Building Through FY 11]]+Table2[[#This Row],[Indirect and Induced Building FY 12 and After]]</f>
        <v>669.25310000000002</v>
      </c>
      <c r="BK476" s="7">
        <v>116.9316</v>
      </c>
      <c r="BL476" s="7">
        <v>664.77009999999996</v>
      </c>
      <c r="BM476" s="7">
        <v>1278.8659</v>
      </c>
      <c r="BN476" s="7">
        <f>Table2[[#This Row],[TOTAL Real Property Related Taxes Through FY 11]]+Table2[[#This Row],[TOTAL Real Property Related Taxes FY 12 and After]]</f>
        <v>1943.636</v>
      </c>
      <c r="BO476" s="7">
        <v>276.70060000000001</v>
      </c>
      <c r="BP476" s="7">
        <v>1518.2772</v>
      </c>
      <c r="BQ476" s="7">
        <v>2900.0329000000002</v>
      </c>
      <c r="BR476" s="7">
        <f>Table2[[#This Row],[Company Direct Through FY 11]]+Table2[[#This Row],[Company Direct FY 12 and After ]]</f>
        <v>4418.3101000000006</v>
      </c>
      <c r="BS476" s="7">
        <v>0</v>
      </c>
      <c r="BT476" s="7">
        <v>0.76319999999999999</v>
      </c>
      <c r="BU476" s="7">
        <v>0</v>
      </c>
      <c r="BV476" s="7">
        <f>Table2[[#This Row],[Sales Tax Exemption Through FY 11]]+Table2[[#This Row],[Sales Tax Exemption FY 12 and After ]]</f>
        <v>0.76319999999999999</v>
      </c>
      <c r="BW476" s="7">
        <v>0</v>
      </c>
      <c r="BX476" s="7">
        <v>0.21890000000000001</v>
      </c>
      <c r="BY476" s="7">
        <v>0</v>
      </c>
      <c r="BZ476" s="7">
        <f>Table2[[#This Row],[Energy Tax Savings Through FY 11]]+Table2[[#This Row],[Energy Tax Savings FY 12 and After ]]</f>
        <v>0.21890000000000001</v>
      </c>
      <c r="CA476" s="7">
        <v>9.5340000000000007</v>
      </c>
      <c r="CB476" s="7">
        <v>30.139600000000002</v>
      </c>
      <c r="CC476" s="7">
        <v>53.4803</v>
      </c>
      <c r="CD476" s="7">
        <f>Table2[[#This Row],[Tax Exempt Bond Savings Through FY 11]]+Table2[[#This Row],[Tax Exempt Bond Savings FY12 and After ]]</f>
        <v>83.619900000000001</v>
      </c>
      <c r="CE476" s="7">
        <v>99.346800000000002</v>
      </c>
      <c r="CF476" s="7">
        <v>561.99170000000004</v>
      </c>
      <c r="CG476" s="7">
        <v>1366.5145</v>
      </c>
      <c r="CH476" s="7">
        <f>Table2[[#This Row],[Indirect and Induced Through FY 11]]+Table2[[#This Row],[Indirect and Induced FY 12 and After  ]]</f>
        <v>1928.5062</v>
      </c>
      <c r="CI476" s="7">
        <v>366.51339999999999</v>
      </c>
      <c r="CJ476" s="7">
        <v>2049.1471999999999</v>
      </c>
      <c r="CK476" s="7">
        <v>4213.0671000000002</v>
      </c>
      <c r="CL476" s="7">
        <f>Table2[[#This Row],[TOTAL Income Consumption Use Taxes Through FY 11]]+Table2[[#This Row],[TOTAL Income Consumption Use Taxes FY 12 and After  ]]</f>
        <v>6262.2142999999996</v>
      </c>
      <c r="CM476" s="7">
        <v>40.765999999999998</v>
      </c>
      <c r="CN476" s="7">
        <v>248.26759999999999</v>
      </c>
      <c r="CO476" s="7">
        <v>483.07749999999999</v>
      </c>
      <c r="CP476" s="7">
        <f>Table2[[#This Row],[Assistance Provided Through FY 11]]+Table2[[#This Row],[Assistance Provided FY 12 and After ]]</f>
        <v>731.3451</v>
      </c>
      <c r="CQ476" s="7">
        <v>0</v>
      </c>
      <c r="CR476" s="7">
        <v>0</v>
      </c>
      <c r="CS476" s="7">
        <v>0</v>
      </c>
      <c r="CT476" s="7">
        <f>Table2[[#This Row],[Recapture Cancellation Reduction Amount Through FY 11]]+Table2[[#This Row],[Recapture Cancellation Reduction Amount FY 12 and After ]]</f>
        <v>0</v>
      </c>
      <c r="CU476" s="7">
        <v>0</v>
      </c>
      <c r="CV476" s="7">
        <v>0</v>
      </c>
      <c r="CW476" s="7">
        <v>0</v>
      </c>
      <c r="CX476" s="7">
        <f>Table2[[#This Row],[Penalty Paid Through FY 11]]+Table2[[#This Row],[Penalty Paid FY 12 and After]]</f>
        <v>0</v>
      </c>
      <c r="CY476" s="7">
        <v>40.765999999999998</v>
      </c>
      <c r="CZ476" s="7">
        <v>248.26759999999999</v>
      </c>
      <c r="DA476" s="7">
        <v>483.07749999999999</v>
      </c>
      <c r="DB476" s="7">
        <f>Table2[[#This Row],[TOTAL Assistance Net of recapture penalties Through FY 11]]+Table2[[#This Row],[TOTAL Assistance Net of recapture penalties FY 12 and After ]]</f>
        <v>731.3451</v>
      </c>
      <c r="DC476" s="7">
        <v>352.7466</v>
      </c>
      <c r="DD476" s="7">
        <v>2033.0255</v>
      </c>
      <c r="DE476" s="7">
        <v>3946.0432000000001</v>
      </c>
      <c r="DF476" s="7">
        <f>Table2[[#This Row],[Company Direct Tax Revenue Before Assistance FY 12 and After]]+Table2[[#This Row],[Company Direct Tax Revenue Before Assistance Through FY 11]]</f>
        <v>5979.0686999999998</v>
      </c>
      <c r="DG476" s="7">
        <v>171.46440000000001</v>
      </c>
      <c r="DH476" s="7">
        <v>929.15940000000001</v>
      </c>
      <c r="DI476" s="7">
        <v>2028.9673</v>
      </c>
      <c r="DJ476" s="7">
        <f>Table2[[#This Row],[Indirect and Induced Tax Revenues FY 12 and After]]+Table2[[#This Row],[Indirect and Induced Tax Revenues Through FY 11]]</f>
        <v>2958.1266999999998</v>
      </c>
      <c r="DK476" s="7">
        <v>524.21100000000001</v>
      </c>
      <c r="DL476" s="7">
        <v>2962.1849000000002</v>
      </c>
      <c r="DM476" s="7">
        <v>5975.0105000000003</v>
      </c>
      <c r="DN476" s="7">
        <f>Table2[[#This Row],[TOTAL Tax Revenues Before Assistance Through FY 11]]+Table2[[#This Row],[TOTAL Tax Revenues Before Assistance FY 12 and After]]</f>
        <v>8937.1954000000005</v>
      </c>
      <c r="DO476" s="7">
        <v>483.44499999999999</v>
      </c>
      <c r="DP476" s="7">
        <v>2713.9173000000001</v>
      </c>
      <c r="DQ476" s="7">
        <v>5491.933</v>
      </c>
      <c r="DR476" s="7">
        <f>Table2[[#This Row],[TOTAL Tax Revenues Net of Assistance Recapture and Penalty FY 12 and After]]+Table2[[#This Row],[TOTAL Tax Revenues Net of Assistance Recapture and Penalty Through FY 11]]</f>
        <v>8205.8503000000001</v>
      </c>
      <c r="DS476" s="7">
        <v>0</v>
      </c>
      <c r="DT476" s="7">
        <v>0</v>
      </c>
      <c r="DU476" s="7">
        <v>0</v>
      </c>
      <c r="DV476" s="7">
        <v>0</v>
      </c>
    </row>
    <row r="477" spans="1:126" x14ac:dyDescent="0.25">
      <c r="A477" s="5">
        <v>93305</v>
      </c>
      <c r="B477" s="5" t="s">
        <v>890</v>
      </c>
      <c r="C477" s="5" t="s">
        <v>891</v>
      </c>
      <c r="D477" s="5" t="s">
        <v>27</v>
      </c>
      <c r="E477" s="5">
        <v>3</v>
      </c>
      <c r="F477" s="5">
        <v>821</v>
      </c>
      <c r="G477" s="5">
        <v>7501</v>
      </c>
      <c r="H477" s="23"/>
      <c r="I477" s="23"/>
      <c r="J477" s="5">
        <v>813312</v>
      </c>
      <c r="K477" s="6" t="s">
        <v>703</v>
      </c>
      <c r="L477" s="6">
        <v>39471</v>
      </c>
      <c r="M477" s="9">
        <v>50465</v>
      </c>
      <c r="N477" s="7">
        <v>12730</v>
      </c>
      <c r="O477" s="5" t="s">
        <v>48</v>
      </c>
      <c r="P477" s="23">
        <v>12</v>
      </c>
      <c r="Q477" s="23">
        <v>17</v>
      </c>
      <c r="R477" s="23">
        <v>232</v>
      </c>
      <c r="S477" s="23">
        <v>13</v>
      </c>
      <c r="T477" s="23">
        <v>7</v>
      </c>
      <c r="U477" s="23">
        <v>281</v>
      </c>
      <c r="V477" s="23">
        <v>266</v>
      </c>
      <c r="W477" s="23">
        <v>0</v>
      </c>
      <c r="X477" s="23">
        <v>0</v>
      </c>
      <c r="Y477" s="23">
        <v>138</v>
      </c>
      <c r="Z477" s="23">
        <v>15</v>
      </c>
      <c r="AA477" s="24">
        <v>0</v>
      </c>
      <c r="AB477" s="24">
        <v>0</v>
      </c>
      <c r="AC477" s="24">
        <v>0</v>
      </c>
      <c r="AD477" s="24">
        <v>0</v>
      </c>
      <c r="AE477" s="24">
        <v>0</v>
      </c>
      <c r="AF477" s="24">
        <v>76.719576719576693</v>
      </c>
      <c r="AG477" s="5" t="s">
        <v>39</v>
      </c>
      <c r="AH477" s="7" t="s">
        <v>39</v>
      </c>
      <c r="AI477" s="7">
        <v>0</v>
      </c>
      <c r="AJ477" s="7">
        <v>0</v>
      </c>
      <c r="AK477" s="7">
        <v>0</v>
      </c>
      <c r="AL477" s="7">
        <f>Table2[[#This Row],[Company Direct Land Through FY 11]]+Table2[[#This Row],[Company Direct Land FY 12 and After ]]</f>
        <v>0</v>
      </c>
      <c r="AM477" s="7">
        <v>0</v>
      </c>
      <c r="AN477" s="7">
        <v>0</v>
      </c>
      <c r="AO477" s="7">
        <v>0</v>
      </c>
      <c r="AP477" s="7">
        <f>Table2[[#This Row],[Company Direct Building Through FY 11]]+Table2[[#This Row],[Company Direct Building FY 12 and After  ]]</f>
        <v>0</v>
      </c>
      <c r="AQ477" s="7">
        <v>0</v>
      </c>
      <c r="AR477" s="7">
        <v>0</v>
      </c>
      <c r="AS477" s="7">
        <v>0</v>
      </c>
      <c r="AT477" s="7">
        <f>Table2[[#This Row],[Mortgage Recording Tax Through FY 11]]+Table2[[#This Row],[Mortgage Recording Tax FY 12 and After ]]</f>
        <v>0</v>
      </c>
      <c r="AU477" s="7">
        <v>0</v>
      </c>
      <c r="AV477" s="7">
        <v>0</v>
      </c>
      <c r="AW477" s="7">
        <v>0</v>
      </c>
      <c r="AX477" s="7">
        <f>Table2[[#This Row],[Pilot Savings  Through FY 11]]+Table2[[#This Row],[Pilot Savings FY 12 and After ]]</f>
        <v>0</v>
      </c>
      <c r="AY477" s="7">
        <v>0</v>
      </c>
      <c r="AZ477" s="7">
        <v>0</v>
      </c>
      <c r="BA477" s="7">
        <v>0</v>
      </c>
      <c r="BB477" s="7">
        <f>Table2[[#This Row],[Mortgage Recording Tax Exemption Through FY 11]]+Table2[[#This Row],[Mortgage Recording Tax Exemption FY 12 and After ]]</f>
        <v>0</v>
      </c>
      <c r="BC477" s="7">
        <v>331.65379999999999</v>
      </c>
      <c r="BD477" s="7">
        <v>1201.1813999999999</v>
      </c>
      <c r="BE477" s="7">
        <v>5280.1125000000002</v>
      </c>
      <c r="BF477" s="7">
        <f>Table2[[#This Row],[Indirect and Induced Land Through FY 11]]+Table2[[#This Row],[Indirect and Induced Land FY 12 and After ]]</f>
        <v>6481.2939000000006</v>
      </c>
      <c r="BG477" s="7">
        <v>615.92859999999996</v>
      </c>
      <c r="BH477" s="7">
        <v>2230.7656999999999</v>
      </c>
      <c r="BI477" s="7">
        <v>9805.9204000000009</v>
      </c>
      <c r="BJ477" s="7">
        <f>Table2[[#This Row],[Indirect and Induced Building Through FY 11]]+Table2[[#This Row],[Indirect and Induced Building FY 12 and After]]</f>
        <v>12036.686100000001</v>
      </c>
      <c r="BK477" s="7">
        <v>947.58240000000001</v>
      </c>
      <c r="BL477" s="7">
        <v>3431.9470999999999</v>
      </c>
      <c r="BM477" s="7">
        <v>15086.0329</v>
      </c>
      <c r="BN477" s="7">
        <f>Table2[[#This Row],[TOTAL Real Property Related Taxes Through FY 11]]+Table2[[#This Row],[TOTAL Real Property Related Taxes FY 12 and After]]</f>
        <v>18517.98</v>
      </c>
      <c r="BO477" s="7">
        <v>930.30269999999996</v>
      </c>
      <c r="BP477" s="7">
        <v>3558.7883999999999</v>
      </c>
      <c r="BQ477" s="7">
        <v>14810.928599999999</v>
      </c>
      <c r="BR477" s="7">
        <f>Table2[[#This Row],[Company Direct Through FY 11]]+Table2[[#This Row],[Company Direct FY 12 and After ]]</f>
        <v>18369.717000000001</v>
      </c>
      <c r="BS477" s="7">
        <v>0</v>
      </c>
      <c r="BT477" s="7">
        <v>0</v>
      </c>
      <c r="BU477" s="7">
        <v>0</v>
      </c>
      <c r="BV477" s="7">
        <f>Table2[[#This Row],[Sales Tax Exemption Through FY 11]]+Table2[[#This Row],[Sales Tax Exemption FY 12 and After ]]</f>
        <v>0</v>
      </c>
      <c r="BW477" s="7">
        <v>0</v>
      </c>
      <c r="BX477" s="7">
        <v>0</v>
      </c>
      <c r="BY477" s="7">
        <v>0</v>
      </c>
      <c r="BZ477" s="7">
        <f>Table2[[#This Row],[Energy Tax Savings Through FY 11]]+Table2[[#This Row],[Energy Tax Savings FY 12 and After ]]</f>
        <v>0</v>
      </c>
      <c r="CA477" s="7">
        <v>1.0316000000000001</v>
      </c>
      <c r="CB477" s="7">
        <v>3.2458999999999998</v>
      </c>
      <c r="CC477" s="7">
        <v>5.7866999999999997</v>
      </c>
      <c r="CD477" s="7">
        <f>Table2[[#This Row],[Tax Exempt Bond Savings Through FY 11]]+Table2[[#This Row],[Tax Exempt Bond Savings FY12 and After ]]</f>
        <v>9.0325999999999986</v>
      </c>
      <c r="CE477" s="7">
        <v>1086.8137999999999</v>
      </c>
      <c r="CF477" s="7">
        <v>4232.3064000000004</v>
      </c>
      <c r="CG477" s="7">
        <v>17302.670099999999</v>
      </c>
      <c r="CH477" s="7">
        <f>Table2[[#This Row],[Indirect and Induced Through FY 11]]+Table2[[#This Row],[Indirect and Induced FY 12 and After  ]]</f>
        <v>21534.976500000001</v>
      </c>
      <c r="CI477" s="7">
        <v>2016.0849000000001</v>
      </c>
      <c r="CJ477" s="7">
        <v>7787.8489</v>
      </c>
      <c r="CK477" s="7">
        <v>32107.812000000002</v>
      </c>
      <c r="CL477" s="7">
        <f>Table2[[#This Row],[TOTAL Income Consumption Use Taxes Through FY 11]]+Table2[[#This Row],[TOTAL Income Consumption Use Taxes FY 12 and After  ]]</f>
        <v>39895.660900000003</v>
      </c>
      <c r="CM477" s="7">
        <v>1.0316000000000001</v>
      </c>
      <c r="CN477" s="7">
        <v>3.2458999999999998</v>
      </c>
      <c r="CO477" s="7">
        <v>5.7866999999999997</v>
      </c>
      <c r="CP477" s="7">
        <f>Table2[[#This Row],[Assistance Provided Through FY 11]]+Table2[[#This Row],[Assistance Provided FY 12 and After ]]</f>
        <v>9.0325999999999986</v>
      </c>
      <c r="CQ477" s="7">
        <v>0</v>
      </c>
      <c r="CR477" s="7">
        <v>0</v>
      </c>
      <c r="CS477" s="7">
        <v>0</v>
      </c>
      <c r="CT477" s="7">
        <f>Table2[[#This Row],[Recapture Cancellation Reduction Amount Through FY 11]]+Table2[[#This Row],[Recapture Cancellation Reduction Amount FY 12 and After ]]</f>
        <v>0</v>
      </c>
      <c r="CU477" s="7">
        <v>0</v>
      </c>
      <c r="CV477" s="7">
        <v>0</v>
      </c>
      <c r="CW477" s="7">
        <v>0</v>
      </c>
      <c r="CX477" s="7">
        <f>Table2[[#This Row],[Penalty Paid Through FY 11]]+Table2[[#This Row],[Penalty Paid FY 12 and After]]</f>
        <v>0</v>
      </c>
      <c r="CY477" s="7">
        <v>1.0316000000000001</v>
      </c>
      <c r="CZ477" s="7">
        <v>3.2458999999999998</v>
      </c>
      <c r="DA477" s="7">
        <v>5.7866999999999997</v>
      </c>
      <c r="DB477" s="7">
        <f>Table2[[#This Row],[TOTAL Assistance Net of recapture penalties Through FY 11]]+Table2[[#This Row],[TOTAL Assistance Net of recapture penalties FY 12 and After ]]</f>
        <v>9.0325999999999986</v>
      </c>
      <c r="DC477" s="7">
        <v>930.30269999999996</v>
      </c>
      <c r="DD477" s="7">
        <v>3558.7883999999999</v>
      </c>
      <c r="DE477" s="7">
        <v>14810.928599999999</v>
      </c>
      <c r="DF477" s="7">
        <f>Table2[[#This Row],[Company Direct Tax Revenue Before Assistance FY 12 and After]]+Table2[[#This Row],[Company Direct Tax Revenue Before Assistance Through FY 11]]</f>
        <v>18369.717000000001</v>
      </c>
      <c r="DG477" s="7">
        <v>2034.3961999999999</v>
      </c>
      <c r="DH477" s="7">
        <v>7664.2534999999998</v>
      </c>
      <c r="DI477" s="7">
        <v>32388.703000000001</v>
      </c>
      <c r="DJ477" s="7">
        <f>Table2[[#This Row],[Indirect and Induced Tax Revenues FY 12 and After]]+Table2[[#This Row],[Indirect and Induced Tax Revenues Through FY 11]]</f>
        <v>40052.9565</v>
      </c>
      <c r="DK477" s="7">
        <v>2964.6988999999999</v>
      </c>
      <c r="DL477" s="7">
        <v>11223.0419</v>
      </c>
      <c r="DM477" s="7">
        <v>47199.631600000001</v>
      </c>
      <c r="DN477" s="7">
        <f>Table2[[#This Row],[TOTAL Tax Revenues Before Assistance Through FY 11]]+Table2[[#This Row],[TOTAL Tax Revenues Before Assistance FY 12 and After]]</f>
        <v>58422.673500000004</v>
      </c>
      <c r="DO477" s="7">
        <v>2963.6673000000001</v>
      </c>
      <c r="DP477" s="7">
        <v>11219.796</v>
      </c>
      <c r="DQ477" s="7">
        <v>47193.844899999996</v>
      </c>
      <c r="DR477" s="7">
        <f>Table2[[#This Row],[TOTAL Tax Revenues Net of Assistance Recapture and Penalty FY 12 and After]]+Table2[[#This Row],[TOTAL Tax Revenues Net of Assistance Recapture and Penalty Through FY 11]]</f>
        <v>58413.640899999999</v>
      </c>
      <c r="DS477" s="7">
        <v>0</v>
      </c>
      <c r="DT477" s="7">
        <v>0</v>
      </c>
      <c r="DU477" s="7">
        <v>0</v>
      </c>
      <c r="DV477" s="7">
        <v>0</v>
      </c>
    </row>
    <row r="478" spans="1:126" x14ac:dyDescent="0.25">
      <c r="A478" s="5">
        <v>93306</v>
      </c>
      <c r="B478" s="5" t="s">
        <v>892</v>
      </c>
      <c r="C478" s="5" t="s">
        <v>893</v>
      </c>
      <c r="D478" s="5" t="s">
        <v>32</v>
      </c>
      <c r="E478" s="5">
        <v>22</v>
      </c>
      <c r="F478" s="5">
        <v>774</v>
      </c>
      <c r="G478" s="5">
        <v>17</v>
      </c>
      <c r="H478" s="23"/>
      <c r="I478" s="23"/>
      <c r="J478" s="5">
        <v>323119</v>
      </c>
      <c r="K478" s="6" t="s">
        <v>28</v>
      </c>
      <c r="L478" s="6">
        <v>39437</v>
      </c>
      <c r="M478" s="9">
        <v>48760</v>
      </c>
      <c r="N478" s="7">
        <v>5565</v>
      </c>
      <c r="O478" s="5" t="s">
        <v>56</v>
      </c>
      <c r="P478" s="23">
        <v>0</v>
      </c>
      <c r="Q478" s="23">
        <v>0</v>
      </c>
      <c r="R478" s="23">
        <v>15</v>
      </c>
      <c r="S478" s="23">
        <v>0</v>
      </c>
      <c r="T478" s="23">
        <v>0</v>
      </c>
      <c r="U478" s="23">
        <v>15</v>
      </c>
      <c r="V478" s="23">
        <v>15</v>
      </c>
      <c r="W478" s="23">
        <v>0</v>
      </c>
      <c r="X478" s="23">
        <v>0</v>
      </c>
      <c r="Y478" s="23">
        <v>0</v>
      </c>
      <c r="Z478" s="23">
        <v>12</v>
      </c>
      <c r="AA478" s="24">
        <v>0</v>
      </c>
      <c r="AB478" s="24">
        <v>0</v>
      </c>
      <c r="AC478" s="24">
        <v>0</v>
      </c>
      <c r="AD478" s="24">
        <v>0</v>
      </c>
      <c r="AE478" s="24">
        <v>0</v>
      </c>
      <c r="AF478" s="24">
        <v>93.3333333333333</v>
      </c>
      <c r="AG478" s="5" t="s">
        <v>39</v>
      </c>
      <c r="AH478" s="7" t="s">
        <v>33</v>
      </c>
      <c r="AI478" s="7">
        <v>24.965</v>
      </c>
      <c r="AJ478" s="7">
        <v>72.629900000000006</v>
      </c>
      <c r="AK478" s="7">
        <v>343.3956</v>
      </c>
      <c r="AL478" s="7">
        <f>Table2[[#This Row],[Company Direct Land Through FY 11]]+Table2[[#This Row],[Company Direct Land FY 12 and After ]]</f>
        <v>416.02550000000002</v>
      </c>
      <c r="AM478" s="7">
        <v>56.167000000000002</v>
      </c>
      <c r="AN478" s="7">
        <v>135.0009</v>
      </c>
      <c r="AO478" s="7">
        <v>772.57629999999995</v>
      </c>
      <c r="AP478" s="7">
        <f>Table2[[#This Row],[Company Direct Building Through FY 11]]+Table2[[#This Row],[Company Direct Building FY 12 and After  ]]</f>
        <v>907.57719999999995</v>
      </c>
      <c r="AQ478" s="7">
        <v>0</v>
      </c>
      <c r="AR478" s="7">
        <v>71.456000000000003</v>
      </c>
      <c r="AS478" s="7">
        <v>0</v>
      </c>
      <c r="AT478" s="7">
        <f>Table2[[#This Row],[Mortgage Recording Tax Through FY 11]]+Table2[[#This Row],[Mortgage Recording Tax FY 12 and After ]]</f>
        <v>71.456000000000003</v>
      </c>
      <c r="AU478" s="7">
        <v>37.99</v>
      </c>
      <c r="AV478" s="7">
        <v>86.7911</v>
      </c>
      <c r="AW478" s="7">
        <v>522.5539</v>
      </c>
      <c r="AX478" s="7">
        <f>Table2[[#This Row],[Pilot Savings  Through FY 11]]+Table2[[#This Row],[Pilot Savings FY 12 and After ]]</f>
        <v>609.34500000000003</v>
      </c>
      <c r="AY478" s="7">
        <v>0</v>
      </c>
      <c r="AZ478" s="7">
        <v>71.456000000000003</v>
      </c>
      <c r="BA478" s="7">
        <v>0</v>
      </c>
      <c r="BB478" s="7">
        <f>Table2[[#This Row],[Mortgage Recording Tax Exemption Through FY 11]]+Table2[[#This Row],[Mortgage Recording Tax Exemption FY 12 and After ]]</f>
        <v>71.456000000000003</v>
      </c>
      <c r="BC478" s="7">
        <v>15.867599999999999</v>
      </c>
      <c r="BD478" s="7">
        <v>57.880800000000001</v>
      </c>
      <c r="BE478" s="7">
        <v>218.25899999999999</v>
      </c>
      <c r="BF478" s="7">
        <f>Table2[[#This Row],[Indirect and Induced Land Through FY 11]]+Table2[[#This Row],[Indirect and Induced Land FY 12 and After ]]</f>
        <v>276.13979999999998</v>
      </c>
      <c r="BG478" s="7">
        <v>29.468399999999999</v>
      </c>
      <c r="BH478" s="7">
        <v>107.4931</v>
      </c>
      <c r="BI478" s="7">
        <v>405.33960000000002</v>
      </c>
      <c r="BJ478" s="7">
        <f>Table2[[#This Row],[Indirect and Induced Building Through FY 11]]+Table2[[#This Row],[Indirect and Induced Building FY 12 and After]]</f>
        <v>512.83270000000005</v>
      </c>
      <c r="BK478" s="7">
        <v>88.477999999999994</v>
      </c>
      <c r="BL478" s="7">
        <v>286.21359999999999</v>
      </c>
      <c r="BM478" s="7">
        <v>1217.0165999999999</v>
      </c>
      <c r="BN478" s="7">
        <f>Table2[[#This Row],[TOTAL Real Property Related Taxes Through FY 11]]+Table2[[#This Row],[TOTAL Real Property Related Taxes FY 12 and After]]</f>
        <v>1503.2302</v>
      </c>
      <c r="BO478" s="7">
        <v>105.3323</v>
      </c>
      <c r="BP478" s="7">
        <v>406.56229999999999</v>
      </c>
      <c r="BQ478" s="7">
        <v>1448.8462999999999</v>
      </c>
      <c r="BR478" s="7">
        <f>Table2[[#This Row],[Company Direct Through FY 11]]+Table2[[#This Row],[Company Direct FY 12 and After ]]</f>
        <v>1855.4086</v>
      </c>
      <c r="BS478" s="7">
        <v>0</v>
      </c>
      <c r="BT478" s="7">
        <v>0</v>
      </c>
      <c r="BU478" s="7">
        <v>0</v>
      </c>
      <c r="BV478" s="7">
        <f>Table2[[#This Row],[Sales Tax Exemption Through FY 11]]+Table2[[#This Row],[Sales Tax Exemption FY 12 and After ]]</f>
        <v>0</v>
      </c>
      <c r="BW478" s="7">
        <v>0</v>
      </c>
      <c r="BX478" s="7">
        <v>0.96440000000000003</v>
      </c>
      <c r="BY478" s="7">
        <v>0</v>
      </c>
      <c r="BZ478" s="7">
        <f>Table2[[#This Row],[Energy Tax Savings Through FY 11]]+Table2[[#This Row],[Energy Tax Savings FY 12 and After ]]</f>
        <v>0.96440000000000003</v>
      </c>
      <c r="CA478" s="7">
        <v>0</v>
      </c>
      <c r="CB478" s="7">
        <v>0</v>
      </c>
      <c r="CC478" s="7">
        <v>0</v>
      </c>
      <c r="CD478" s="7">
        <f>Table2[[#This Row],[Tax Exempt Bond Savings Through FY 11]]+Table2[[#This Row],[Tax Exempt Bond Savings FY12 and After ]]</f>
        <v>0</v>
      </c>
      <c r="CE478" s="7">
        <v>56.2363</v>
      </c>
      <c r="CF478" s="7">
        <v>222.33080000000001</v>
      </c>
      <c r="CG478" s="7">
        <v>773.53139999999996</v>
      </c>
      <c r="CH478" s="7">
        <f>Table2[[#This Row],[Indirect and Induced Through FY 11]]+Table2[[#This Row],[Indirect and Induced FY 12 and After  ]]</f>
        <v>995.86220000000003</v>
      </c>
      <c r="CI478" s="7">
        <v>161.5686</v>
      </c>
      <c r="CJ478" s="7">
        <v>627.92870000000005</v>
      </c>
      <c r="CK478" s="7">
        <v>2222.3777</v>
      </c>
      <c r="CL478" s="7">
        <f>Table2[[#This Row],[TOTAL Income Consumption Use Taxes Through FY 11]]+Table2[[#This Row],[TOTAL Income Consumption Use Taxes FY 12 and After  ]]</f>
        <v>2850.3063999999999</v>
      </c>
      <c r="CM478" s="7">
        <v>37.99</v>
      </c>
      <c r="CN478" s="7">
        <v>159.2115</v>
      </c>
      <c r="CO478" s="7">
        <v>522.5539</v>
      </c>
      <c r="CP478" s="7">
        <f>Table2[[#This Row],[Assistance Provided Through FY 11]]+Table2[[#This Row],[Assistance Provided FY 12 and After ]]</f>
        <v>681.7654</v>
      </c>
      <c r="CQ478" s="7">
        <v>0</v>
      </c>
      <c r="CR478" s="7">
        <v>0</v>
      </c>
      <c r="CS478" s="7">
        <v>0</v>
      </c>
      <c r="CT478" s="7">
        <f>Table2[[#This Row],[Recapture Cancellation Reduction Amount Through FY 11]]+Table2[[#This Row],[Recapture Cancellation Reduction Amount FY 12 and After ]]</f>
        <v>0</v>
      </c>
      <c r="CU478" s="7">
        <v>0</v>
      </c>
      <c r="CV478" s="7">
        <v>0</v>
      </c>
      <c r="CW478" s="7">
        <v>0</v>
      </c>
      <c r="CX478" s="7">
        <f>Table2[[#This Row],[Penalty Paid Through FY 11]]+Table2[[#This Row],[Penalty Paid FY 12 and After]]</f>
        <v>0</v>
      </c>
      <c r="CY478" s="7">
        <v>37.99</v>
      </c>
      <c r="CZ478" s="7">
        <v>159.2115</v>
      </c>
      <c r="DA478" s="7">
        <v>522.5539</v>
      </c>
      <c r="DB478" s="7">
        <f>Table2[[#This Row],[TOTAL Assistance Net of recapture penalties Through FY 11]]+Table2[[#This Row],[TOTAL Assistance Net of recapture penalties FY 12 and After ]]</f>
        <v>681.7654</v>
      </c>
      <c r="DC478" s="7">
        <v>186.46430000000001</v>
      </c>
      <c r="DD478" s="7">
        <v>685.64909999999998</v>
      </c>
      <c r="DE478" s="7">
        <v>2564.8182000000002</v>
      </c>
      <c r="DF478" s="7">
        <f>Table2[[#This Row],[Company Direct Tax Revenue Before Assistance FY 12 and After]]+Table2[[#This Row],[Company Direct Tax Revenue Before Assistance Through FY 11]]</f>
        <v>3250.4673000000003</v>
      </c>
      <c r="DG478" s="7">
        <v>101.5723</v>
      </c>
      <c r="DH478" s="7">
        <v>387.7047</v>
      </c>
      <c r="DI478" s="7">
        <v>1397.13</v>
      </c>
      <c r="DJ478" s="7">
        <f>Table2[[#This Row],[Indirect and Induced Tax Revenues FY 12 and After]]+Table2[[#This Row],[Indirect and Induced Tax Revenues Through FY 11]]</f>
        <v>1784.8347000000001</v>
      </c>
      <c r="DK478" s="7">
        <v>288.03660000000002</v>
      </c>
      <c r="DL478" s="7">
        <v>1073.3538000000001</v>
      </c>
      <c r="DM478" s="7">
        <v>3961.9481999999998</v>
      </c>
      <c r="DN478" s="7">
        <f>Table2[[#This Row],[TOTAL Tax Revenues Before Assistance Through FY 11]]+Table2[[#This Row],[TOTAL Tax Revenues Before Assistance FY 12 and After]]</f>
        <v>5035.3019999999997</v>
      </c>
      <c r="DO478" s="7">
        <v>250.04660000000001</v>
      </c>
      <c r="DP478" s="7">
        <v>914.14229999999998</v>
      </c>
      <c r="DQ478" s="7">
        <v>3439.3942999999999</v>
      </c>
      <c r="DR478" s="7">
        <f>Table2[[#This Row],[TOTAL Tax Revenues Net of Assistance Recapture and Penalty FY 12 and After]]+Table2[[#This Row],[TOTAL Tax Revenues Net of Assistance Recapture and Penalty Through FY 11]]</f>
        <v>4353.5365999999995</v>
      </c>
      <c r="DS478" s="7">
        <v>0</v>
      </c>
      <c r="DT478" s="7">
        <v>0</v>
      </c>
      <c r="DU478" s="7">
        <v>0</v>
      </c>
      <c r="DV478" s="7">
        <v>0</v>
      </c>
    </row>
    <row r="479" spans="1:126" x14ac:dyDescent="0.25">
      <c r="A479" s="5">
        <v>93307</v>
      </c>
      <c r="B479" s="5" t="s">
        <v>894</v>
      </c>
      <c r="C479" s="5" t="s">
        <v>895</v>
      </c>
      <c r="D479" s="5" t="s">
        <v>42</v>
      </c>
      <c r="E479" s="5">
        <v>42</v>
      </c>
      <c r="F479" s="5">
        <v>4473</v>
      </c>
      <c r="G479" s="5">
        <v>37</v>
      </c>
      <c r="H479" s="23"/>
      <c r="I479" s="23"/>
      <c r="J479" s="5">
        <v>621420</v>
      </c>
      <c r="K479" s="6" t="s">
        <v>47</v>
      </c>
      <c r="L479" s="6">
        <v>39471</v>
      </c>
      <c r="M479" s="9">
        <v>50557</v>
      </c>
      <c r="N479" s="7">
        <v>6000</v>
      </c>
      <c r="O479" s="5" t="s">
        <v>79</v>
      </c>
      <c r="P479" s="23">
        <v>5</v>
      </c>
      <c r="Q479" s="23">
        <v>0</v>
      </c>
      <c r="R479" s="23">
        <v>27</v>
      </c>
      <c r="S479" s="23">
        <v>0</v>
      </c>
      <c r="T479" s="23">
        <v>40</v>
      </c>
      <c r="U479" s="23">
        <v>72</v>
      </c>
      <c r="V479" s="23">
        <v>69</v>
      </c>
      <c r="W479" s="23">
        <v>0</v>
      </c>
      <c r="X479" s="23">
        <v>0</v>
      </c>
      <c r="Y479" s="23">
        <v>0</v>
      </c>
      <c r="Z479" s="23">
        <v>6</v>
      </c>
      <c r="AA479" s="24">
        <v>0</v>
      </c>
      <c r="AB479" s="24">
        <v>0</v>
      </c>
      <c r="AC479" s="24">
        <v>0</v>
      </c>
      <c r="AD479" s="24">
        <v>0</v>
      </c>
      <c r="AE479" s="24">
        <v>0</v>
      </c>
      <c r="AF479" s="24">
        <v>75</v>
      </c>
      <c r="AG479" s="5" t="s">
        <v>39</v>
      </c>
      <c r="AH479" s="7" t="s">
        <v>33</v>
      </c>
      <c r="AI479" s="7">
        <v>0</v>
      </c>
      <c r="AJ479" s="7">
        <v>0</v>
      </c>
      <c r="AK479" s="7">
        <v>0</v>
      </c>
      <c r="AL479" s="7">
        <f>Table2[[#This Row],[Company Direct Land Through FY 11]]+Table2[[#This Row],[Company Direct Land FY 12 and After ]]</f>
        <v>0</v>
      </c>
      <c r="AM479" s="7">
        <v>0</v>
      </c>
      <c r="AN479" s="7">
        <v>0</v>
      </c>
      <c r="AO479" s="7">
        <v>0</v>
      </c>
      <c r="AP479" s="7">
        <f>Table2[[#This Row],[Company Direct Building Through FY 11]]+Table2[[#This Row],[Company Direct Building FY 12 and After  ]]</f>
        <v>0</v>
      </c>
      <c r="AQ479" s="7">
        <v>0</v>
      </c>
      <c r="AR479" s="7">
        <v>105.27</v>
      </c>
      <c r="AS479" s="7">
        <v>0</v>
      </c>
      <c r="AT479" s="7">
        <f>Table2[[#This Row],[Mortgage Recording Tax Through FY 11]]+Table2[[#This Row],[Mortgage Recording Tax FY 12 and After ]]</f>
        <v>105.27</v>
      </c>
      <c r="AU479" s="7">
        <v>0</v>
      </c>
      <c r="AV479" s="7">
        <v>0</v>
      </c>
      <c r="AW479" s="7">
        <v>0</v>
      </c>
      <c r="AX479" s="7">
        <f>Table2[[#This Row],[Pilot Savings  Through FY 11]]+Table2[[#This Row],[Pilot Savings FY 12 and After ]]</f>
        <v>0</v>
      </c>
      <c r="AY479" s="7">
        <v>0</v>
      </c>
      <c r="AZ479" s="7">
        <v>105.27</v>
      </c>
      <c r="BA479" s="7">
        <v>0</v>
      </c>
      <c r="BB479" s="7">
        <f>Table2[[#This Row],[Mortgage Recording Tax Exemption Through FY 11]]+Table2[[#This Row],[Mortgage Recording Tax Exemption FY 12 and After ]]</f>
        <v>105.27</v>
      </c>
      <c r="BC479" s="7">
        <v>52.414299999999997</v>
      </c>
      <c r="BD479" s="7">
        <v>124.934</v>
      </c>
      <c r="BE479" s="7">
        <v>834.46370000000002</v>
      </c>
      <c r="BF479" s="7">
        <f>Table2[[#This Row],[Indirect and Induced Land Through FY 11]]+Table2[[#This Row],[Indirect and Induced Land FY 12 and After ]]</f>
        <v>959.39769999999999</v>
      </c>
      <c r="BG479" s="7">
        <v>97.340900000000005</v>
      </c>
      <c r="BH479" s="7">
        <v>232.02019999999999</v>
      </c>
      <c r="BI479" s="7">
        <v>1549.7207000000001</v>
      </c>
      <c r="BJ479" s="7">
        <f>Table2[[#This Row],[Indirect and Induced Building Through FY 11]]+Table2[[#This Row],[Indirect and Induced Building FY 12 and After]]</f>
        <v>1781.7409</v>
      </c>
      <c r="BK479" s="7">
        <v>149.7552</v>
      </c>
      <c r="BL479" s="7">
        <v>356.95420000000001</v>
      </c>
      <c r="BM479" s="7">
        <v>2384.1844000000001</v>
      </c>
      <c r="BN479" s="7">
        <f>Table2[[#This Row],[TOTAL Real Property Related Taxes Through FY 11]]+Table2[[#This Row],[TOTAL Real Property Related Taxes FY 12 and After]]</f>
        <v>2741.1386000000002</v>
      </c>
      <c r="BO479" s="7">
        <v>198.73560000000001</v>
      </c>
      <c r="BP479" s="7">
        <v>487.12740000000002</v>
      </c>
      <c r="BQ479" s="7">
        <v>3163.9805999999999</v>
      </c>
      <c r="BR479" s="7">
        <f>Table2[[#This Row],[Company Direct Through FY 11]]+Table2[[#This Row],[Company Direct FY 12 and After ]]</f>
        <v>3651.1079999999997</v>
      </c>
      <c r="BS479" s="7">
        <v>0</v>
      </c>
      <c r="BT479" s="7">
        <v>0</v>
      </c>
      <c r="BU479" s="7">
        <v>0</v>
      </c>
      <c r="BV479" s="7">
        <f>Table2[[#This Row],[Sales Tax Exemption Through FY 11]]+Table2[[#This Row],[Sales Tax Exemption FY 12 and After ]]</f>
        <v>0</v>
      </c>
      <c r="BW479" s="7">
        <v>0</v>
      </c>
      <c r="BX479" s="7">
        <v>0</v>
      </c>
      <c r="BY479" s="7">
        <v>0</v>
      </c>
      <c r="BZ479" s="7">
        <f>Table2[[#This Row],[Energy Tax Savings Through FY 11]]+Table2[[#This Row],[Energy Tax Savings FY 12 and After ]]</f>
        <v>0</v>
      </c>
      <c r="CA479" s="7">
        <v>0.23430000000000001</v>
      </c>
      <c r="CB479" s="7">
        <v>0.73640000000000005</v>
      </c>
      <c r="CC479" s="7">
        <v>1.3144</v>
      </c>
      <c r="CD479" s="7">
        <f>Table2[[#This Row],[Tax Exempt Bond Savings Through FY 11]]+Table2[[#This Row],[Tax Exempt Bond Savings FY12 and After ]]</f>
        <v>2.0508000000000002</v>
      </c>
      <c r="CE479" s="7">
        <v>206.2978</v>
      </c>
      <c r="CF479" s="7">
        <v>522.04639999999995</v>
      </c>
      <c r="CG479" s="7">
        <v>3284.373</v>
      </c>
      <c r="CH479" s="7">
        <f>Table2[[#This Row],[Indirect and Induced Through FY 11]]+Table2[[#This Row],[Indirect and Induced FY 12 and After  ]]</f>
        <v>3806.4193999999998</v>
      </c>
      <c r="CI479" s="7">
        <v>404.79910000000001</v>
      </c>
      <c r="CJ479" s="7">
        <v>1008.4374</v>
      </c>
      <c r="CK479" s="7">
        <v>6447.0392000000002</v>
      </c>
      <c r="CL479" s="7">
        <f>Table2[[#This Row],[TOTAL Income Consumption Use Taxes Through FY 11]]+Table2[[#This Row],[TOTAL Income Consumption Use Taxes FY 12 and After  ]]</f>
        <v>7455.4766</v>
      </c>
      <c r="CM479" s="7">
        <v>0.23430000000000001</v>
      </c>
      <c r="CN479" s="7">
        <v>106.0064</v>
      </c>
      <c r="CO479" s="7">
        <v>1.3144</v>
      </c>
      <c r="CP479" s="7">
        <f>Table2[[#This Row],[Assistance Provided Through FY 11]]+Table2[[#This Row],[Assistance Provided FY 12 and After ]]</f>
        <v>107.32080000000001</v>
      </c>
      <c r="CQ479" s="7">
        <v>0</v>
      </c>
      <c r="CR479" s="7">
        <v>0</v>
      </c>
      <c r="CS479" s="7">
        <v>0</v>
      </c>
      <c r="CT479" s="7">
        <f>Table2[[#This Row],[Recapture Cancellation Reduction Amount Through FY 11]]+Table2[[#This Row],[Recapture Cancellation Reduction Amount FY 12 and After ]]</f>
        <v>0</v>
      </c>
      <c r="CU479" s="7">
        <v>0</v>
      </c>
      <c r="CV479" s="7">
        <v>0</v>
      </c>
      <c r="CW479" s="7">
        <v>0</v>
      </c>
      <c r="CX479" s="7">
        <f>Table2[[#This Row],[Penalty Paid Through FY 11]]+Table2[[#This Row],[Penalty Paid FY 12 and After]]</f>
        <v>0</v>
      </c>
      <c r="CY479" s="7">
        <v>0.23430000000000001</v>
      </c>
      <c r="CZ479" s="7">
        <v>106.0064</v>
      </c>
      <c r="DA479" s="7">
        <v>1.3144</v>
      </c>
      <c r="DB479" s="7">
        <f>Table2[[#This Row],[TOTAL Assistance Net of recapture penalties Through FY 11]]+Table2[[#This Row],[TOTAL Assistance Net of recapture penalties FY 12 and After ]]</f>
        <v>107.32080000000001</v>
      </c>
      <c r="DC479" s="7">
        <v>198.73560000000001</v>
      </c>
      <c r="DD479" s="7">
        <v>592.39739999999995</v>
      </c>
      <c r="DE479" s="7">
        <v>3163.9805999999999</v>
      </c>
      <c r="DF479" s="7">
        <f>Table2[[#This Row],[Company Direct Tax Revenue Before Assistance FY 12 and After]]+Table2[[#This Row],[Company Direct Tax Revenue Before Assistance Through FY 11]]</f>
        <v>3756.3779999999997</v>
      </c>
      <c r="DG479" s="7">
        <v>356.053</v>
      </c>
      <c r="DH479" s="7">
        <v>879.00059999999996</v>
      </c>
      <c r="DI479" s="7">
        <v>5668.5573999999997</v>
      </c>
      <c r="DJ479" s="7">
        <f>Table2[[#This Row],[Indirect and Induced Tax Revenues FY 12 and After]]+Table2[[#This Row],[Indirect and Induced Tax Revenues Through FY 11]]</f>
        <v>6547.558</v>
      </c>
      <c r="DK479" s="7">
        <v>554.78859999999997</v>
      </c>
      <c r="DL479" s="7">
        <v>1471.3979999999999</v>
      </c>
      <c r="DM479" s="7">
        <v>8832.5380000000005</v>
      </c>
      <c r="DN479" s="7">
        <f>Table2[[#This Row],[TOTAL Tax Revenues Before Assistance Through FY 11]]+Table2[[#This Row],[TOTAL Tax Revenues Before Assistance FY 12 and After]]</f>
        <v>10303.936</v>
      </c>
      <c r="DO479" s="7">
        <v>554.55430000000001</v>
      </c>
      <c r="DP479" s="7">
        <v>1365.3915999999999</v>
      </c>
      <c r="DQ479" s="7">
        <v>8831.2235999999994</v>
      </c>
      <c r="DR479" s="7">
        <f>Table2[[#This Row],[TOTAL Tax Revenues Net of Assistance Recapture and Penalty FY 12 and After]]+Table2[[#This Row],[TOTAL Tax Revenues Net of Assistance Recapture and Penalty Through FY 11]]</f>
        <v>10196.6152</v>
      </c>
      <c r="DS479" s="7">
        <v>0</v>
      </c>
      <c r="DT479" s="7">
        <v>0</v>
      </c>
      <c r="DU479" s="7">
        <v>0</v>
      </c>
      <c r="DV479" s="7">
        <v>0</v>
      </c>
    </row>
    <row r="480" spans="1:126" x14ac:dyDescent="0.25">
      <c r="A480" s="5">
        <v>93308</v>
      </c>
      <c r="B480" s="5" t="s">
        <v>896</v>
      </c>
      <c r="C480" s="5" t="s">
        <v>897</v>
      </c>
      <c r="D480" s="5" t="s">
        <v>59</v>
      </c>
      <c r="E480" s="5">
        <v>50</v>
      </c>
      <c r="F480" s="5">
        <v>4081</v>
      </c>
      <c r="G480" s="5">
        <v>1</v>
      </c>
      <c r="H480" s="23"/>
      <c r="I480" s="23"/>
      <c r="J480" s="5">
        <v>624120</v>
      </c>
      <c r="K480" s="6" t="s">
        <v>47</v>
      </c>
      <c r="L480" s="6">
        <v>39475</v>
      </c>
      <c r="M480" s="9">
        <v>50587</v>
      </c>
      <c r="N480" s="7">
        <v>5185</v>
      </c>
      <c r="O480" s="5" t="s">
        <v>48</v>
      </c>
      <c r="P480" s="23">
        <v>4</v>
      </c>
      <c r="Q480" s="23">
        <v>0</v>
      </c>
      <c r="R480" s="23">
        <v>33</v>
      </c>
      <c r="S480" s="23">
        <v>0</v>
      </c>
      <c r="T480" s="23">
        <v>1</v>
      </c>
      <c r="U480" s="23">
        <v>38</v>
      </c>
      <c r="V480" s="23">
        <v>36</v>
      </c>
      <c r="W480" s="23">
        <v>0</v>
      </c>
      <c r="X480" s="23">
        <v>0</v>
      </c>
      <c r="Y480" s="23">
        <v>0</v>
      </c>
      <c r="Z480" s="23">
        <v>5</v>
      </c>
      <c r="AA480" s="24">
        <v>0</v>
      </c>
      <c r="AB480" s="24">
        <v>0</v>
      </c>
      <c r="AC480" s="24">
        <v>0</v>
      </c>
      <c r="AD480" s="24">
        <v>0</v>
      </c>
      <c r="AE480" s="24">
        <v>0</v>
      </c>
      <c r="AF480" s="24">
        <v>100</v>
      </c>
      <c r="AG480" s="5" t="s">
        <v>39</v>
      </c>
      <c r="AH480" s="7" t="s">
        <v>39</v>
      </c>
      <c r="AI480" s="7">
        <v>0</v>
      </c>
      <c r="AJ480" s="7">
        <v>0</v>
      </c>
      <c r="AK480" s="7">
        <v>0</v>
      </c>
      <c r="AL480" s="7">
        <f>Table2[[#This Row],[Company Direct Land Through FY 11]]+Table2[[#This Row],[Company Direct Land FY 12 and After ]]</f>
        <v>0</v>
      </c>
      <c r="AM480" s="7">
        <v>0</v>
      </c>
      <c r="AN480" s="7">
        <v>0</v>
      </c>
      <c r="AO480" s="7">
        <v>0</v>
      </c>
      <c r="AP480" s="7">
        <f>Table2[[#This Row],[Company Direct Building Through FY 11]]+Table2[[#This Row],[Company Direct Building FY 12 and After  ]]</f>
        <v>0</v>
      </c>
      <c r="AQ480" s="7">
        <v>0</v>
      </c>
      <c r="AR480" s="7">
        <v>92.95</v>
      </c>
      <c r="AS480" s="7">
        <v>0</v>
      </c>
      <c r="AT480" s="7">
        <f>Table2[[#This Row],[Mortgage Recording Tax Through FY 11]]+Table2[[#This Row],[Mortgage Recording Tax FY 12 and After ]]</f>
        <v>92.95</v>
      </c>
      <c r="AU480" s="7">
        <v>0</v>
      </c>
      <c r="AV480" s="7">
        <v>0</v>
      </c>
      <c r="AW480" s="7">
        <v>0</v>
      </c>
      <c r="AX480" s="7">
        <f>Table2[[#This Row],[Pilot Savings  Through FY 11]]+Table2[[#This Row],[Pilot Savings FY 12 and After ]]</f>
        <v>0</v>
      </c>
      <c r="AY480" s="7">
        <v>0</v>
      </c>
      <c r="AZ480" s="7">
        <v>0</v>
      </c>
      <c r="BA480" s="7">
        <v>0</v>
      </c>
      <c r="BB480" s="7">
        <f>Table2[[#This Row],[Mortgage Recording Tax Exemption Through FY 11]]+Table2[[#This Row],[Mortgage Recording Tax Exemption FY 12 and After ]]</f>
        <v>0</v>
      </c>
      <c r="BC480" s="7">
        <v>15.0898</v>
      </c>
      <c r="BD480" s="7">
        <v>30.110399999999998</v>
      </c>
      <c r="BE480" s="7">
        <v>246.27529999999999</v>
      </c>
      <c r="BF480" s="7">
        <f>Table2[[#This Row],[Indirect and Induced Land Through FY 11]]+Table2[[#This Row],[Indirect and Induced Land FY 12 and After ]]</f>
        <v>276.38569999999999</v>
      </c>
      <c r="BG480" s="7">
        <v>28.023800000000001</v>
      </c>
      <c r="BH480" s="7">
        <v>55.9191</v>
      </c>
      <c r="BI480" s="7">
        <v>457.36700000000002</v>
      </c>
      <c r="BJ480" s="7">
        <f>Table2[[#This Row],[Indirect and Induced Building Through FY 11]]+Table2[[#This Row],[Indirect and Induced Building FY 12 and After]]</f>
        <v>513.28610000000003</v>
      </c>
      <c r="BK480" s="7">
        <v>43.113599999999998</v>
      </c>
      <c r="BL480" s="7">
        <v>178.9795</v>
      </c>
      <c r="BM480" s="7">
        <v>703.64229999999998</v>
      </c>
      <c r="BN480" s="7">
        <f>Table2[[#This Row],[TOTAL Real Property Related Taxes Through FY 11]]+Table2[[#This Row],[TOTAL Real Property Related Taxes FY 12 and After]]</f>
        <v>882.62180000000001</v>
      </c>
      <c r="BO480" s="7">
        <v>50.612499999999997</v>
      </c>
      <c r="BP480" s="7">
        <v>99.645499999999998</v>
      </c>
      <c r="BQ480" s="7">
        <v>826.02539999999999</v>
      </c>
      <c r="BR480" s="7">
        <f>Table2[[#This Row],[Company Direct Through FY 11]]+Table2[[#This Row],[Company Direct FY 12 and After ]]</f>
        <v>925.67089999999996</v>
      </c>
      <c r="BS480" s="7">
        <v>0</v>
      </c>
      <c r="BT480" s="7">
        <v>0</v>
      </c>
      <c r="BU480" s="7">
        <v>0</v>
      </c>
      <c r="BV480" s="7">
        <f>Table2[[#This Row],[Sales Tax Exemption Through FY 11]]+Table2[[#This Row],[Sales Tax Exemption FY 12 and After ]]</f>
        <v>0</v>
      </c>
      <c r="BW480" s="7">
        <v>0</v>
      </c>
      <c r="BX480" s="7">
        <v>0</v>
      </c>
      <c r="BY480" s="7">
        <v>0</v>
      </c>
      <c r="BZ480" s="7">
        <f>Table2[[#This Row],[Energy Tax Savings Through FY 11]]+Table2[[#This Row],[Energy Tax Savings FY 12 and After ]]</f>
        <v>0</v>
      </c>
      <c r="CA480" s="7">
        <v>0.27110000000000001</v>
      </c>
      <c r="CB480" s="7">
        <v>0.8498</v>
      </c>
      <c r="CC480" s="7">
        <v>1.5206999999999999</v>
      </c>
      <c r="CD480" s="7">
        <f>Table2[[#This Row],[Tax Exempt Bond Savings Through FY 11]]+Table2[[#This Row],[Tax Exempt Bond Savings FY12 and After ]]</f>
        <v>2.3704999999999998</v>
      </c>
      <c r="CE480" s="7">
        <v>61.1387</v>
      </c>
      <c r="CF480" s="7">
        <v>125.5352</v>
      </c>
      <c r="CG480" s="7">
        <v>997.82270000000005</v>
      </c>
      <c r="CH480" s="7">
        <f>Table2[[#This Row],[Indirect and Induced Through FY 11]]+Table2[[#This Row],[Indirect and Induced FY 12 and After  ]]</f>
        <v>1123.3579</v>
      </c>
      <c r="CI480" s="7">
        <v>111.48009999999999</v>
      </c>
      <c r="CJ480" s="7">
        <v>224.33090000000001</v>
      </c>
      <c r="CK480" s="7">
        <v>1822.3273999999999</v>
      </c>
      <c r="CL480" s="7">
        <f>Table2[[#This Row],[TOTAL Income Consumption Use Taxes Through FY 11]]+Table2[[#This Row],[TOTAL Income Consumption Use Taxes FY 12 and After  ]]</f>
        <v>2046.6582999999998</v>
      </c>
      <c r="CM480" s="7">
        <v>0.27110000000000001</v>
      </c>
      <c r="CN480" s="7">
        <v>0.8498</v>
      </c>
      <c r="CO480" s="7">
        <v>1.5206999999999999</v>
      </c>
      <c r="CP480" s="7">
        <f>Table2[[#This Row],[Assistance Provided Through FY 11]]+Table2[[#This Row],[Assistance Provided FY 12 and After ]]</f>
        <v>2.3704999999999998</v>
      </c>
      <c r="CQ480" s="7">
        <v>0</v>
      </c>
      <c r="CR480" s="7">
        <v>0</v>
      </c>
      <c r="CS480" s="7">
        <v>0</v>
      </c>
      <c r="CT480" s="7">
        <f>Table2[[#This Row],[Recapture Cancellation Reduction Amount Through FY 11]]+Table2[[#This Row],[Recapture Cancellation Reduction Amount FY 12 and After ]]</f>
        <v>0</v>
      </c>
      <c r="CU480" s="7">
        <v>0</v>
      </c>
      <c r="CV480" s="7">
        <v>0</v>
      </c>
      <c r="CW480" s="7">
        <v>0</v>
      </c>
      <c r="CX480" s="7">
        <f>Table2[[#This Row],[Penalty Paid Through FY 11]]+Table2[[#This Row],[Penalty Paid FY 12 and After]]</f>
        <v>0</v>
      </c>
      <c r="CY480" s="7">
        <v>0.27110000000000001</v>
      </c>
      <c r="CZ480" s="7">
        <v>0.8498</v>
      </c>
      <c r="DA480" s="7">
        <v>1.5206999999999999</v>
      </c>
      <c r="DB480" s="7">
        <f>Table2[[#This Row],[TOTAL Assistance Net of recapture penalties Through FY 11]]+Table2[[#This Row],[TOTAL Assistance Net of recapture penalties FY 12 and After ]]</f>
        <v>2.3704999999999998</v>
      </c>
      <c r="DC480" s="7">
        <v>50.612499999999997</v>
      </c>
      <c r="DD480" s="7">
        <v>192.59549999999999</v>
      </c>
      <c r="DE480" s="7">
        <v>826.02539999999999</v>
      </c>
      <c r="DF480" s="7">
        <f>Table2[[#This Row],[Company Direct Tax Revenue Before Assistance FY 12 and After]]+Table2[[#This Row],[Company Direct Tax Revenue Before Assistance Through FY 11]]</f>
        <v>1018.6209</v>
      </c>
      <c r="DG480" s="7">
        <v>104.25230000000001</v>
      </c>
      <c r="DH480" s="7">
        <v>211.56469999999999</v>
      </c>
      <c r="DI480" s="7">
        <v>1701.4649999999999</v>
      </c>
      <c r="DJ480" s="7">
        <f>Table2[[#This Row],[Indirect and Induced Tax Revenues FY 12 and After]]+Table2[[#This Row],[Indirect and Induced Tax Revenues Through FY 11]]</f>
        <v>1913.0296999999998</v>
      </c>
      <c r="DK480" s="7">
        <v>154.8648</v>
      </c>
      <c r="DL480" s="7">
        <v>404.16019999999997</v>
      </c>
      <c r="DM480" s="7">
        <v>2527.4904000000001</v>
      </c>
      <c r="DN480" s="7">
        <f>Table2[[#This Row],[TOTAL Tax Revenues Before Assistance Through FY 11]]+Table2[[#This Row],[TOTAL Tax Revenues Before Assistance FY 12 and After]]</f>
        <v>2931.6505999999999</v>
      </c>
      <c r="DO480" s="7">
        <v>154.59370000000001</v>
      </c>
      <c r="DP480" s="7">
        <v>403.31040000000002</v>
      </c>
      <c r="DQ480" s="7">
        <v>2525.9697000000001</v>
      </c>
      <c r="DR480" s="7">
        <f>Table2[[#This Row],[TOTAL Tax Revenues Net of Assistance Recapture and Penalty FY 12 and After]]+Table2[[#This Row],[TOTAL Tax Revenues Net of Assistance Recapture and Penalty Through FY 11]]</f>
        <v>2929.2800999999999</v>
      </c>
      <c r="DS480" s="7">
        <v>0</v>
      </c>
      <c r="DT480" s="7">
        <v>0</v>
      </c>
      <c r="DU480" s="7">
        <v>0</v>
      </c>
      <c r="DV480" s="7">
        <v>0</v>
      </c>
    </row>
    <row r="481" spans="1:126" x14ac:dyDescent="0.25">
      <c r="A481" s="5">
        <v>93312</v>
      </c>
      <c r="B481" s="5" t="s">
        <v>898</v>
      </c>
      <c r="C481" s="5" t="s">
        <v>899</v>
      </c>
      <c r="D481" s="5" t="s">
        <v>42</v>
      </c>
      <c r="E481" s="5">
        <v>38</v>
      </c>
      <c r="F481" s="5">
        <v>507</v>
      </c>
      <c r="G481" s="5">
        <v>50</v>
      </c>
      <c r="H481" s="23"/>
      <c r="I481" s="23"/>
      <c r="J481" s="5">
        <v>423320</v>
      </c>
      <c r="K481" s="6" t="s">
        <v>43</v>
      </c>
      <c r="L481" s="6">
        <v>39539</v>
      </c>
      <c r="M481" s="9">
        <v>49125</v>
      </c>
      <c r="N481" s="7">
        <v>8600</v>
      </c>
      <c r="O481" s="5" t="s">
        <v>51</v>
      </c>
      <c r="P481" s="23">
        <v>2</v>
      </c>
      <c r="Q481" s="23">
        <v>0</v>
      </c>
      <c r="R481" s="23">
        <v>28</v>
      </c>
      <c r="S481" s="23">
        <v>0</v>
      </c>
      <c r="T481" s="23">
        <v>0</v>
      </c>
      <c r="U481" s="23">
        <v>30</v>
      </c>
      <c r="V481" s="23">
        <v>29</v>
      </c>
      <c r="W481" s="23">
        <v>0</v>
      </c>
      <c r="X481" s="23">
        <v>0</v>
      </c>
      <c r="Y481" s="23">
        <v>0</v>
      </c>
      <c r="Z481" s="23">
        <v>31</v>
      </c>
      <c r="AA481" s="24">
        <v>0</v>
      </c>
      <c r="AB481" s="24">
        <v>0</v>
      </c>
      <c r="AC481" s="24">
        <v>0</v>
      </c>
      <c r="AD481" s="24">
        <v>0</v>
      </c>
      <c r="AE481" s="24">
        <v>0</v>
      </c>
      <c r="AF481" s="24">
        <v>86.6666666666667</v>
      </c>
      <c r="AG481" s="5" t="s">
        <v>39</v>
      </c>
      <c r="AH481" s="7" t="s">
        <v>33</v>
      </c>
      <c r="AI481" s="7">
        <v>52.381999999999998</v>
      </c>
      <c r="AJ481" s="7">
        <v>122.45529999999999</v>
      </c>
      <c r="AK481" s="7">
        <v>744.40819999999997</v>
      </c>
      <c r="AL481" s="7">
        <f>Table2[[#This Row],[Company Direct Land Through FY 11]]+Table2[[#This Row],[Company Direct Land FY 12 and After ]]</f>
        <v>866.86349999999993</v>
      </c>
      <c r="AM481" s="7">
        <v>90.828999999999994</v>
      </c>
      <c r="AN481" s="7">
        <v>202.77860000000001</v>
      </c>
      <c r="AO481" s="7">
        <v>1290.7822000000001</v>
      </c>
      <c r="AP481" s="7">
        <f>Table2[[#This Row],[Company Direct Building Through FY 11]]+Table2[[#This Row],[Company Direct Building FY 12 and After  ]]</f>
        <v>1493.5608000000002</v>
      </c>
      <c r="AQ481" s="7">
        <v>0</v>
      </c>
      <c r="AR481" s="7">
        <v>148.27119999999999</v>
      </c>
      <c r="AS481" s="7">
        <v>0</v>
      </c>
      <c r="AT481" s="7">
        <f>Table2[[#This Row],[Mortgage Recording Tax Through FY 11]]+Table2[[#This Row],[Mortgage Recording Tax FY 12 and After ]]</f>
        <v>148.27119999999999</v>
      </c>
      <c r="AU481" s="7">
        <v>50.165999999999997</v>
      </c>
      <c r="AV481" s="7">
        <v>95.876900000000006</v>
      </c>
      <c r="AW481" s="7">
        <v>712.91579999999999</v>
      </c>
      <c r="AX481" s="7">
        <f>Table2[[#This Row],[Pilot Savings  Through FY 11]]+Table2[[#This Row],[Pilot Savings FY 12 and After ]]</f>
        <v>808.79269999999997</v>
      </c>
      <c r="AY481" s="7">
        <v>0</v>
      </c>
      <c r="AZ481" s="7">
        <v>148.27119999999999</v>
      </c>
      <c r="BA481" s="7">
        <v>0</v>
      </c>
      <c r="BB481" s="7">
        <f>Table2[[#This Row],[Mortgage Recording Tax Exemption Through FY 11]]+Table2[[#This Row],[Mortgage Recording Tax Exemption FY 12 and After ]]</f>
        <v>148.27119999999999</v>
      </c>
      <c r="BC481" s="7">
        <v>45.3474</v>
      </c>
      <c r="BD481" s="7">
        <v>152.64949999999999</v>
      </c>
      <c r="BE481" s="7">
        <v>644.43619999999999</v>
      </c>
      <c r="BF481" s="7">
        <f>Table2[[#This Row],[Indirect and Induced Land Through FY 11]]+Table2[[#This Row],[Indirect and Induced Land FY 12 and After ]]</f>
        <v>797.08569999999997</v>
      </c>
      <c r="BG481" s="7">
        <v>84.2166</v>
      </c>
      <c r="BH481" s="7">
        <v>283.49180000000001</v>
      </c>
      <c r="BI481" s="7">
        <v>1196.8101999999999</v>
      </c>
      <c r="BJ481" s="7">
        <f>Table2[[#This Row],[Indirect and Induced Building Through FY 11]]+Table2[[#This Row],[Indirect and Induced Building FY 12 and After]]</f>
        <v>1480.3019999999999</v>
      </c>
      <c r="BK481" s="7">
        <v>222.60900000000001</v>
      </c>
      <c r="BL481" s="7">
        <v>665.49829999999997</v>
      </c>
      <c r="BM481" s="7">
        <v>3163.5210000000002</v>
      </c>
      <c r="BN481" s="7">
        <f>Table2[[#This Row],[TOTAL Real Property Related Taxes Through FY 11]]+Table2[[#This Row],[TOTAL Real Property Related Taxes FY 12 and After]]</f>
        <v>3829.0192999999999</v>
      </c>
      <c r="BO481" s="7">
        <v>337.65980000000002</v>
      </c>
      <c r="BP481" s="7">
        <v>1209.1093000000001</v>
      </c>
      <c r="BQ481" s="7">
        <v>4798.5230000000001</v>
      </c>
      <c r="BR481" s="7">
        <f>Table2[[#This Row],[Company Direct Through FY 11]]+Table2[[#This Row],[Company Direct FY 12 and After ]]</f>
        <v>6007.6323000000002</v>
      </c>
      <c r="BS481" s="7">
        <v>0</v>
      </c>
      <c r="BT481" s="7">
        <v>0</v>
      </c>
      <c r="BU481" s="7">
        <v>0</v>
      </c>
      <c r="BV481" s="7">
        <f>Table2[[#This Row],[Sales Tax Exemption Through FY 11]]+Table2[[#This Row],[Sales Tax Exemption FY 12 and After ]]</f>
        <v>0</v>
      </c>
      <c r="BW481" s="7">
        <v>0</v>
      </c>
      <c r="BX481" s="7">
        <v>0</v>
      </c>
      <c r="BY481" s="7">
        <v>0</v>
      </c>
      <c r="BZ481" s="7">
        <f>Table2[[#This Row],[Energy Tax Savings Through FY 11]]+Table2[[#This Row],[Energy Tax Savings FY 12 and After ]]</f>
        <v>0</v>
      </c>
      <c r="CA481" s="7">
        <v>0</v>
      </c>
      <c r="CB481" s="7">
        <v>0</v>
      </c>
      <c r="CC481" s="7">
        <v>0</v>
      </c>
      <c r="CD481" s="7">
        <f>Table2[[#This Row],[Tax Exempt Bond Savings Through FY 11]]+Table2[[#This Row],[Tax Exempt Bond Savings FY12 and After ]]</f>
        <v>0</v>
      </c>
      <c r="CE481" s="7">
        <v>178.483</v>
      </c>
      <c r="CF481" s="7">
        <v>654.82809999999995</v>
      </c>
      <c r="CG481" s="7">
        <v>2536.4434999999999</v>
      </c>
      <c r="CH481" s="7">
        <f>Table2[[#This Row],[Indirect and Induced Through FY 11]]+Table2[[#This Row],[Indirect and Induced FY 12 and After  ]]</f>
        <v>3191.2716</v>
      </c>
      <c r="CI481" s="7">
        <v>516.14279999999997</v>
      </c>
      <c r="CJ481" s="7">
        <v>1863.9374</v>
      </c>
      <c r="CK481" s="7">
        <v>7334.9665000000005</v>
      </c>
      <c r="CL481" s="7">
        <f>Table2[[#This Row],[TOTAL Income Consumption Use Taxes Through FY 11]]+Table2[[#This Row],[TOTAL Income Consumption Use Taxes FY 12 and After  ]]</f>
        <v>9198.9039000000012</v>
      </c>
      <c r="CM481" s="7">
        <v>50.165999999999997</v>
      </c>
      <c r="CN481" s="7">
        <v>244.1481</v>
      </c>
      <c r="CO481" s="7">
        <v>712.91579999999999</v>
      </c>
      <c r="CP481" s="7">
        <f>Table2[[#This Row],[Assistance Provided Through FY 11]]+Table2[[#This Row],[Assistance Provided FY 12 and After ]]</f>
        <v>957.06389999999999</v>
      </c>
      <c r="CQ481" s="7">
        <v>0</v>
      </c>
      <c r="CR481" s="7">
        <v>0</v>
      </c>
      <c r="CS481" s="7">
        <v>0</v>
      </c>
      <c r="CT481" s="7">
        <f>Table2[[#This Row],[Recapture Cancellation Reduction Amount Through FY 11]]+Table2[[#This Row],[Recapture Cancellation Reduction Amount FY 12 and After ]]</f>
        <v>0</v>
      </c>
      <c r="CU481" s="7">
        <v>0</v>
      </c>
      <c r="CV481" s="7">
        <v>0</v>
      </c>
      <c r="CW481" s="7">
        <v>0</v>
      </c>
      <c r="CX481" s="7">
        <f>Table2[[#This Row],[Penalty Paid Through FY 11]]+Table2[[#This Row],[Penalty Paid FY 12 and After]]</f>
        <v>0</v>
      </c>
      <c r="CY481" s="7">
        <v>50.165999999999997</v>
      </c>
      <c r="CZ481" s="7">
        <v>244.1481</v>
      </c>
      <c r="DA481" s="7">
        <v>712.91579999999999</v>
      </c>
      <c r="DB481" s="7">
        <f>Table2[[#This Row],[TOTAL Assistance Net of recapture penalties Through FY 11]]+Table2[[#This Row],[TOTAL Assistance Net of recapture penalties FY 12 and After ]]</f>
        <v>957.06389999999999</v>
      </c>
      <c r="DC481" s="7">
        <v>480.87079999999997</v>
      </c>
      <c r="DD481" s="7">
        <v>1682.6143999999999</v>
      </c>
      <c r="DE481" s="7">
        <v>6833.7133999999996</v>
      </c>
      <c r="DF481" s="7">
        <f>Table2[[#This Row],[Company Direct Tax Revenue Before Assistance FY 12 and After]]+Table2[[#This Row],[Company Direct Tax Revenue Before Assistance Through FY 11]]</f>
        <v>8516.3277999999991</v>
      </c>
      <c r="DG481" s="7">
        <v>308.04700000000003</v>
      </c>
      <c r="DH481" s="7">
        <v>1090.9694</v>
      </c>
      <c r="DI481" s="7">
        <v>4377.6899000000003</v>
      </c>
      <c r="DJ481" s="7">
        <f>Table2[[#This Row],[Indirect and Induced Tax Revenues FY 12 and After]]+Table2[[#This Row],[Indirect and Induced Tax Revenues Through FY 11]]</f>
        <v>5468.6593000000003</v>
      </c>
      <c r="DK481" s="7">
        <v>788.91780000000006</v>
      </c>
      <c r="DL481" s="7">
        <v>2773.5837999999999</v>
      </c>
      <c r="DM481" s="7">
        <v>11211.4033</v>
      </c>
      <c r="DN481" s="7">
        <f>Table2[[#This Row],[TOTAL Tax Revenues Before Assistance Through FY 11]]+Table2[[#This Row],[TOTAL Tax Revenues Before Assistance FY 12 and After]]</f>
        <v>13984.9871</v>
      </c>
      <c r="DO481" s="7">
        <v>738.7518</v>
      </c>
      <c r="DP481" s="7">
        <v>2529.4357</v>
      </c>
      <c r="DQ481" s="7">
        <v>10498.487499999999</v>
      </c>
      <c r="DR481" s="7">
        <f>Table2[[#This Row],[TOTAL Tax Revenues Net of Assistance Recapture and Penalty FY 12 and After]]+Table2[[#This Row],[TOTAL Tax Revenues Net of Assistance Recapture and Penalty Through FY 11]]</f>
        <v>13027.923199999999</v>
      </c>
      <c r="DS481" s="7">
        <v>0</v>
      </c>
      <c r="DT481" s="7">
        <v>0</v>
      </c>
      <c r="DU481" s="7">
        <v>0</v>
      </c>
      <c r="DV481" s="7">
        <v>0</v>
      </c>
    </row>
    <row r="482" spans="1:126" x14ac:dyDescent="0.25">
      <c r="A482" s="5">
        <v>93313</v>
      </c>
      <c r="B482" s="5" t="s">
        <v>900</v>
      </c>
      <c r="C482" s="5" t="s">
        <v>901</v>
      </c>
      <c r="D482" s="5" t="s">
        <v>32</v>
      </c>
      <c r="E482" s="5">
        <v>28</v>
      </c>
      <c r="F482" s="5">
        <v>12026</v>
      </c>
      <c r="G482" s="5">
        <v>81</v>
      </c>
      <c r="H482" s="23"/>
      <c r="I482" s="23"/>
      <c r="J482" s="5">
        <v>623210</v>
      </c>
      <c r="K482" s="6" t="s">
        <v>166</v>
      </c>
      <c r="L482" s="6">
        <v>39477</v>
      </c>
      <c r="M482" s="9">
        <v>48761</v>
      </c>
      <c r="N482" s="7">
        <v>2420</v>
      </c>
      <c r="O482" s="5" t="s">
        <v>79</v>
      </c>
      <c r="P482" s="23">
        <v>7</v>
      </c>
      <c r="Q482" s="23">
        <v>0</v>
      </c>
      <c r="R482" s="23">
        <v>17</v>
      </c>
      <c r="S482" s="23">
        <v>0</v>
      </c>
      <c r="T482" s="23">
        <v>0</v>
      </c>
      <c r="U482" s="23">
        <v>24</v>
      </c>
      <c r="V482" s="23">
        <v>20</v>
      </c>
      <c r="W482" s="23">
        <v>0</v>
      </c>
      <c r="X482" s="23">
        <v>0</v>
      </c>
      <c r="Y482" s="23">
        <v>0</v>
      </c>
      <c r="Z482" s="23">
        <v>0</v>
      </c>
      <c r="AA482" s="24">
        <v>0</v>
      </c>
      <c r="AB482" s="24">
        <v>0</v>
      </c>
      <c r="AC482" s="24">
        <v>0</v>
      </c>
      <c r="AD482" s="24">
        <v>0</v>
      </c>
      <c r="AE482" s="24">
        <v>0</v>
      </c>
      <c r="AF482" s="24">
        <v>100</v>
      </c>
      <c r="AG482" s="5" t="s">
        <v>39</v>
      </c>
      <c r="AH482" s="7" t="s">
        <v>33</v>
      </c>
      <c r="AI482" s="7">
        <v>0</v>
      </c>
      <c r="AJ482" s="7">
        <v>0</v>
      </c>
      <c r="AK482" s="7">
        <v>0</v>
      </c>
      <c r="AL482" s="7">
        <f>Table2[[#This Row],[Company Direct Land Through FY 11]]+Table2[[#This Row],[Company Direct Land FY 12 and After ]]</f>
        <v>0</v>
      </c>
      <c r="AM482" s="7">
        <v>0</v>
      </c>
      <c r="AN482" s="7">
        <v>0</v>
      </c>
      <c r="AO482" s="7">
        <v>0</v>
      </c>
      <c r="AP482" s="7">
        <f>Table2[[#This Row],[Company Direct Building Through FY 11]]+Table2[[#This Row],[Company Direct Building FY 12 and After  ]]</f>
        <v>0</v>
      </c>
      <c r="AQ482" s="7">
        <v>0</v>
      </c>
      <c r="AR482" s="7">
        <v>65.292900000000003</v>
      </c>
      <c r="AS482" s="7">
        <v>0</v>
      </c>
      <c r="AT482" s="7">
        <f>Table2[[#This Row],[Mortgage Recording Tax Through FY 11]]+Table2[[#This Row],[Mortgage Recording Tax FY 12 and After ]]</f>
        <v>65.292900000000003</v>
      </c>
      <c r="AU482" s="7">
        <v>0</v>
      </c>
      <c r="AV482" s="7">
        <v>0</v>
      </c>
      <c r="AW482" s="7">
        <v>0</v>
      </c>
      <c r="AX482" s="7">
        <f>Table2[[#This Row],[Pilot Savings  Through FY 11]]+Table2[[#This Row],[Pilot Savings FY 12 and After ]]</f>
        <v>0</v>
      </c>
      <c r="AY482" s="7">
        <v>0</v>
      </c>
      <c r="AZ482" s="7">
        <v>65.292900000000003</v>
      </c>
      <c r="BA482" s="7">
        <v>0</v>
      </c>
      <c r="BB482" s="7">
        <f>Table2[[#This Row],[Mortgage Recording Tax Exemption Through FY 11]]+Table2[[#This Row],[Mortgage Recording Tax Exemption FY 12 and After ]]</f>
        <v>65.292900000000003</v>
      </c>
      <c r="BC482" s="7">
        <v>8.9410000000000007</v>
      </c>
      <c r="BD482" s="7">
        <v>39.927</v>
      </c>
      <c r="BE482" s="7">
        <v>127.0615</v>
      </c>
      <c r="BF482" s="7">
        <f>Table2[[#This Row],[Indirect and Induced Land Through FY 11]]+Table2[[#This Row],[Indirect and Induced Land FY 12 and After ]]</f>
        <v>166.98849999999999</v>
      </c>
      <c r="BG482" s="7">
        <v>16.604600000000001</v>
      </c>
      <c r="BH482" s="7">
        <v>74.150199999999998</v>
      </c>
      <c r="BI482" s="7">
        <v>235.9708</v>
      </c>
      <c r="BJ482" s="7">
        <f>Table2[[#This Row],[Indirect and Induced Building Through FY 11]]+Table2[[#This Row],[Indirect and Induced Building FY 12 and After]]</f>
        <v>310.12099999999998</v>
      </c>
      <c r="BK482" s="7">
        <v>25.5456</v>
      </c>
      <c r="BL482" s="7">
        <v>114.0772</v>
      </c>
      <c r="BM482" s="7">
        <v>363.03230000000002</v>
      </c>
      <c r="BN482" s="7">
        <f>Table2[[#This Row],[TOTAL Real Property Related Taxes Through FY 11]]+Table2[[#This Row],[TOTAL Real Property Related Taxes FY 12 and After]]</f>
        <v>477.10950000000003</v>
      </c>
      <c r="BO482" s="7">
        <v>29.745999999999999</v>
      </c>
      <c r="BP482" s="7">
        <v>143.49279999999999</v>
      </c>
      <c r="BQ482" s="7">
        <v>422.72359999999998</v>
      </c>
      <c r="BR482" s="7">
        <f>Table2[[#This Row],[Company Direct Through FY 11]]+Table2[[#This Row],[Company Direct FY 12 and After ]]</f>
        <v>566.21640000000002</v>
      </c>
      <c r="BS482" s="7">
        <v>0</v>
      </c>
      <c r="BT482" s="7">
        <v>0</v>
      </c>
      <c r="BU482" s="7">
        <v>0</v>
      </c>
      <c r="BV482" s="7">
        <f>Table2[[#This Row],[Sales Tax Exemption Through FY 11]]+Table2[[#This Row],[Sales Tax Exemption FY 12 and After ]]</f>
        <v>0</v>
      </c>
      <c r="BW482" s="7">
        <v>0</v>
      </c>
      <c r="BX482" s="7">
        <v>0</v>
      </c>
      <c r="BY482" s="7">
        <v>0</v>
      </c>
      <c r="BZ482" s="7">
        <f>Table2[[#This Row],[Energy Tax Savings Through FY 11]]+Table2[[#This Row],[Energy Tax Savings FY 12 and After ]]</f>
        <v>0</v>
      </c>
      <c r="CA482" s="7">
        <v>1.9245000000000001</v>
      </c>
      <c r="CB482" s="7">
        <v>6.5731999999999999</v>
      </c>
      <c r="CC482" s="7">
        <v>10.795500000000001</v>
      </c>
      <c r="CD482" s="7">
        <f>Table2[[#This Row],[Tax Exempt Bond Savings Through FY 11]]+Table2[[#This Row],[Tax Exempt Bond Savings FY12 and After ]]</f>
        <v>17.3687</v>
      </c>
      <c r="CE482" s="7">
        <v>31.6876</v>
      </c>
      <c r="CF482" s="7">
        <v>154.62450000000001</v>
      </c>
      <c r="CG482" s="7">
        <v>450.31580000000002</v>
      </c>
      <c r="CH482" s="7">
        <f>Table2[[#This Row],[Indirect and Induced Through FY 11]]+Table2[[#This Row],[Indirect and Induced FY 12 and After  ]]</f>
        <v>604.94029999999998</v>
      </c>
      <c r="CI482" s="7">
        <v>59.509099999999997</v>
      </c>
      <c r="CJ482" s="7">
        <v>291.54410000000001</v>
      </c>
      <c r="CK482" s="7">
        <v>862.24390000000005</v>
      </c>
      <c r="CL482" s="7">
        <f>Table2[[#This Row],[TOTAL Income Consumption Use Taxes Through FY 11]]+Table2[[#This Row],[TOTAL Income Consumption Use Taxes FY 12 and After  ]]</f>
        <v>1153.788</v>
      </c>
      <c r="CM482" s="7">
        <v>1.9245000000000001</v>
      </c>
      <c r="CN482" s="7">
        <v>71.866100000000003</v>
      </c>
      <c r="CO482" s="7">
        <v>10.795500000000001</v>
      </c>
      <c r="CP482" s="7">
        <f>Table2[[#This Row],[Assistance Provided Through FY 11]]+Table2[[#This Row],[Assistance Provided FY 12 and After ]]</f>
        <v>82.661600000000007</v>
      </c>
      <c r="CQ482" s="7">
        <v>0</v>
      </c>
      <c r="CR482" s="7">
        <v>0</v>
      </c>
      <c r="CS482" s="7">
        <v>0</v>
      </c>
      <c r="CT482" s="7">
        <f>Table2[[#This Row],[Recapture Cancellation Reduction Amount Through FY 11]]+Table2[[#This Row],[Recapture Cancellation Reduction Amount FY 12 and After ]]</f>
        <v>0</v>
      </c>
      <c r="CU482" s="7">
        <v>0</v>
      </c>
      <c r="CV482" s="7">
        <v>0</v>
      </c>
      <c r="CW482" s="7">
        <v>0</v>
      </c>
      <c r="CX482" s="7">
        <f>Table2[[#This Row],[Penalty Paid Through FY 11]]+Table2[[#This Row],[Penalty Paid FY 12 and After]]</f>
        <v>0</v>
      </c>
      <c r="CY482" s="7">
        <v>1.9245000000000001</v>
      </c>
      <c r="CZ482" s="7">
        <v>71.866100000000003</v>
      </c>
      <c r="DA482" s="7">
        <v>10.795500000000001</v>
      </c>
      <c r="DB482" s="7">
        <f>Table2[[#This Row],[TOTAL Assistance Net of recapture penalties Through FY 11]]+Table2[[#This Row],[TOTAL Assistance Net of recapture penalties FY 12 and After ]]</f>
        <v>82.661600000000007</v>
      </c>
      <c r="DC482" s="7">
        <v>29.745999999999999</v>
      </c>
      <c r="DD482" s="7">
        <v>208.78569999999999</v>
      </c>
      <c r="DE482" s="7">
        <v>422.72359999999998</v>
      </c>
      <c r="DF482" s="7">
        <f>Table2[[#This Row],[Company Direct Tax Revenue Before Assistance FY 12 and After]]+Table2[[#This Row],[Company Direct Tax Revenue Before Assistance Through FY 11]]</f>
        <v>631.50929999999994</v>
      </c>
      <c r="DG482" s="7">
        <v>57.233199999999997</v>
      </c>
      <c r="DH482" s="7">
        <v>268.70170000000002</v>
      </c>
      <c r="DI482" s="7">
        <v>813.34810000000004</v>
      </c>
      <c r="DJ482" s="7">
        <f>Table2[[#This Row],[Indirect and Induced Tax Revenues FY 12 and After]]+Table2[[#This Row],[Indirect and Induced Tax Revenues Through FY 11]]</f>
        <v>1082.0498</v>
      </c>
      <c r="DK482" s="7">
        <v>86.979200000000006</v>
      </c>
      <c r="DL482" s="7">
        <v>477.48739999999998</v>
      </c>
      <c r="DM482" s="7">
        <v>1236.0717</v>
      </c>
      <c r="DN482" s="7">
        <f>Table2[[#This Row],[TOTAL Tax Revenues Before Assistance Through FY 11]]+Table2[[#This Row],[TOTAL Tax Revenues Before Assistance FY 12 and After]]</f>
        <v>1713.5590999999999</v>
      </c>
      <c r="DO482" s="7">
        <v>85.054699999999997</v>
      </c>
      <c r="DP482" s="7">
        <v>405.62130000000002</v>
      </c>
      <c r="DQ482" s="7">
        <v>1225.2762</v>
      </c>
      <c r="DR482" s="7">
        <f>Table2[[#This Row],[TOTAL Tax Revenues Net of Assistance Recapture and Penalty FY 12 and After]]+Table2[[#This Row],[TOTAL Tax Revenues Net of Assistance Recapture and Penalty Through FY 11]]</f>
        <v>1630.8975</v>
      </c>
      <c r="DS482" s="7">
        <v>0</v>
      </c>
      <c r="DT482" s="7">
        <v>0</v>
      </c>
      <c r="DU482" s="7">
        <v>0</v>
      </c>
      <c r="DV482" s="7">
        <v>0</v>
      </c>
    </row>
    <row r="483" spans="1:126" x14ac:dyDescent="0.25">
      <c r="A483" s="5">
        <v>93314</v>
      </c>
      <c r="B483" s="5" t="s">
        <v>902</v>
      </c>
      <c r="C483" s="5" t="s">
        <v>903</v>
      </c>
      <c r="D483" s="5" t="s">
        <v>36</v>
      </c>
      <c r="E483" s="5">
        <v>13</v>
      </c>
      <c r="F483" s="5">
        <v>5579</v>
      </c>
      <c r="G483" s="5">
        <v>59</v>
      </c>
      <c r="H483" s="23"/>
      <c r="I483" s="23"/>
      <c r="J483" s="5">
        <v>813212</v>
      </c>
      <c r="K483" s="6" t="s">
        <v>166</v>
      </c>
      <c r="L483" s="6">
        <v>39477</v>
      </c>
      <c r="M483" s="9">
        <v>48761</v>
      </c>
      <c r="N483" s="7">
        <v>2925</v>
      </c>
      <c r="O483" s="5" t="s">
        <v>79</v>
      </c>
      <c r="P483" s="23">
        <v>15</v>
      </c>
      <c r="Q483" s="23">
        <v>0</v>
      </c>
      <c r="R483" s="23">
        <v>41</v>
      </c>
      <c r="S483" s="23">
        <v>0</v>
      </c>
      <c r="T483" s="23">
        <v>0</v>
      </c>
      <c r="U483" s="23">
        <v>56</v>
      </c>
      <c r="V483" s="23">
        <v>48</v>
      </c>
      <c r="W483" s="23">
        <v>0</v>
      </c>
      <c r="X483" s="23">
        <v>0</v>
      </c>
      <c r="Y483" s="23">
        <v>42</v>
      </c>
      <c r="Z483" s="23">
        <v>0</v>
      </c>
      <c r="AA483" s="24">
        <v>0</v>
      </c>
      <c r="AB483" s="24">
        <v>0</v>
      </c>
      <c r="AC483" s="24">
        <v>0</v>
      </c>
      <c r="AD483" s="24">
        <v>0</v>
      </c>
      <c r="AE483" s="24">
        <v>0</v>
      </c>
      <c r="AF483" s="24">
        <v>69.642857142857096</v>
      </c>
      <c r="AG483" s="5" t="s">
        <v>39</v>
      </c>
      <c r="AH483" s="7" t="s">
        <v>33</v>
      </c>
      <c r="AI483" s="7">
        <v>0</v>
      </c>
      <c r="AJ483" s="7">
        <v>0</v>
      </c>
      <c r="AK483" s="7">
        <v>0</v>
      </c>
      <c r="AL483" s="7">
        <f>Table2[[#This Row],[Company Direct Land Through FY 11]]+Table2[[#This Row],[Company Direct Land FY 12 and After ]]</f>
        <v>0</v>
      </c>
      <c r="AM483" s="7">
        <v>0</v>
      </c>
      <c r="AN483" s="7">
        <v>0</v>
      </c>
      <c r="AO483" s="7">
        <v>0</v>
      </c>
      <c r="AP483" s="7">
        <f>Table2[[#This Row],[Company Direct Building Through FY 11]]+Table2[[#This Row],[Company Direct Building FY 12 and After  ]]</f>
        <v>0</v>
      </c>
      <c r="AQ483" s="7">
        <v>0</v>
      </c>
      <c r="AR483" s="7">
        <v>52.252200000000002</v>
      </c>
      <c r="AS483" s="7">
        <v>0</v>
      </c>
      <c r="AT483" s="7">
        <f>Table2[[#This Row],[Mortgage Recording Tax Through FY 11]]+Table2[[#This Row],[Mortgage Recording Tax FY 12 and After ]]</f>
        <v>52.252200000000002</v>
      </c>
      <c r="AU483" s="7">
        <v>0</v>
      </c>
      <c r="AV483" s="7">
        <v>0</v>
      </c>
      <c r="AW483" s="7">
        <v>0</v>
      </c>
      <c r="AX483" s="7">
        <f>Table2[[#This Row],[Pilot Savings  Through FY 11]]+Table2[[#This Row],[Pilot Savings FY 12 and After ]]</f>
        <v>0</v>
      </c>
      <c r="AY483" s="7">
        <v>0</v>
      </c>
      <c r="AZ483" s="7">
        <v>52.252200000000002</v>
      </c>
      <c r="BA483" s="7">
        <v>0</v>
      </c>
      <c r="BB483" s="7">
        <f>Table2[[#This Row],[Mortgage Recording Tax Exemption Through FY 11]]+Table2[[#This Row],[Mortgage Recording Tax Exemption FY 12 and After ]]</f>
        <v>52.252200000000002</v>
      </c>
      <c r="BC483" s="7">
        <v>59.847499999999997</v>
      </c>
      <c r="BD483" s="7">
        <v>195.04320000000001</v>
      </c>
      <c r="BE483" s="7">
        <v>850.5018</v>
      </c>
      <c r="BF483" s="7">
        <f>Table2[[#This Row],[Indirect and Induced Land Through FY 11]]+Table2[[#This Row],[Indirect and Induced Land FY 12 and After ]]</f>
        <v>1045.5450000000001</v>
      </c>
      <c r="BG483" s="7">
        <v>111.14530000000001</v>
      </c>
      <c r="BH483" s="7">
        <v>362.22309999999999</v>
      </c>
      <c r="BI483" s="7">
        <v>1579.5002999999999</v>
      </c>
      <c r="BJ483" s="7">
        <f>Table2[[#This Row],[Indirect and Induced Building Through FY 11]]+Table2[[#This Row],[Indirect and Induced Building FY 12 and After]]</f>
        <v>1941.7233999999999</v>
      </c>
      <c r="BK483" s="7">
        <v>170.99279999999999</v>
      </c>
      <c r="BL483" s="7">
        <v>557.2663</v>
      </c>
      <c r="BM483" s="7">
        <v>2430.0021000000002</v>
      </c>
      <c r="BN483" s="7">
        <f>Table2[[#This Row],[TOTAL Real Property Related Taxes Through FY 11]]+Table2[[#This Row],[TOTAL Real Property Related Taxes FY 12 and After]]</f>
        <v>2987.2683999999999</v>
      </c>
      <c r="BO483" s="7">
        <v>184.98089999999999</v>
      </c>
      <c r="BP483" s="7">
        <v>638.15890000000002</v>
      </c>
      <c r="BQ483" s="7">
        <v>2628.7860000000001</v>
      </c>
      <c r="BR483" s="7">
        <f>Table2[[#This Row],[Company Direct Through FY 11]]+Table2[[#This Row],[Company Direct FY 12 and After ]]</f>
        <v>3266.9449</v>
      </c>
      <c r="BS483" s="7">
        <v>0</v>
      </c>
      <c r="BT483" s="7">
        <v>0</v>
      </c>
      <c r="BU483" s="7">
        <v>0</v>
      </c>
      <c r="BV483" s="7">
        <f>Table2[[#This Row],[Sales Tax Exemption Through FY 11]]+Table2[[#This Row],[Sales Tax Exemption FY 12 and After ]]</f>
        <v>0</v>
      </c>
      <c r="BW483" s="7">
        <v>0</v>
      </c>
      <c r="BX483" s="7">
        <v>0</v>
      </c>
      <c r="BY483" s="7">
        <v>0</v>
      </c>
      <c r="BZ483" s="7">
        <f>Table2[[#This Row],[Energy Tax Savings Through FY 11]]+Table2[[#This Row],[Energy Tax Savings FY 12 and After ]]</f>
        <v>0</v>
      </c>
      <c r="CA483" s="7">
        <v>2.5667</v>
      </c>
      <c r="CB483" s="7">
        <v>8.4047999999999998</v>
      </c>
      <c r="CC483" s="7">
        <v>14.3977</v>
      </c>
      <c r="CD483" s="7">
        <f>Table2[[#This Row],[Tax Exempt Bond Savings Through FY 11]]+Table2[[#This Row],[Tax Exempt Bond Savings FY12 and After ]]</f>
        <v>22.802500000000002</v>
      </c>
      <c r="CE483" s="7">
        <v>216.10210000000001</v>
      </c>
      <c r="CF483" s="7">
        <v>759.04110000000003</v>
      </c>
      <c r="CG483" s="7">
        <v>3071.0547999999999</v>
      </c>
      <c r="CH483" s="7">
        <f>Table2[[#This Row],[Indirect and Induced Through FY 11]]+Table2[[#This Row],[Indirect and Induced FY 12 and After  ]]</f>
        <v>3830.0958999999998</v>
      </c>
      <c r="CI483" s="7">
        <v>398.5163</v>
      </c>
      <c r="CJ483" s="7">
        <v>1388.7952</v>
      </c>
      <c r="CK483" s="7">
        <v>5685.4431000000004</v>
      </c>
      <c r="CL483" s="7">
        <f>Table2[[#This Row],[TOTAL Income Consumption Use Taxes Through FY 11]]+Table2[[#This Row],[TOTAL Income Consumption Use Taxes FY 12 and After  ]]</f>
        <v>7074.2383000000009</v>
      </c>
      <c r="CM483" s="7">
        <v>2.5667</v>
      </c>
      <c r="CN483" s="7">
        <v>60.656999999999996</v>
      </c>
      <c r="CO483" s="7">
        <v>14.3977</v>
      </c>
      <c r="CP483" s="7">
        <f>Table2[[#This Row],[Assistance Provided Through FY 11]]+Table2[[#This Row],[Assistance Provided FY 12 and After ]]</f>
        <v>75.054699999999997</v>
      </c>
      <c r="CQ483" s="7">
        <v>0</v>
      </c>
      <c r="CR483" s="7">
        <v>0</v>
      </c>
      <c r="CS483" s="7">
        <v>0</v>
      </c>
      <c r="CT483" s="7">
        <f>Table2[[#This Row],[Recapture Cancellation Reduction Amount Through FY 11]]+Table2[[#This Row],[Recapture Cancellation Reduction Amount FY 12 and After ]]</f>
        <v>0</v>
      </c>
      <c r="CU483" s="7">
        <v>0</v>
      </c>
      <c r="CV483" s="7">
        <v>0</v>
      </c>
      <c r="CW483" s="7">
        <v>0</v>
      </c>
      <c r="CX483" s="7">
        <f>Table2[[#This Row],[Penalty Paid Through FY 11]]+Table2[[#This Row],[Penalty Paid FY 12 and After]]</f>
        <v>0</v>
      </c>
      <c r="CY483" s="7">
        <v>2.5667</v>
      </c>
      <c r="CZ483" s="7">
        <v>60.656999999999996</v>
      </c>
      <c r="DA483" s="7">
        <v>14.3977</v>
      </c>
      <c r="DB483" s="7">
        <f>Table2[[#This Row],[TOTAL Assistance Net of recapture penalties Through FY 11]]+Table2[[#This Row],[TOTAL Assistance Net of recapture penalties FY 12 and After ]]</f>
        <v>75.054699999999997</v>
      </c>
      <c r="DC483" s="7">
        <v>184.98089999999999</v>
      </c>
      <c r="DD483" s="7">
        <v>690.41110000000003</v>
      </c>
      <c r="DE483" s="7">
        <v>2628.7860000000001</v>
      </c>
      <c r="DF483" s="7">
        <f>Table2[[#This Row],[Company Direct Tax Revenue Before Assistance FY 12 and After]]+Table2[[#This Row],[Company Direct Tax Revenue Before Assistance Through FY 11]]</f>
        <v>3319.1971000000003</v>
      </c>
      <c r="DG483" s="7">
        <v>387.0949</v>
      </c>
      <c r="DH483" s="7">
        <v>1316.3073999999999</v>
      </c>
      <c r="DI483" s="7">
        <v>5501.0568999999996</v>
      </c>
      <c r="DJ483" s="7">
        <f>Table2[[#This Row],[Indirect and Induced Tax Revenues FY 12 and After]]+Table2[[#This Row],[Indirect and Induced Tax Revenues Through FY 11]]</f>
        <v>6817.3642999999993</v>
      </c>
      <c r="DK483" s="7">
        <v>572.07579999999996</v>
      </c>
      <c r="DL483" s="7">
        <v>2006.7184999999999</v>
      </c>
      <c r="DM483" s="7">
        <v>8129.8428999999996</v>
      </c>
      <c r="DN483" s="7">
        <f>Table2[[#This Row],[TOTAL Tax Revenues Before Assistance Through FY 11]]+Table2[[#This Row],[TOTAL Tax Revenues Before Assistance FY 12 and After]]</f>
        <v>10136.561399999999</v>
      </c>
      <c r="DO483" s="7">
        <v>569.50909999999999</v>
      </c>
      <c r="DP483" s="7">
        <v>1946.0615</v>
      </c>
      <c r="DQ483" s="7">
        <v>8115.4452000000001</v>
      </c>
      <c r="DR483" s="7">
        <f>Table2[[#This Row],[TOTAL Tax Revenues Net of Assistance Recapture and Penalty FY 12 and After]]+Table2[[#This Row],[TOTAL Tax Revenues Net of Assistance Recapture and Penalty Through FY 11]]</f>
        <v>10061.5067</v>
      </c>
      <c r="DS483" s="7">
        <v>0</v>
      </c>
      <c r="DT483" s="7">
        <v>0</v>
      </c>
      <c r="DU483" s="7">
        <v>0</v>
      </c>
      <c r="DV483" s="7">
        <v>0</v>
      </c>
    </row>
    <row r="484" spans="1:126" x14ac:dyDescent="0.25">
      <c r="A484" s="5">
        <v>93315</v>
      </c>
      <c r="B484" s="5" t="s">
        <v>904</v>
      </c>
      <c r="C484" s="5" t="s">
        <v>905</v>
      </c>
      <c r="D484" s="5" t="s">
        <v>42</v>
      </c>
      <c r="E484" s="5">
        <v>39</v>
      </c>
      <c r="F484" s="5">
        <v>5402</v>
      </c>
      <c r="G484" s="5">
        <v>1</v>
      </c>
      <c r="H484" s="23"/>
      <c r="I484" s="23"/>
      <c r="J484" s="5">
        <v>624120</v>
      </c>
      <c r="K484" s="6" t="s">
        <v>166</v>
      </c>
      <c r="L484" s="6">
        <v>39477</v>
      </c>
      <c r="M484" s="9">
        <v>48761</v>
      </c>
      <c r="N484" s="7">
        <v>3320</v>
      </c>
      <c r="O484" s="5" t="s">
        <v>79</v>
      </c>
      <c r="P484" s="23">
        <v>41</v>
      </c>
      <c r="Q484" s="23">
        <v>0</v>
      </c>
      <c r="R484" s="23">
        <v>24</v>
      </c>
      <c r="S484" s="23">
        <v>0</v>
      </c>
      <c r="T484" s="23">
        <v>0</v>
      </c>
      <c r="U484" s="23">
        <v>65</v>
      </c>
      <c r="V484" s="23">
        <v>44</v>
      </c>
      <c r="W484" s="23">
        <v>0</v>
      </c>
      <c r="X484" s="23">
        <v>0</v>
      </c>
      <c r="Y484" s="23">
        <v>13</v>
      </c>
      <c r="Z484" s="23">
        <v>0</v>
      </c>
      <c r="AA484" s="24">
        <v>0</v>
      </c>
      <c r="AB484" s="24">
        <v>0</v>
      </c>
      <c r="AC484" s="24">
        <v>0</v>
      </c>
      <c r="AD484" s="24">
        <v>0</v>
      </c>
      <c r="AE484" s="24">
        <v>0</v>
      </c>
      <c r="AF484" s="24">
        <v>93.846153846153797</v>
      </c>
      <c r="AG484" s="5" t="s">
        <v>39</v>
      </c>
      <c r="AH484" s="7" t="s">
        <v>33</v>
      </c>
      <c r="AI484" s="7">
        <v>0</v>
      </c>
      <c r="AJ484" s="7">
        <v>0</v>
      </c>
      <c r="AK484" s="7">
        <v>0</v>
      </c>
      <c r="AL484" s="7">
        <f>Table2[[#This Row],[Company Direct Land Through FY 11]]+Table2[[#This Row],[Company Direct Land FY 12 and After ]]</f>
        <v>0</v>
      </c>
      <c r="AM484" s="7">
        <v>0</v>
      </c>
      <c r="AN484" s="7">
        <v>0</v>
      </c>
      <c r="AO484" s="7">
        <v>0</v>
      </c>
      <c r="AP484" s="7">
        <f>Table2[[#This Row],[Company Direct Building Through FY 11]]+Table2[[#This Row],[Company Direct Building FY 12 and After  ]]</f>
        <v>0</v>
      </c>
      <c r="AQ484" s="7">
        <v>0</v>
      </c>
      <c r="AR484" s="7">
        <v>57.1648</v>
      </c>
      <c r="AS484" s="7">
        <v>0</v>
      </c>
      <c r="AT484" s="7">
        <f>Table2[[#This Row],[Mortgage Recording Tax Through FY 11]]+Table2[[#This Row],[Mortgage Recording Tax FY 12 and After ]]</f>
        <v>57.1648</v>
      </c>
      <c r="AU484" s="7">
        <v>0</v>
      </c>
      <c r="AV484" s="7">
        <v>0</v>
      </c>
      <c r="AW484" s="7">
        <v>0</v>
      </c>
      <c r="AX484" s="7">
        <f>Table2[[#This Row],[Pilot Savings  Through FY 11]]+Table2[[#This Row],[Pilot Savings FY 12 and After ]]</f>
        <v>0</v>
      </c>
      <c r="AY484" s="7">
        <v>0</v>
      </c>
      <c r="AZ484" s="7">
        <v>57.1648</v>
      </c>
      <c r="BA484" s="7">
        <v>0</v>
      </c>
      <c r="BB484" s="7">
        <f>Table2[[#This Row],[Mortgage Recording Tax Exemption Through FY 11]]+Table2[[#This Row],[Mortgage Recording Tax Exemption FY 12 and After ]]</f>
        <v>57.1648</v>
      </c>
      <c r="BC484" s="7">
        <v>18.443000000000001</v>
      </c>
      <c r="BD484" s="7">
        <v>61.281199999999998</v>
      </c>
      <c r="BE484" s="7">
        <v>262.09660000000002</v>
      </c>
      <c r="BF484" s="7">
        <f>Table2[[#This Row],[Indirect and Induced Land Through FY 11]]+Table2[[#This Row],[Indirect and Induced Land FY 12 and After ]]</f>
        <v>323.37780000000004</v>
      </c>
      <c r="BG484" s="7">
        <v>34.251399999999997</v>
      </c>
      <c r="BH484" s="7">
        <v>113.8081</v>
      </c>
      <c r="BI484" s="7">
        <v>486.75150000000002</v>
      </c>
      <c r="BJ484" s="7">
        <f>Table2[[#This Row],[Indirect and Induced Building Through FY 11]]+Table2[[#This Row],[Indirect and Induced Building FY 12 and After]]</f>
        <v>600.55960000000005</v>
      </c>
      <c r="BK484" s="7">
        <v>52.694400000000002</v>
      </c>
      <c r="BL484" s="7">
        <v>175.08930000000001</v>
      </c>
      <c r="BM484" s="7">
        <v>748.84810000000004</v>
      </c>
      <c r="BN484" s="7">
        <f>Table2[[#This Row],[TOTAL Real Property Related Taxes Through FY 11]]+Table2[[#This Row],[TOTAL Real Property Related Taxes FY 12 and After]]</f>
        <v>923.93740000000003</v>
      </c>
      <c r="BO484" s="7">
        <v>60.092300000000002</v>
      </c>
      <c r="BP484" s="7">
        <v>213.24289999999999</v>
      </c>
      <c r="BQ484" s="7">
        <v>853.97839999999997</v>
      </c>
      <c r="BR484" s="7">
        <f>Table2[[#This Row],[Company Direct Through FY 11]]+Table2[[#This Row],[Company Direct FY 12 and After ]]</f>
        <v>1067.2212999999999</v>
      </c>
      <c r="BS484" s="7">
        <v>0</v>
      </c>
      <c r="BT484" s="7">
        <v>0</v>
      </c>
      <c r="BU484" s="7">
        <v>0</v>
      </c>
      <c r="BV484" s="7">
        <f>Table2[[#This Row],[Sales Tax Exemption Through FY 11]]+Table2[[#This Row],[Sales Tax Exemption FY 12 and After ]]</f>
        <v>0</v>
      </c>
      <c r="BW484" s="7">
        <v>0</v>
      </c>
      <c r="BX484" s="7">
        <v>0</v>
      </c>
      <c r="BY484" s="7">
        <v>0</v>
      </c>
      <c r="BZ484" s="7">
        <f>Table2[[#This Row],[Energy Tax Savings Through FY 11]]+Table2[[#This Row],[Energy Tax Savings FY 12 and After ]]</f>
        <v>0</v>
      </c>
      <c r="CA484" s="7">
        <v>2.5388000000000002</v>
      </c>
      <c r="CB484" s="7">
        <v>8.8856000000000002</v>
      </c>
      <c r="CC484" s="7">
        <v>14.241</v>
      </c>
      <c r="CD484" s="7">
        <f>Table2[[#This Row],[Tax Exempt Bond Savings Through FY 11]]+Table2[[#This Row],[Tax Exempt Bond Savings FY12 and After ]]</f>
        <v>23.1266</v>
      </c>
      <c r="CE484" s="7">
        <v>72.59</v>
      </c>
      <c r="CF484" s="7">
        <v>261.55540000000002</v>
      </c>
      <c r="CG484" s="7">
        <v>1031.5871</v>
      </c>
      <c r="CH484" s="7">
        <f>Table2[[#This Row],[Indirect and Induced Through FY 11]]+Table2[[#This Row],[Indirect and Induced FY 12 and After  ]]</f>
        <v>1293.1424999999999</v>
      </c>
      <c r="CI484" s="7">
        <v>130.14349999999999</v>
      </c>
      <c r="CJ484" s="7">
        <v>465.91269999999997</v>
      </c>
      <c r="CK484" s="7">
        <v>1871.3244999999999</v>
      </c>
      <c r="CL484" s="7">
        <f>Table2[[#This Row],[TOTAL Income Consumption Use Taxes Through FY 11]]+Table2[[#This Row],[TOTAL Income Consumption Use Taxes FY 12 and After  ]]</f>
        <v>2337.2372</v>
      </c>
      <c r="CM484" s="7">
        <v>2.5388000000000002</v>
      </c>
      <c r="CN484" s="7">
        <v>66.050399999999996</v>
      </c>
      <c r="CO484" s="7">
        <v>14.241</v>
      </c>
      <c r="CP484" s="7">
        <f>Table2[[#This Row],[Assistance Provided Through FY 11]]+Table2[[#This Row],[Assistance Provided FY 12 and After ]]</f>
        <v>80.291399999999996</v>
      </c>
      <c r="CQ484" s="7">
        <v>0</v>
      </c>
      <c r="CR484" s="7">
        <v>0</v>
      </c>
      <c r="CS484" s="7">
        <v>0</v>
      </c>
      <c r="CT484" s="7">
        <f>Table2[[#This Row],[Recapture Cancellation Reduction Amount Through FY 11]]+Table2[[#This Row],[Recapture Cancellation Reduction Amount FY 12 and After ]]</f>
        <v>0</v>
      </c>
      <c r="CU484" s="7">
        <v>0</v>
      </c>
      <c r="CV484" s="7">
        <v>0</v>
      </c>
      <c r="CW484" s="7">
        <v>0</v>
      </c>
      <c r="CX484" s="7">
        <f>Table2[[#This Row],[Penalty Paid Through FY 11]]+Table2[[#This Row],[Penalty Paid FY 12 and After]]</f>
        <v>0</v>
      </c>
      <c r="CY484" s="7">
        <v>2.5388000000000002</v>
      </c>
      <c r="CZ484" s="7">
        <v>66.050399999999996</v>
      </c>
      <c r="DA484" s="7">
        <v>14.241</v>
      </c>
      <c r="DB484" s="7">
        <f>Table2[[#This Row],[TOTAL Assistance Net of recapture penalties Through FY 11]]+Table2[[#This Row],[TOTAL Assistance Net of recapture penalties FY 12 and After ]]</f>
        <v>80.291399999999996</v>
      </c>
      <c r="DC484" s="7">
        <v>60.092300000000002</v>
      </c>
      <c r="DD484" s="7">
        <v>270.40769999999998</v>
      </c>
      <c r="DE484" s="7">
        <v>853.97839999999997</v>
      </c>
      <c r="DF484" s="7">
        <f>Table2[[#This Row],[Company Direct Tax Revenue Before Assistance FY 12 and After]]+Table2[[#This Row],[Company Direct Tax Revenue Before Assistance Through FY 11]]</f>
        <v>1124.3860999999999</v>
      </c>
      <c r="DG484" s="7">
        <v>125.28440000000001</v>
      </c>
      <c r="DH484" s="7">
        <v>436.6447</v>
      </c>
      <c r="DI484" s="7">
        <v>1780.4351999999999</v>
      </c>
      <c r="DJ484" s="7">
        <f>Table2[[#This Row],[Indirect and Induced Tax Revenues FY 12 and After]]+Table2[[#This Row],[Indirect and Induced Tax Revenues Through FY 11]]</f>
        <v>2217.0798999999997</v>
      </c>
      <c r="DK484" s="7">
        <v>185.3767</v>
      </c>
      <c r="DL484" s="7">
        <v>707.05240000000003</v>
      </c>
      <c r="DM484" s="7">
        <v>2634.4135999999999</v>
      </c>
      <c r="DN484" s="7">
        <f>Table2[[#This Row],[TOTAL Tax Revenues Before Assistance Through FY 11]]+Table2[[#This Row],[TOTAL Tax Revenues Before Assistance FY 12 and After]]</f>
        <v>3341.4659999999999</v>
      </c>
      <c r="DO484" s="7">
        <v>182.83789999999999</v>
      </c>
      <c r="DP484" s="7">
        <v>641.00199999999995</v>
      </c>
      <c r="DQ484" s="7">
        <v>2620.1725999999999</v>
      </c>
      <c r="DR484" s="7">
        <f>Table2[[#This Row],[TOTAL Tax Revenues Net of Assistance Recapture and Penalty FY 12 and After]]+Table2[[#This Row],[TOTAL Tax Revenues Net of Assistance Recapture and Penalty Through FY 11]]</f>
        <v>3261.1745999999998</v>
      </c>
      <c r="DS484" s="7">
        <v>0</v>
      </c>
      <c r="DT484" s="7">
        <v>0</v>
      </c>
      <c r="DU484" s="7">
        <v>0</v>
      </c>
      <c r="DV484" s="7">
        <v>0</v>
      </c>
    </row>
    <row r="485" spans="1:126" x14ac:dyDescent="0.25">
      <c r="A485" s="5">
        <v>93317</v>
      </c>
      <c r="B485" s="5" t="s">
        <v>906</v>
      </c>
      <c r="C485" s="5" t="s">
        <v>907</v>
      </c>
      <c r="D485" s="5" t="s">
        <v>42</v>
      </c>
      <c r="E485" s="5">
        <v>43</v>
      </c>
      <c r="F485" s="5">
        <v>6037</v>
      </c>
      <c r="G485" s="5">
        <v>32</v>
      </c>
      <c r="H485" s="23"/>
      <c r="I485" s="23"/>
      <c r="J485" s="5">
        <v>923130</v>
      </c>
      <c r="K485" s="6" t="s">
        <v>166</v>
      </c>
      <c r="L485" s="6">
        <v>39477</v>
      </c>
      <c r="M485" s="9">
        <v>48761</v>
      </c>
      <c r="N485" s="7">
        <v>2200</v>
      </c>
      <c r="O485" s="5" t="s">
        <v>79</v>
      </c>
      <c r="P485" s="23">
        <v>3</v>
      </c>
      <c r="Q485" s="23">
        <v>0</v>
      </c>
      <c r="R485" s="23">
        <v>16</v>
      </c>
      <c r="S485" s="23">
        <v>0</v>
      </c>
      <c r="T485" s="23">
        <v>0</v>
      </c>
      <c r="U485" s="23">
        <v>19</v>
      </c>
      <c r="V485" s="23">
        <v>17</v>
      </c>
      <c r="W485" s="23">
        <v>0</v>
      </c>
      <c r="X485" s="23">
        <v>0</v>
      </c>
      <c r="Y485" s="23">
        <v>6</v>
      </c>
      <c r="Z485" s="23">
        <v>0</v>
      </c>
      <c r="AA485" s="24">
        <v>0</v>
      </c>
      <c r="AB485" s="24">
        <v>0</v>
      </c>
      <c r="AC485" s="24">
        <v>0</v>
      </c>
      <c r="AD485" s="24">
        <v>0</v>
      </c>
      <c r="AE485" s="24">
        <v>0</v>
      </c>
      <c r="AF485" s="24">
        <v>100</v>
      </c>
      <c r="AG485" s="5" t="s">
        <v>39</v>
      </c>
      <c r="AH485" s="7" t="s">
        <v>33</v>
      </c>
      <c r="AI485" s="7">
        <v>0</v>
      </c>
      <c r="AJ485" s="7">
        <v>0</v>
      </c>
      <c r="AK485" s="7">
        <v>0</v>
      </c>
      <c r="AL485" s="7">
        <f>Table2[[#This Row],[Company Direct Land Through FY 11]]+Table2[[#This Row],[Company Direct Land FY 12 and After ]]</f>
        <v>0</v>
      </c>
      <c r="AM485" s="7">
        <v>0</v>
      </c>
      <c r="AN485" s="7">
        <v>0</v>
      </c>
      <c r="AO485" s="7">
        <v>0</v>
      </c>
      <c r="AP485" s="7">
        <f>Table2[[#This Row],[Company Direct Building Through FY 11]]+Table2[[#This Row],[Company Direct Building FY 12 and After  ]]</f>
        <v>0</v>
      </c>
      <c r="AQ485" s="7">
        <v>0</v>
      </c>
      <c r="AR485" s="7">
        <v>39.300800000000002</v>
      </c>
      <c r="AS485" s="7">
        <v>0</v>
      </c>
      <c r="AT485" s="7">
        <f>Table2[[#This Row],[Mortgage Recording Tax Through FY 11]]+Table2[[#This Row],[Mortgage Recording Tax FY 12 and After ]]</f>
        <v>39.300800000000002</v>
      </c>
      <c r="AU485" s="7">
        <v>0</v>
      </c>
      <c r="AV485" s="7">
        <v>0</v>
      </c>
      <c r="AW485" s="7">
        <v>0</v>
      </c>
      <c r="AX485" s="7">
        <f>Table2[[#This Row],[Pilot Savings  Through FY 11]]+Table2[[#This Row],[Pilot Savings FY 12 and After ]]</f>
        <v>0</v>
      </c>
      <c r="AY485" s="7">
        <v>0</v>
      </c>
      <c r="AZ485" s="7">
        <v>39.300800000000002</v>
      </c>
      <c r="BA485" s="7">
        <v>0</v>
      </c>
      <c r="BB485" s="7">
        <f>Table2[[#This Row],[Mortgage Recording Tax Exemption Through FY 11]]+Table2[[#This Row],[Mortgage Recording Tax Exemption FY 12 and After ]]</f>
        <v>39.300800000000002</v>
      </c>
      <c r="BC485" s="7">
        <v>12.8612</v>
      </c>
      <c r="BD485" s="7">
        <v>44.127099999999999</v>
      </c>
      <c r="BE485" s="7">
        <v>182.7706</v>
      </c>
      <c r="BF485" s="7">
        <f>Table2[[#This Row],[Indirect and Induced Land Through FY 11]]+Table2[[#This Row],[Indirect and Induced Land FY 12 and After ]]</f>
        <v>226.89769999999999</v>
      </c>
      <c r="BG485" s="7">
        <v>23.885200000000001</v>
      </c>
      <c r="BH485" s="7">
        <v>81.950299999999999</v>
      </c>
      <c r="BI485" s="7">
        <v>339.43490000000003</v>
      </c>
      <c r="BJ485" s="7">
        <f>Table2[[#This Row],[Indirect and Induced Building Through FY 11]]+Table2[[#This Row],[Indirect and Induced Building FY 12 and After]]</f>
        <v>421.38520000000005</v>
      </c>
      <c r="BK485" s="7">
        <v>36.746400000000001</v>
      </c>
      <c r="BL485" s="7">
        <v>126.0774</v>
      </c>
      <c r="BM485" s="7">
        <v>522.20550000000003</v>
      </c>
      <c r="BN485" s="7">
        <f>Table2[[#This Row],[TOTAL Real Property Related Taxes Through FY 11]]+Table2[[#This Row],[TOTAL Real Property Related Taxes FY 12 and After]]</f>
        <v>648.28290000000004</v>
      </c>
      <c r="BO485" s="7">
        <v>52.490499999999997</v>
      </c>
      <c r="BP485" s="7">
        <v>194.78880000000001</v>
      </c>
      <c r="BQ485" s="7">
        <v>745.9502</v>
      </c>
      <c r="BR485" s="7">
        <f>Table2[[#This Row],[Company Direct Through FY 11]]+Table2[[#This Row],[Company Direct FY 12 and After ]]</f>
        <v>940.73900000000003</v>
      </c>
      <c r="BS485" s="7">
        <v>0</v>
      </c>
      <c r="BT485" s="7">
        <v>0</v>
      </c>
      <c r="BU485" s="7">
        <v>0</v>
      </c>
      <c r="BV485" s="7">
        <f>Table2[[#This Row],[Sales Tax Exemption Through FY 11]]+Table2[[#This Row],[Sales Tax Exemption FY 12 and After ]]</f>
        <v>0</v>
      </c>
      <c r="BW485" s="7">
        <v>0</v>
      </c>
      <c r="BX485" s="7">
        <v>0</v>
      </c>
      <c r="BY485" s="7">
        <v>0</v>
      </c>
      <c r="BZ485" s="7">
        <f>Table2[[#This Row],[Energy Tax Savings Through FY 11]]+Table2[[#This Row],[Energy Tax Savings FY 12 and After ]]</f>
        <v>0</v>
      </c>
      <c r="CA485" s="7">
        <v>1.6749000000000001</v>
      </c>
      <c r="CB485" s="7">
        <v>5.8662000000000001</v>
      </c>
      <c r="CC485" s="7">
        <v>9.3952000000000009</v>
      </c>
      <c r="CD485" s="7">
        <f>Table2[[#This Row],[Tax Exempt Bond Savings Through FY 11]]+Table2[[#This Row],[Tax Exempt Bond Savings FY12 and After ]]</f>
        <v>15.261400000000002</v>
      </c>
      <c r="CE485" s="7">
        <v>50.620600000000003</v>
      </c>
      <c r="CF485" s="7">
        <v>189.39009999999999</v>
      </c>
      <c r="CG485" s="7">
        <v>719.37400000000002</v>
      </c>
      <c r="CH485" s="7">
        <f>Table2[[#This Row],[Indirect and Induced Through FY 11]]+Table2[[#This Row],[Indirect and Induced FY 12 and After  ]]</f>
        <v>908.76409999999998</v>
      </c>
      <c r="CI485" s="7">
        <v>101.4362</v>
      </c>
      <c r="CJ485" s="7">
        <v>378.31270000000001</v>
      </c>
      <c r="CK485" s="7">
        <v>1455.9290000000001</v>
      </c>
      <c r="CL485" s="7">
        <f>Table2[[#This Row],[TOTAL Income Consumption Use Taxes Through FY 11]]+Table2[[#This Row],[TOTAL Income Consumption Use Taxes FY 12 and After  ]]</f>
        <v>1834.2417</v>
      </c>
      <c r="CM485" s="7">
        <v>1.6749000000000001</v>
      </c>
      <c r="CN485" s="7">
        <v>45.167000000000002</v>
      </c>
      <c r="CO485" s="7">
        <v>9.3952000000000009</v>
      </c>
      <c r="CP485" s="7">
        <f>Table2[[#This Row],[Assistance Provided Through FY 11]]+Table2[[#This Row],[Assistance Provided FY 12 and After ]]</f>
        <v>54.562200000000004</v>
      </c>
      <c r="CQ485" s="7">
        <v>0</v>
      </c>
      <c r="CR485" s="7">
        <v>0</v>
      </c>
      <c r="CS485" s="7">
        <v>0</v>
      </c>
      <c r="CT485" s="7">
        <f>Table2[[#This Row],[Recapture Cancellation Reduction Amount Through FY 11]]+Table2[[#This Row],[Recapture Cancellation Reduction Amount FY 12 and After ]]</f>
        <v>0</v>
      </c>
      <c r="CU485" s="7">
        <v>0</v>
      </c>
      <c r="CV485" s="7">
        <v>0</v>
      </c>
      <c r="CW485" s="7">
        <v>0</v>
      </c>
      <c r="CX485" s="7">
        <f>Table2[[#This Row],[Penalty Paid Through FY 11]]+Table2[[#This Row],[Penalty Paid FY 12 and After]]</f>
        <v>0</v>
      </c>
      <c r="CY485" s="7">
        <v>1.6749000000000001</v>
      </c>
      <c r="CZ485" s="7">
        <v>45.167000000000002</v>
      </c>
      <c r="DA485" s="7">
        <v>9.3952000000000009</v>
      </c>
      <c r="DB485" s="7">
        <f>Table2[[#This Row],[TOTAL Assistance Net of recapture penalties Through FY 11]]+Table2[[#This Row],[TOTAL Assistance Net of recapture penalties FY 12 and After ]]</f>
        <v>54.562200000000004</v>
      </c>
      <c r="DC485" s="7">
        <v>52.490499999999997</v>
      </c>
      <c r="DD485" s="7">
        <v>234.08959999999999</v>
      </c>
      <c r="DE485" s="7">
        <v>745.9502</v>
      </c>
      <c r="DF485" s="7">
        <f>Table2[[#This Row],[Company Direct Tax Revenue Before Assistance FY 12 and After]]+Table2[[#This Row],[Company Direct Tax Revenue Before Assistance Through FY 11]]</f>
        <v>980.03980000000001</v>
      </c>
      <c r="DG485" s="7">
        <v>87.367000000000004</v>
      </c>
      <c r="DH485" s="7">
        <v>315.46749999999997</v>
      </c>
      <c r="DI485" s="7">
        <v>1241.5795000000001</v>
      </c>
      <c r="DJ485" s="7">
        <f>Table2[[#This Row],[Indirect and Induced Tax Revenues FY 12 and After]]+Table2[[#This Row],[Indirect and Induced Tax Revenues Through FY 11]]</f>
        <v>1557.047</v>
      </c>
      <c r="DK485" s="7">
        <v>139.85749999999999</v>
      </c>
      <c r="DL485" s="7">
        <v>549.55709999999999</v>
      </c>
      <c r="DM485" s="7">
        <v>1987.5297</v>
      </c>
      <c r="DN485" s="7">
        <f>Table2[[#This Row],[TOTAL Tax Revenues Before Assistance Through FY 11]]+Table2[[#This Row],[TOTAL Tax Revenues Before Assistance FY 12 and After]]</f>
        <v>2537.0868</v>
      </c>
      <c r="DO485" s="7">
        <v>138.18260000000001</v>
      </c>
      <c r="DP485" s="7">
        <v>504.39010000000002</v>
      </c>
      <c r="DQ485" s="7">
        <v>1978.1344999999999</v>
      </c>
      <c r="DR485" s="7">
        <f>Table2[[#This Row],[TOTAL Tax Revenues Net of Assistance Recapture and Penalty FY 12 and After]]+Table2[[#This Row],[TOTAL Tax Revenues Net of Assistance Recapture and Penalty Through FY 11]]</f>
        <v>2482.5245999999997</v>
      </c>
      <c r="DS485" s="7">
        <v>0</v>
      </c>
      <c r="DT485" s="7">
        <v>0</v>
      </c>
      <c r="DU485" s="7">
        <v>0</v>
      </c>
      <c r="DV485" s="7">
        <v>0</v>
      </c>
    </row>
    <row r="486" spans="1:126" x14ac:dyDescent="0.25">
      <c r="A486" s="5">
        <v>93318</v>
      </c>
      <c r="B486" s="5" t="s">
        <v>908</v>
      </c>
      <c r="C486" s="5" t="s">
        <v>909</v>
      </c>
      <c r="D486" s="5" t="s">
        <v>32</v>
      </c>
      <c r="E486" s="5">
        <v>24</v>
      </c>
      <c r="F486" s="5">
        <v>7024</v>
      </c>
      <c r="G486" s="5">
        <v>32</v>
      </c>
      <c r="H486" s="23"/>
      <c r="I486" s="23"/>
      <c r="J486" s="5">
        <v>623210</v>
      </c>
      <c r="K486" s="6" t="s">
        <v>166</v>
      </c>
      <c r="L486" s="6">
        <v>39477</v>
      </c>
      <c r="M486" s="9">
        <v>48761</v>
      </c>
      <c r="N486" s="7">
        <v>1925</v>
      </c>
      <c r="O486" s="5" t="s">
        <v>79</v>
      </c>
      <c r="P486" s="23">
        <v>108</v>
      </c>
      <c r="Q486" s="23">
        <v>0</v>
      </c>
      <c r="R486" s="23">
        <v>481</v>
      </c>
      <c r="S486" s="23">
        <v>0</v>
      </c>
      <c r="T486" s="23">
        <v>15</v>
      </c>
      <c r="U486" s="23">
        <v>604</v>
      </c>
      <c r="V486" s="23">
        <v>550</v>
      </c>
      <c r="W486" s="23">
        <v>0</v>
      </c>
      <c r="X486" s="23">
        <v>0</v>
      </c>
      <c r="Y486" s="23">
        <v>517</v>
      </c>
      <c r="Z486" s="23">
        <v>19</v>
      </c>
      <c r="AA486" s="24">
        <v>25.806451612903199</v>
      </c>
      <c r="AB486" s="24">
        <v>48.387096774193601</v>
      </c>
      <c r="AC486" s="24">
        <v>20.713073005093399</v>
      </c>
      <c r="AD486" s="24">
        <v>5.09337860780985</v>
      </c>
      <c r="AE486" s="24">
        <v>0</v>
      </c>
      <c r="AF486" s="24">
        <v>75.551782682512695</v>
      </c>
      <c r="AG486" s="5" t="s">
        <v>39</v>
      </c>
      <c r="AH486" s="7" t="s">
        <v>39</v>
      </c>
      <c r="AI486" s="7">
        <v>0</v>
      </c>
      <c r="AJ486" s="7">
        <v>0</v>
      </c>
      <c r="AK486" s="7">
        <v>0</v>
      </c>
      <c r="AL486" s="7">
        <f>Table2[[#This Row],[Company Direct Land Through FY 11]]+Table2[[#This Row],[Company Direct Land FY 12 and After ]]</f>
        <v>0</v>
      </c>
      <c r="AM486" s="7">
        <v>0</v>
      </c>
      <c r="AN486" s="7">
        <v>0</v>
      </c>
      <c r="AO486" s="7">
        <v>0</v>
      </c>
      <c r="AP486" s="7">
        <f>Table2[[#This Row],[Company Direct Building Through FY 11]]+Table2[[#This Row],[Company Direct Building FY 12 and After  ]]</f>
        <v>0</v>
      </c>
      <c r="AQ486" s="7">
        <v>0</v>
      </c>
      <c r="AR486" s="7">
        <v>34.388199999999998</v>
      </c>
      <c r="AS486" s="7">
        <v>0</v>
      </c>
      <c r="AT486" s="7">
        <f>Table2[[#This Row],[Mortgage Recording Tax Through FY 11]]+Table2[[#This Row],[Mortgage Recording Tax FY 12 and After ]]</f>
        <v>34.388199999999998</v>
      </c>
      <c r="AU486" s="7">
        <v>0</v>
      </c>
      <c r="AV486" s="7">
        <v>0</v>
      </c>
      <c r="AW486" s="7">
        <v>0</v>
      </c>
      <c r="AX486" s="7">
        <f>Table2[[#This Row],[Pilot Savings  Through FY 11]]+Table2[[#This Row],[Pilot Savings FY 12 and After ]]</f>
        <v>0</v>
      </c>
      <c r="AY486" s="7">
        <v>0</v>
      </c>
      <c r="AZ486" s="7">
        <v>34.388199999999998</v>
      </c>
      <c r="BA486" s="7">
        <v>0</v>
      </c>
      <c r="BB486" s="7">
        <f>Table2[[#This Row],[Mortgage Recording Tax Exemption Through FY 11]]+Table2[[#This Row],[Mortgage Recording Tax Exemption FY 12 and After ]]</f>
        <v>34.388199999999998</v>
      </c>
      <c r="BC486" s="7">
        <v>245.89400000000001</v>
      </c>
      <c r="BD486" s="7">
        <v>838.86869999999999</v>
      </c>
      <c r="BE486" s="7">
        <v>3494.4288999999999</v>
      </c>
      <c r="BF486" s="7">
        <f>Table2[[#This Row],[Indirect and Induced Land Through FY 11]]+Table2[[#This Row],[Indirect and Induced Land FY 12 and After ]]</f>
        <v>4333.2975999999999</v>
      </c>
      <c r="BG486" s="7">
        <v>456.66039999999998</v>
      </c>
      <c r="BH486" s="7">
        <v>1557.8992000000001</v>
      </c>
      <c r="BI486" s="7">
        <v>6489.6558000000005</v>
      </c>
      <c r="BJ486" s="7">
        <f>Table2[[#This Row],[Indirect and Induced Building Through FY 11]]+Table2[[#This Row],[Indirect and Induced Building FY 12 and After]]</f>
        <v>8047.5550000000003</v>
      </c>
      <c r="BK486" s="7">
        <v>702.55439999999999</v>
      </c>
      <c r="BL486" s="7">
        <v>2396.7678999999998</v>
      </c>
      <c r="BM486" s="7">
        <v>9984.0846999999994</v>
      </c>
      <c r="BN486" s="7">
        <f>Table2[[#This Row],[TOTAL Real Property Related Taxes Through FY 11]]+Table2[[#This Row],[TOTAL Real Property Related Taxes FY 12 and After]]</f>
        <v>12380.852599999998</v>
      </c>
      <c r="BO486" s="7">
        <v>818.01440000000002</v>
      </c>
      <c r="BP486" s="7">
        <v>2979.6707999999999</v>
      </c>
      <c r="BQ486" s="7">
        <v>11624.902400000001</v>
      </c>
      <c r="BR486" s="7">
        <f>Table2[[#This Row],[Company Direct Through FY 11]]+Table2[[#This Row],[Company Direct FY 12 and After ]]</f>
        <v>14604.573200000001</v>
      </c>
      <c r="BS486" s="7">
        <v>0</v>
      </c>
      <c r="BT486" s="7">
        <v>0</v>
      </c>
      <c r="BU486" s="7">
        <v>0</v>
      </c>
      <c r="BV486" s="7">
        <f>Table2[[#This Row],[Sales Tax Exemption Through FY 11]]+Table2[[#This Row],[Sales Tax Exemption FY 12 and After ]]</f>
        <v>0</v>
      </c>
      <c r="BW486" s="7">
        <v>0</v>
      </c>
      <c r="BX486" s="7">
        <v>0</v>
      </c>
      <c r="BY486" s="7">
        <v>0</v>
      </c>
      <c r="BZ486" s="7">
        <f>Table2[[#This Row],[Energy Tax Savings Through FY 11]]+Table2[[#This Row],[Energy Tax Savings FY 12 and After ]]</f>
        <v>0</v>
      </c>
      <c r="CA486" s="7">
        <v>1.4540999999999999</v>
      </c>
      <c r="CB486" s="7">
        <v>5.1329000000000002</v>
      </c>
      <c r="CC486" s="7">
        <v>8.1567000000000007</v>
      </c>
      <c r="CD486" s="7">
        <f>Table2[[#This Row],[Tax Exempt Bond Savings Through FY 11]]+Table2[[#This Row],[Tax Exempt Bond Savings FY12 and After ]]</f>
        <v>13.2896</v>
      </c>
      <c r="CE486" s="7">
        <v>871.47190000000001</v>
      </c>
      <c r="CF486" s="7">
        <v>3219.9162999999999</v>
      </c>
      <c r="CG486" s="7">
        <v>12384.592500000001</v>
      </c>
      <c r="CH486" s="7">
        <f>Table2[[#This Row],[Indirect and Induced Through FY 11]]+Table2[[#This Row],[Indirect and Induced FY 12 and After  ]]</f>
        <v>15604.5088</v>
      </c>
      <c r="CI486" s="7">
        <v>1688.0322000000001</v>
      </c>
      <c r="CJ486" s="7">
        <v>6194.4542000000001</v>
      </c>
      <c r="CK486" s="7">
        <v>24001.338199999998</v>
      </c>
      <c r="CL486" s="7">
        <f>Table2[[#This Row],[TOTAL Income Consumption Use Taxes Through FY 11]]+Table2[[#This Row],[TOTAL Income Consumption Use Taxes FY 12 and After  ]]</f>
        <v>30195.792399999998</v>
      </c>
      <c r="CM486" s="7">
        <v>1.4540999999999999</v>
      </c>
      <c r="CN486" s="7">
        <v>39.521099999999997</v>
      </c>
      <c r="CO486" s="7">
        <v>8.1567000000000007</v>
      </c>
      <c r="CP486" s="7">
        <f>Table2[[#This Row],[Assistance Provided Through FY 11]]+Table2[[#This Row],[Assistance Provided FY 12 and After ]]</f>
        <v>47.677799999999998</v>
      </c>
      <c r="CQ486" s="7">
        <v>0</v>
      </c>
      <c r="CR486" s="7">
        <v>0</v>
      </c>
      <c r="CS486" s="7">
        <v>0</v>
      </c>
      <c r="CT486" s="7">
        <f>Table2[[#This Row],[Recapture Cancellation Reduction Amount Through FY 11]]+Table2[[#This Row],[Recapture Cancellation Reduction Amount FY 12 and After ]]</f>
        <v>0</v>
      </c>
      <c r="CU486" s="7">
        <v>0</v>
      </c>
      <c r="CV486" s="7">
        <v>0</v>
      </c>
      <c r="CW486" s="7">
        <v>0</v>
      </c>
      <c r="CX486" s="7">
        <f>Table2[[#This Row],[Penalty Paid Through FY 11]]+Table2[[#This Row],[Penalty Paid FY 12 and After]]</f>
        <v>0</v>
      </c>
      <c r="CY486" s="7">
        <v>1.4540999999999999</v>
      </c>
      <c r="CZ486" s="7">
        <v>39.521099999999997</v>
      </c>
      <c r="DA486" s="7">
        <v>8.1567000000000007</v>
      </c>
      <c r="DB486" s="7">
        <f>Table2[[#This Row],[TOTAL Assistance Net of recapture penalties Through FY 11]]+Table2[[#This Row],[TOTAL Assistance Net of recapture penalties FY 12 and After ]]</f>
        <v>47.677799999999998</v>
      </c>
      <c r="DC486" s="7">
        <v>818.01440000000002</v>
      </c>
      <c r="DD486" s="7">
        <v>3014.0590000000002</v>
      </c>
      <c r="DE486" s="7">
        <v>11624.902400000001</v>
      </c>
      <c r="DF486" s="7">
        <f>Table2[[#This Row],[Company Direct Tax Revenue Before Assistance FY 12 and After]]+Table2[[#This Row],[Company Direct Tax Revenue Before Assistance Through FY 11]]</f>
        <v>14638.9614</v>
      </c>
      <c r="DG486" s="7">
        <v>1574.0263</v>
      </c>
      <c r="DH486" s="7">
        <v>5616.6841999999997</v>
      </c>
      <c r="DI486" s="7">
        <v>22368.677199999998</v>
      </c>
      <c r="DJ486" s="7">
        <f>Table2[[#This Row],[Indirect and Induced Tax Revenues FY 12 and After]]+Table2[[#This Row],[Indirect and Induced Tax Revenues Through FY 11]]</f>
        <v>27985.361399999998</v>
      </c>
      <c r="DK486" s="7">
        <v>2392.0407</v>
      </c>
      <c r="DL486" s="7">
        <v>8630.7432000000008</v>
      </c>
      <c r="DM486" s="7">
        <v>33993.579599999997</v>
      </c>
      <c r="DN486" s="7">
        <f>Table2[[#This Row],[TOTAL Tax Revenues Before Assistance Through FY 11]]+Table2[[#This Row],[TOTAL Tax Revenues Before Assistance FY 12 and After]]</f>
        <v>42624.322799999994</v>
      </c>
      <c r="DO486" s="7">
        <v>2390.5866000000001</v>
      </c>
      <c r="DP486" s="7">
        <v>8591.2221000000009</v>
      </c>
      <c r="DQ486" s="7">
        <v>33985.422899999998</v>
      </c>
      <c r="DR486" s="7">
        <f>Table2[[#This Row],[TOTAL Tax Revenues Net of Assistance Recapture and Penalty FY 12 and After]]+Table2[[#This Row],[TOTAL Tax Revenues Net of Assistance Recapture and Penalty Through FY 11]]</f>
        <v>42576.644999999997</v>
      </c>
      <c r="DS486" s="7">
        <v>0</v>
      </c>
      <c r="DT486" s="7">
        <v>0</v>
      </c>
      <c r="DU486" s="7">
        <v>0</v>
      </c>
      <c r="DV486" s="7">
        <v>0</v>
      </c>
    </row>
    <row r="487" spans="1:126" x14ac:dyDescent="0.25">
      <c r="A487" s="5">
        <v>93319</v>
      </c>
      <c r="B487" s="5" t="s">
        <v>910</v>
      </c>
      <c r="C487" s="5" t="s">
        <v>911</v>
      </c>
      <c r="D487" s="5" t="s">
        <v>42</v>
      </c>
      <c r="E487" s="5">
        <v>34</v>
      </c>
      <c r="F487" s="5">
        <v>3135</v>
      </c>
      <c r="G487" s="5">
        <v>36</v>
      </c>
      <c r="H487" s="23"/>
      <c r="I487" s="23"/>
      <c r="J487" s="5">
        <v>335121</v>
      </c>
      <c r="K487" s="6" t="s">
        <v>43</v>
      </c>
      <c r="L487" s="6">
        <v>39619</v>
      </c>
      <c r="M487" s="9">
        <v>49125</v>
      </c>
      <c r="N487" s="7">
        <v>4633</v>
      </c>
      <c r="O487" s="5" t="s">
        <v>51</v>
      </c>
      <c r="P487" s="23">
        <v>0</v>
      </c>
      <c r="Q487" s="23">
        <v>0</v>
      </c>
      <c r="R487" s="23">
        <v>42</v>
      </c>
      <c r="S487" s="23">
        <v>0</v>
      </c>
      <c r="T487" s="23">
        <v>0</v>
      </c>
      <c r="U487" s="23">
        <v>42</v>
      </c>
      <c r="V487" s="23">
        <v>42</v>
      </c>
      <c r="W487" s="23">
        <v>0</v>
      </c>
      <c r="X487" s="23">
        <v>0</v>
      </c>
      <c r="Y487" s="23">
        <v>0</v>
      </c>
      <c r="Z487" s="23">
        <v>50</v>
      </c>
      <c r="AA487" s="24">
        <v>0</v>
      </c>
      <c r="AB487" s="24">
        <v>0</v>
      </c>
      <c r="AC487" s="24">
        <v>0</v>
      </c>
      <c r="AD487" s="24">
        <v>0</v>
      </c>
      <c r="AE487" s="24">
        <v>0</v>
      </c>
      <c r="AF487" s="24">
        <v>85.714285714285694</v>
      </c>
      <c r="AG487" s="5" t="s">
        <v>39</v>
      </c>
      <c r="AH487" s="7" t="s">
        <v>33</v>
      </c>
      <c r="AI487" s="7">
        <v>4.3010000000000002</v>
      </c>
      <c r="AJ487" s="7">
        <v>50.417999999999999</v>
      </c>
      <c r="AK487" s="7">
        <v>61.121299999999998</v>
      </c>
      <c r="AL487" s="7">
        <f>Table2[[#This Row],[Company Direct Land Through FY 11]]+Table2[[#This Row],[Company Direct Land FY 12 and After ]]</f>
        <v>111.5393</v>
      </c>
      <c r="AM487" s="7">
        <v>51.616999999999997</v>
      </c>
      <c r="AN487" s="7">
        <v>130.00739999999999</v>
      </c>
      <c r="AO487" s="7">
        <v>733.53560000000004</v>
      </c>
      <c r="AP487" s="7">
        <f>Table2[[#This Row],[Company Direct Building Through FY 11]]+Table2[[#This Row],[Company Direct Building FY 12 and After  ]]</f>
        <v>863.54300000000001</v>
      </c>
      <c r="AQ487" s="7">
        <v>0</v>
      </c>
      <c r="AR487" s="7">
        <v>47.071599999999997</v>
      </c>
      <c r="AS487" s="7">
        <v>0</v>
      </c>
      <c r="AT487" s="7">
        <f>Table2[[#This Row],[Mortgage Recording Tax Through FY 11]]+Table2[[#This Row],[Mortgage Recording Tax FY 12 and After ]]</f>
        <v>47.071599999999997</v>
      </c>
      <c r="AU487" s="7">
        <v>55.917999999999999</v>
      </c>
      <c r="AV487" s="7">
        <v>46.619199999999999</v>
      </c>
      <c r="AW487" s="7">
        <v>794.65650000000005</v>
      </c>
      <c r="AX487" s="7">
        <f>Table2[[#This Row],[Pilot Savings  Through FY 11]]+Table2[[#This Row],[Pilot Savings FY 12 and After ]]</f>
        <v>841.27570000000003</v>
      </c>
      <c r="AY487" s="7">
        <v>0</v>
      </c>
      <c r="AZ487" s="7">
        <v>47.071599999999997</v>
      </c>
      <c r="BA487" s="7">
        <v>0</v>
      </c>
      <c r="BB487" s="7">
        <f>Table2[[#This Row],[Mortgage Recording Tax Exemption Through FY 11]]+Table2[[#This Row],[Mortgage Recording Tax Exemption FY 12 and After ]]</f>
        <v>47.071599999999997</v>
      </c>
      <c r="BC487" s="7">
        <v>54.281599999999997</v>
      </c>
      <c r="BD487" s="7">
        <v>117.46559999999999</v>
      </c>
      <c r="BE487" s="7">
        <v>771.40229999999997</v>
      </c>
      <c r="BF487" s="7">
        <f>Table2[[#This Row],[Indirect and Induced Land Through FY 11]]+Table2[[#This Row],[Indirect and Induced Land FY 12 and After ]]</f>
        <v>888.86789999999996</v>
      </c>
      <c r="BG487" s="7">
        <v>100.80880000000001</v>
      </c>
      <c r="BH487" s="7">
        <v>218.1506</v>
      </c>
      <c r="BI487" s="7">
        <v>1432.6051</v>
      </c>
      <c r="BJ487" s="7">
        <f>Table2[[#This Row],[Indirect and Induced Building Through FY 11]]+Table2[[#This Row],[Indirect and Induced Building FY 12 and After]]</f>
        <v>1650.7556999999999</v>
      </c>
      <c r="BK487" s="7">
        <v>155.09039999999999</v>
      </c>
      <c r="BL487" s="7">
        <v>469.42239999999998</v>
      </c>
      <c r="BM487" s="7">
        <v>2204.0077999999999</v>
      </c>
      <c r="BN487" s="7">
        <f>Table2[[#This Row],[TOTAL Real Property Related Taxes Through FY 11]]+Table2[[#This Row],[TOTAL Real Property Related Taxes FY 12 and After]]</f>
        <v>2673.4301999999998</v>
      </c>
      <c r="BO487" s="7">
        <v>504.17689999999999</v>
      </c>
      <c r="BP487" s="7">
        <v>1140.7554</v>
      </c>
      <c r="BQ487" s="7">
        <v>7164.9175999999998</v>
      </c>
      <c r="BR487" s="7">
        <f>Table2[[#This Row],[Company Direct Through FY 11]]+Table2[[#This Row],[Company Direct FY 12 and After ]]</f>
        <v>8305.6729999999989</v>
      </c>
      <c r="BS487" s="7">
        <v>0</v>
      </c>
      <c r="BT487" s="7">
        <v>0</v>
      </c>
      <c r="BU487" s="7">
        <v>0</v>
      </c>
      <c r="BV487" s="7">
        <f>Table2[[#This Row],[Sales Tax Exemption Through FY 11]]+Table2[[#This Row],[Sales Tax Exemption FY 12 and After ]]</f>
        <v>0</v>
      </c>
      <c r="BW487" s="7">
        <v>0</v>
      </c>
      <c r="BX487" s="7">
        <v>0</v>
      </c>
      <c r="BY487" s="7">
        <v>0</v>
      </c>
      <c r="BZ487" s="7">
        <f>Table2[[#This Row],[Energy Tax Savings Through FY 11]]+Table2[[#This Row],[Energy Tax Savings FY 12 and After ]]</f>
        <v>0</v>
      </c>
      <c r="CA487" s="7">
        <v>0</v>
      </c>
      <c r="CB487" s="7">
        <v>0</v>
      </c>
      <c r="CC487" s="7">
        <v>0</v>
      </c>
      <c r="CD487" s="7">
        <f>Table2[[#This Row],[Tax Exempt Bond Savings Through FY 11]]+Table2[[#This Row],[Tax Exempt Bond Savings FY12 and After ]]</f>
        <v>0</v>
      </c>
      <c r="CE487" s="7">
        <v>213.6474</v>
      </c>
      <c r="CF487" s="7">
        <v>491.75470000000001</v>
      </c>
      <c r="CG487" s="7">
        <v>3036.1712000000002</v>
      </c>
      <c r="CH487" s="7">
        <f>Table2[[#This Row],[Indirect and Induced Through FY 11]]+Table2[[#This Row],[Indirect and Induced FY 12 and After  ]]</f>
        <v>3527.9259000000002</v>
      </c>
      <c r="CI487" s="7">
        <v>717.82429999999999</v>
      </c>
      <c r="CJ487" s="7">
        <v>1632.5101</v>
      </c>
      <c r="CK487" s="7">
        <v>10201.0888</v>
      </c>
      <c r="CL487" s="7">
        <f>Table2[[#This Row],[TOTAL Income Consumption Use Taxes Through FY 11]]+Table2[[#This Row],[TOTAL Income Consumption Use Taxes FY 12 and After  ]]</f>
        <v>11833.598899999999</v>
      </c>
      <c r="CM487" s="7">
        <v>55.917999999999999</v>
      </c>
      <c r="CN487" s="7">
        <v>93.690799999999996</v>
      </c>
      <c r="CO487" s="7">
        <v>794.65650000000005</v>
      </c>
      <c r="CP487" s="7">
        <f>Table2[[#This Row],[Assistance Provided Through FY 11]]+Table2[[#This Row],[Assistance Provided FY 12 and After ]]</f>
        <v>888.34730000000002</v>
      </c>
      <c r="CQ487" s="7">
        <v>0</v>
      </c>
      <c r="CR487" s="7">
        <v>0</v>
      </c>
      <c r="CS487" s="7">
        <v>0</v>
      </c>
      <c r="CT487" s="7">
        <f>Table2[[#This Row],[Recapture Cancellation Reduction Amount Through FY 11]]+Table2[[#This Row],[Recapture Cancellation Reduction Amount FY 12 and After ]]</f>
        <v>0</v>
      </c>
      <c r="CU487" s="7">
        <v>0</v>
      </c>
      <c r="CV487" s="7">
        <v>0</v>
      </c>
      <c r="CW487" s="7">
        <v>0</v>
      </c>
      <c r="CX487" s="7">
        <f>Table2[[#This Row],[Penalty Paid Through FY 11]]+Table2[[#This Row],[Penalty Paid FY 12 and After]]</f>
        <v>0</v>
      </c>
      <c r="CY487" s="7">
        <v>55.917999999999999</v>
      </c>
      <c r="CZ487" s="7">
        <v>93.690799999999996</v>
      </c>
      <c r="DA487" s="7">
        <v>794.65650000000005</v>
      </c>
      <c r="DB487" s="7">
        <f>Table2[[#This Row],[TOTAL Assistance Net of recapture penalties Through FY 11]]+Table2[[#This Row],[TOTAL Assistance Net of recapture penalties FY 12 and After ]]</f>
        <v>888.34730000000002</v>
      </c>
      <c r="DC487" s="7">
        <v>560.09490000000005</v>
      </c>
      <c r="DD487" s="7">
        <v>1368.2524000000001</v>
      </c>
      <c r="DE487" s="7">
        <v>7959.5744999999997</v>
      </c>
      <c r="DF487" s="7">
        <f>Table2[[#This Row],[Company Direct Tax Revenue Before Assistance FY 12 and After]]+Table2[[#This Row],[Company Direct Tax Revenue Before Assistance Through FY 11]]</f>
        <v>9327.8269</v>
      </c>
      <c r="DG487" s="7">
        <v>368.73779999999999</v>
      </c>
      <c r="DH487" s="7">
        <v>827.37090000000001</v>
      </c>
      <c r="DI487" s="7">
        <v>5240.1786000000002</v>
      </c>
      <c r="DJ487" s="7">
        <f>Table2[[#This Row],[Indirect and Induced Tax Revenues FY 12 and After]]+Table2[[#This Row],[Indirect and Induced Tax Revenues Through FY 11]]</f>
        <v>6067.5495000000001</v>
      </c>
      <c r="DK487" s="7">
        <v>928.83270000000005</v>
      </c>
      <c r="DL487" s="7">
        <v>2195.6233000000002</v>
      </c>
      <c r="DM487" s="7">
        <v>13199.7531</v>
      </c>
      <c r="DN487" s="7">
        <f>Table2[[#This Row],[TOTAL Tax Revenues Before Assistance Through FY 11]]+Table2[[#This Row],[TOTAL Tax Revenues Before Assistance FY 12 and After]]</f>
        <v>15395.376400000001</v>
      </c>
      <c r="DO487" s="7">
        <v>872.91470000000004</v>
      </c>
      <c r="DP487" s="7">
        <v>2101.9324999999999</v>
      </c>
      <c r="DQ487" s="7">
        <v>12405.096600000001</v>
      </c>
      <c r="DR487" s="7">
        <f>Table2[[#This Row],[TOTAL Tax Revenues Net of Assistance Recapture and Penalty FY 12 and After]]+Table2[[#This Row],[TOTAL Tax Revenues Net of Assistance Recapture and Penalty Through FY 11]]</f>
        <v>14507.0291</v>
      </c>
      <c r="DS487" s="7">
        <v>0</v>
      </c>
      <c r="DT487" s="7">
        <v>0</v>
      </c>
      <c r="DU487" s="7">
        <v>109.554</v>
      </c>
      <c r="DV487" s="7">
        <v>29.135999999999999</v>
      </c>
    </row>
    <row r="488" spans="1:126" x14ac:dyDescent="0.25">
      <c r="A488" s="5">
        <v>93320</v>
      </c>
      <c r="B488" s="5" t="s">
        <v>912</v>
      </c>
      <c r="C488" s="5" t="s">
        <v>913</v>
      </c>
      <c r="D488" s="5" t="s">
        <v>42</v>
      </c>
      <c r="E488" s="5">
        <v>38</v>
      </c>
      <c r="F488" s="5">
        <v>5816</v>
      </c>
      <c r="G488" s="5">
        <v>6</v>
      </c>
      <c r="H488" s="23"/>
      <c r="I488" s="23"/>
      <c r="J488" s="5">
        <v>454311</v>
      </c>
      <c r="K488" s="6" t="s">
        <v>43</v>
      </c>
      <c r="L488" s="6">
        <v>39569</v>
      </c>
      <c r="M488" s="9">
        <v>49125</v>
      </c>
      <c r="N488" s="7">
        <v>5200</v>
      </c>
      <c r="O488" s="5" t="s">
        <v>51</v>
      </c>
      <c r="P488" s="23">
        <v>0</v>
      </c>
      <c r="Q488" s="23">
        <v>0</v>
      </c>
      <c r="R488" s="23">
        <v>87</v>
      </c>
      <c r="S488" s="23">
        <v>0</v>
      </c>
      <c r="T488" s="23">
        <v>0</v>
      </c>
      <c r="U488" s="23">
        <v>87</v>
      </c>
      <c r="V488" s="23">
        <v>87</v>
      </c>
      <c r="W488" s="23">
        <v>0</v>
      </c>
      <c r="X488" s="23">
        <v>0</v>
      </c>
      <c r="Y488" s="23">
        <v>0</v>
      </c>
      <c r="Z488" s="23">
        <v>69</v>
      </c>
      <c r="AA488" s="24">
        <v>0</v>
      </c>
      <c r="AB488" s="24">
        <v>0</v>
      </c>
      <c r="AC488" s="24">
        <v>0</v>
      </c>
      <c r="AD488" s="24">
        <v>0</v>
      </c>
      <c r="AE488" s="24">
        <v>0</v>
      </c>
      <c r="AF488" s="24">
        <v>86.2068965517241</v>
      </c>
      <c r="AG488" s="5" t="s">
        <v>39</v>
      </c>
      <c r="AH488" s="7" t="s">
        <v>33</v>
      </c>
      <c r="AI488" s="7">
        <v>30.616</v>
      </c>
      <c r="AJ488" s="7">
        <v>61.836599999999997</v>
      </c>
      <c r="AK488" s="7">
        <v>435.08780000000002</v>
      </c>
      <c r="AL488" s="7">
        <f>Table2[[#This Row],[Company Direct Land Through FY 11]]+Table2[[#This Row],[Company Direct Land FY 12 and After ]]</f>
        <v>496.92439999999999</v>
      </c>
      <c r="AM488" s="7">
        <v>23.565999999999999</v>
      </c>
      <c r="AN488" s="7">
        <v>78.272999999999996</v>
      </c>
      <c r="AO488" s="7">
        <v>334.89960000000002</v>
      </c>
      <c r="AP488" s="7">
        <f>Table2[[#This Row],[Company Direct Building Through FY 11]]+Table2[[#This Row],[Company Direct Building FY 12 and After  ]]</f>
        <v>413.17259999999999</v>
      </c>
      <c r="AQ488" s="7">
        <v>0</v>
      </c>
      <c r="AR488" s="7">
        <v>44.66</v>
      </c>
      <c r="AS488" s="7">
        <v>0</v>
      </c>
      <c r="AT488" s="7">
        <f>Table2[[#This Row],[Mortgage Recording Tax Through FY 11]]+Table2[[#This Row],[Mortgage Recording Tax FY 12 and After ]]</f>
        <v>44.66</v>
      </c>
      <c r="AU488" s="7">
        <v>31.45</v>
      </c>
      <c r="AV488" s="7">
        <v>45.710599999999999</v>
      </c>
      <c r="AW488" s="7">
        <v>446.94069999999999</v>
      </c>
      <c r="AX488" s="7">
        <f>Table2[[#This Row],[Pilot Savings  Through FY 11]]+Table2[[#This Row],[Pilot Savings FY 12 and After ]]</f>
        <v>492.65129999999999</v>
      </c>
      <c r="AY488" s="7">
        <v>0</v>
      </c>
      <c r="AZ488" s="7">
        <v>44.66</v>
      </c>
      <c r="BA488" s="7">
        <v>0</v>
      </c>
      <c r="BB488" s="7">
        <f>Table2[[#This Row],[Mortgage Recording Tax Exemption Through FY 11]]+Table2[[#This Row],[Mortgage Recording Tax Exemption FY 12 and After ]]</f>
        <v>44.66</v>
      </c>
      <c r="BC488" s="7">
        <v>45.942999999999998</v>
      </c>
      <c r="BD488" s="7">
        <v>111.5968</v>
      </c>
      <c r="BE488" s="7">
        <v>652.89949999999999</v>
      </c>
      <c r="BF488" s="7">
        <f>Table2[[#This Row],[Indirect and Induced Land Through FY 11]]+Table2[[#This Row],[Indirect and Induced Land FY 12 and After ]]</f>
        <v>764.49630000000002</v>
      </c>
      <c r="BG488" s="7">
        <v>85.322599999999994</v>
      </c>
      <c r="BH488" s="7">
        <v>207.251</v>
      </c>
      <c r="BI488" s="7">
        <v>1212.5301999999999</v>
      </c>
      <c r="BJ488" s="7">
        <f>Table2[[#This Row],[Indirect and Induced Building Through FY 11]]+Table2[[#This Row],[Indirect and Induced Building FY 12 and After]]</f>
        <v>1419.7811999999999</v>
      </c>
      <c r="BK488" s="7">
        <v>153.99760000000001</v>
      </c>
      <c r="BL488" s="7">
        <v>413.24680000000001</v>
      </c>
      <c r="BM488" s="7">
        <v>2188.4764</v>
      </c>
      <c r="BN488" s="7">
        <f>Table2[[#This Row],[TOTAL Real Property Related Taxes Through FY 11]]+Table2[[#This Row],[TOTAL Real Property Related Taxes FY 12 and After]]</f>
        <v>2601.7231999999999</v>
      </c>
      <c r="BO488" s="7">
        <v>299.62880000000001</v>
      </c>
      <c r="BP488" s="7">
        <v>762.42430000000002</v>
      </c>
      <c r="BQ488" s="7">
        <v>4258.0609000000004</v>
      </c>
      <c r="BR488" s="7">
        <f>Table2[[#This Row],[Company Direct Through FY 11]]+Table2[[#This Row],[Company Direct FY 12 and After ]]</f>
        <v>5020.4852000000001</v>
      </c>
      <c r="BS488" s="7">
        <v>0</v>
      </c>
      <c r="BT488" s="7">
        <v>4.3034999999999997</v>
      </c>
      <c r="BU488" s="7">
        <v>0</v>
      </c>
      <c r="BV488" s="7">
        <f>Table2[[#This Row],[Sales Tax Exemption Through FY 11]]+Table2[[#This Row],[Sales Tax Exemption FY 12 and After ]]</f>
        <v>4.3034999999999997</v>
      </c>
      <c r="BW488" s="7">
        <v>0</v>
      </c>
      <c r="BX488" s="7">
        <v>0</v>
      </c>
      <c r="BY488" s="7">
        <v>0</v>
      </c>
      <c r="BZ488" s="7">
        <f>Table2[[#This Row],[Energy Tax Savings Through FY 11]]+Table2[[#This Row],[Energy Tax Savings FY 12 and After ]]</f>
        <v>0</v>
      </c>
      <c r="CA488" s="7">
        <v>0</v>
      </c>
      <c r="CB488" s="7">
        <v>0</v>
      </c>
      <c r="CC488" s="7">
        <v>0</v>
      </c>
      <c r="CD488" s="7">
        <f>Table2[[#This Row],[Tax Exempt Bond Savings Through FY 11]]+Table2[[#This Row],[Tax Exempt Bond Savings FY12 and After ]]</f>
        <v>0</v>
      </c>
      <c r="CE488" s="7">
        <v>180.8271</v>
      </c>
      <c r="CF488" s="7">
        <v>468.45549999999997</v>
      </c>
      <c r="CG488" s="7">
        <v>2569.7550999999999</v>
      </c>
      <c r="CH488" s="7">
        <f>Table2[[#This Row],[Indirect and Induced Through FY 11]]+Table2[[#This Row],[Indirect and Induced FY 12 and After  ]]</f>
        <v>3038.2105999999999</v>
      </c>
      <c r="CI488" s="7">
        <v>480.45589999999999</v>
      </c>
      <c r="CJ488" s="7">
        <v>1226.5762999999999</v>
      </c>
      <c r="CK488" s="7">
        <v>6827.8159999999998</v>
      </c>
      <c r="CL488" s="7">
        <f>Table2[[#This Row],[TOTAL Income Consumption Use Taxes Through FY 11]]+Table2[[#This Row],[TOTAL Income Consumption Use Taxes FY 12 and After  ]]</f>
        <v>8054.3922999999995</v>
      </c>
      <c r="CM488" s="7">
        <v>31.45</v>
      </c>
      <c r="CN488" s="7">
        <v>94.674099999999996</v>
      </c>
      <c r="CO488" s="7">
        <v>446.94069999999999</v>
      </c>
      <c r="CP488" s="7">
        <f>Table2[[#This Row],[Assistance Provided Through FY 11]]+Table2[[#This Row],[Assistance Provided FY 12 and After ]]</f>
        <v>541.61479999999995</v>
      </c>
      <c r="CQ488" s="7">
        <v>0</v>
      </c>
      <c r="CR488" s="7">
        <v>0</v>
      </c>
      <c r="CS488" s="7">
        <v>0</v>
      </c>
      <c r="CT488" s="7">
        <f>Table2[[#This Row],[Recapture Cancellation Reduction Amount Through FY 11]]+Table2[[#This Row],[Recapture Cancellation Reduction Amount FY 12 and After ]]</f>
        <v>0</v>
      </c>
      <c r="CU488" s="7">
        <v>0</v>
      </c>
      <c r="CV488" s="7">
        <v>0</v>
      </c>
      <c r="CW488" s="7">
        <v>0</v>
      </c>
      <c r="CX488" s="7">
        <f>Table2[[#This Row],[Penalty Paid Through FY 11]]+Table2[[#This Row],[Penalty Paid FY 12 and After]]</f>
        <v>0</v>
      </c>
      <c r="CY488" s="7">
        <v>31.45</v>
      </c>
      <c r="CZ488" s="7">
        <v>94.674099999999996</v>
      </c>
      <c r="DA488" s="7">
        <v>446.94069999999999</v>
      </c>
      <c r="DB488" s="7">
        <f>Table2[[#This Row],[TOTAL Assistance Net of recapture penalties Through FY 11]]+Table2[[#This Row],[TOTAL Assistance Net of recapture penalties FY 12 and After ]]</f>
        <v>541.61479999999995</v>
      </c>
      <c r="DC488" s="7">
        <v>353.81079999999997</v>
      </c>
      <c r="DD488" s="7">
        <v>947.19389999999999</v>
      </c>
      <c r="DE488" s="7">
        <v>5028.0483000000004</v>
      </c>
      <c r="DF488" s="7">
        <f>Table2[[#This Row],[Company Direct Tax Revenue Before Assistance FY 12 and After]]+Table2[[#This Row],[Company Direct Tax Revenue Before Assistance Through FY 11]]</f>
        <v>5975.2422000000006</v>
      </c>
      <c r="DG488" s="7">
        <v>312.09269999999998</v>
      </c>
      <c r="DH488" s="7">
        <v>787.30330000000004</v>
      </c>
      <c r="DI488" s="7">
        <v>4435.1848</v>
      </c>
      <c r="DJ488" s="7">
        <f>Table2[[#This Row],[Indirect and Induced Tax Revenues FY 12 and After]]+Table2[[#This Row],[Indirect and Induced Tax Revenues Through FY 11]]</f>
        <v>5222.4881000000005</v>
      </c>
      <c r="DK488" s="7">
        <v>665.90350000000001</v>
      </c>
      <c r="DL488" s="7">
        <v>1734.4972</v>
      </c>
      <c r="DM488" s="7">
        <v>9463.2330999999995</v>
      </c>
      <c r="DN488" s="7">
        <f>Table2[[#This Row],[TOTAL Tax Revenues Before Assistance Through FY 11]]+Table2[[#This Row],[TOTAL Tax Revenues Before Assistance FY 12 and After]]</f>
        <v>11197.730299999999</v>
      </c>
      <c r="DO488" s="7">
        <v>634.45349999999996</v>
      </c>
      <c r="DP488" s="7">
        <v>1639.8231000000001</v>
      </c>
      <c r="DQ488" s="7">
        <v>9016.2924000000003</v>
      </c>
      <c r="DR488" s="7">
        <f>Table2[[#This Row],[TOTAL Tax Revenues Net of Assistance Recapture and Penalty FY 12 and After]]+Table2[[#This Row],[TOTAL Tax Revenues Net of Assistance Recapture and Penalty Through FY 11]]</f>
        <v>10656.1155</v>
      </c>
      <c r="DS488" s="7">
        <v>0</v>
      </c>
      <c r="DT488" s="7">
        <v>0</v>
      </c>
      <c r="DU488" s="7">
        <v>0</v>
      </c>
      <c r="DV488" s="7">
        <v>0</v>
      </c>
    </row>
    <row r="489" spans="1:126" x14ac:dyDescent="0.25">
      <c r="A489" s="5">
        <v>93334</v>
      </c>
      <c r="B489" s="5" t="s">
        <v>681</v>
      </c>
      <c r="C489" s="5" t="s">
        <v>682</v>
      </c>
      <c r="D489" s="5" t="s">
        <v>27</v>
      </c>
      <c r="E489" s="5">
        <v>3</v>
      </c>
      <c r="F489" s="5">
        <v>1030</v>
      </c>
      <c r="G489" s="5">
        <v>1</v>
      </c>
      <c r="H489" s="23"/>
      <c r="I489" s="23"/>
      <c r="J489" s="5">
        <v>712110</v>
      </c>
      <c r="K489" s="6" t="s">
        <v>1227</v>
      </c>
      <c r="L489" s="6">
        <v>38644</v>
      </c>
      <c r="M489" s="9">
        <v>44123</v>
      </c>
      <c r="N489" s="7">
        <v>15050</v>
      </c>
      <c r="O489" s="5"/>
      <c r="P489" s="23">
        <v>0</v>
      </c>
      <c r="Q489" s="23">
        <v>0</v>
      </c>
      <c r="R489" s="23">
        <v>0</v>
      </c>
      <c r="S489" s="23">
        <v>0</v>
      </c>
      <c r="T489" s="23">
        <v>0</v>
      </c>
      <c r="U489" s="23">
        <v>0</v>
      </c>
      <c r="V489" s="23">
        <v>1</v>
      </c>
      <c r="W489" s="23">
        <v>0</v>
      </c>
      <c r="X489" s="23">
        <v>0</v>
      </c>
      <c r="Y489" s="23">
        <v>0</v>
      </c>
      <c r="Z489" s="23">
        <v>10</v>
      </c>
      <c r="AA489" s="24">
        <v>0</v>
      </c>
      <c r="AB489" s="24">
        <v>0</v>
      </c>
      <c r="AC489" s="24">
        <v>0</v>
      </c>
      <c r="AD489" s="24">
        <v>0</v>
      </c>
      <c r="AE489" s="24">
        <v>0</v>
      </c>
      <c r="AF489" s="24">
        <v>0</v>
      </c>
      <c r="AG489" s="5"/>
      <c r="AH489" s="7"/>
      <c r="AI489" s="7">
        <v>0.28499999999999998</v>
      </c>
      <c r="AJ489" s="7">
        <v>1.1865000000000001</v>
      </c>
      <c r="AK489" s="7">
        <v>1.8270999999999999</v>
      </c>
      <c r="AL489" s="7">
        <f>Table2[[#This Row],[Company Direct Land Through FY 11]]+Table2[[#This Row],[Company Direct Land FY 12 and After ]]</f>
        <v>3.0136000000000003</v>
      </c>
      <c r="AM489" s="7">
        <v>0.52929999999999999</v>
      </c>
      <c r="AN489" s="7">
        <v>2.2037</v>
      </c>
      <c r="AO489" s="7">
        <v>3.3933</v>
      </c>
      <c r="AP489" s="7">
        <f>Table2[[#This Row],[Company Direct Building Through FY 11]]+Table2[[#This Row],[Company Direct Building FY 12 and After  ]]</f>
        <v>5.5969999999999995</v>
      </c>
      <c r="AQ489" s="7">
        <v>0</v>
      </c>
      <c r="AR489" s="7">
        <v>0</v>
      </c>
      <c r="AS489" s="7">
        <v>0</v>
      </c>
      <c r="AT489" s="7">
        <f>Table2[[#This Row],[Mortgage Recording Tax Through FY 11]]+Table2[[#This Row],[Mortgage Recording Tax FY 12 and After ]]</f>
        <v>0</v>
      </c>
      <c r="AU489" s="7">
        <v>0</v>
      </c>
      <c r="AV489" s="7">
        <v>0</v>
      </c>
      <c r="AW489" s="7">
        <v>0</v>
      </c>
      <c r="AX489" s="7">
        <f>Table2[[#This Row],[Pilot Savings  Through FY 11]]+Table2[[#This Row],[Pilot Savings FY 12 and After ]]</f>
        <v>0</v>
      </c>
      <c r="AY489" s="7">
        <v>0</v>
      </c>
      <c r="AZ489" s="7">
        <v>0</v>
      </c>
      <c r="BA489" s="7">
        <v>0</v>
      </c>
      <c r="BB489" s="7">
        <f>Table2[[#This Row],[Mortgage Recording Tax Exemption Through FY 11]]+Table2[[#This Row],[Mortgage Recording Tax Exemption FY 12 and After ]]</f>
        <v>0</v>
      </c>
      <c r="BC489" s="7">
        <v>0.89539999999999997</v>
      </c>
      <c r="BD489" s="7">
        <v>3.9258000000000002</v>
      </c>
      <c r="BE489" s="7">
        <v>5.7404000000000002</v>
      </c>
      <c r="BF489" s="7">
        <f>Table2[[#This Row],[Indirect and Induced Land Through FY 11]]+Table2[[#This Row],[Indirect and Induced Land FY 12 and After ]]</f>
        <v>9.6661999999999999</v>
      </c>
      <c r="BG489" s="7">
        <v>1.663</v>
      </c>
      <c r="BH489" s="7">
        <v>7.2906000000000004</v>
      </c>
      <c r="BI489" s="7">
        <v>10.6614</v>
      </c>
      <c r="BJ489" s="7">
        <f>Table2[[#This Row],[Indirect and Induced Building Through FY 11]]+Table2[[#This Row],[Indirect and Induced Building FY 12 and After]]</f>
        <v>17.952000000000002</v>
      </c>
      <c r="BK489" s="7">
        <v>3.3727</v>
      </c>
      <c r="BL489" s="7">
        <v>14.6066</v>
      </c>
      <c r="BM489" s="7">
        <v>21.622199999999999</v>
      </c>
      <c r="BN489" s="7">
        <f>Table2[[#This Row],[TOTAL Real Property Related Taxes Through FY 11]]+Table2[[#This Row],[TOTAL Real Property Related Taxes FY 12 and After]]</f>
        <v>36.2288</v>
      </c>
      <c r="BO489" s="7">
        <v>3.2483</v>
      </c>
      <c r="BP489" s="7">
        <v>14.440200000000001</v>
      </c>
      <c r="BQ489" s="7">
        <v>20.826699999999999</v>
      </c>
      <c r="BR489" s="7">
        <f>Table2[[#This Row],[Company Direct Through FY 11]]+Table2[[#This Row],[Company Direct FY 12 and After ]]</f>
        <v>35.2669</v>
      </c>
      <c r="BS489" s="7">
        <v>0</v>
      </c>
      <c r="BT489" s="7">
        <v>0</v>
      </c>
      <c r="BU489" s="7">
        <v>0</v>
      </c>
      <c r="BV489" s="7">
        <f>Table2[[#This Row],[Sales Tax Exemption Through FY 11]]+Table2[[#This Row],[Sales Tax Exemption FY 12 and After ]]</f>
        <v>0</v>
      </c>
      <c r="BW489" s="7">
        <v>0</v>
      </c>
      <c r="BX489" s="7">
        <v>0</v>
      </c>
      <c r="BY489" s="7">
        <v>0</v>
      </c>
      <c r="BZ489" s="7">
        <f>Table2[[#This Row],[Energy Tax Savings Through FY 11]]+Table2[[#This Row],[Energy Tax Savings FY 12 and After ]]</f>
        <v>0</v>
      </c>
      <c r="CA489" s="7">
        <v>0</v>
      </c>
      <c r="CB489" s="7">
        <v>0</v>
      </c>
      <c r="CC489" s="7">
        <v>0</v>
      </c>
      <c r="CD489" s="7">
        <f>Table2[[#This Row],[Tax Exempt Bond Savings Through FY 11]]+Table2[[#This Row],[Tax Exempt Bond Savings FY12 and After ]]</f>
        <v>0</v>
      </c>
      <c r="CE489" s="7">
        <v>2.9342999999999999</v>
      </c>
      <c r="CF489" s="7">
        <v>13.6153</v>
      </c>
      <c r="CG489" s="7">
        <v>18.813199999999998</v>
      </c>
      <c r="CH489" s="7">
        <f>Table2[[#This Row],[Indirect and Induced Through FY 11]]+Table2[[#This Row],[Indirect and Induced FY 12 and After  ]]</f>
        <v>32.4285</v>
      </c>
      <c r="CI489" s="7">
        <v>6.1825999999999999</v>
      </c>
      <c r="CJ489" s="7">
        <v>28.055499999999999</v>
      </c>
      <c r="CK489" s="7">
        <v>39.639899999999997</v>
      </c>
      <c r="CL489" s="7">
        <f>Table2[[#This Row],[TOTAL Income Consumption Use Taxes Through FY 11]]+Table2[[#This Row],[TOTAL Income Consumption Use Taxes FY 12 and After  ]]</f>
        <v>67.695399999999992</v>
      </c>
      <c r="CM489" s="7">
        <v>0</v>
      </c>
      <c r="CN489" s="7">
        <v>0</v>
      </c>
      <c r="CO489" s="7">
        <v>0</v>
      </c>
      <c r="CP489" s="7">
        <f>Table2[[#This Row],[Assistance Provided Through FY 11]]+Table2[[#This Row],[Assistance Provided FY 12 and After ]]</f>
        <v>0</v>
      </c>
      <c r="CQ489" s="7">
        <v>0</v>
      </c>
      <c r="CR489" s="7">
        <v>0</v>
      </c>
      <c r="CS489" s="7">
        <v>0</v>
      </c>
      <c r="CT489" s="7">
        <f>Table2[[#This Row],[Recapture Cancellation Reduction Amount Through FY 11]]+Table2[[#This Row],[Recapture Cancellation Reduction Amount FY 12 and After ]]</f>
        <v>0</v>
      </c>
      <c r="CU489" s="7">
        <v>0</v>
      </c>
      <c r="CV489" s="7">
        <v>0</v>
      </c>
      <c r="CW489" s="7">
        <v>0</v>
      </c>
      <c r="CX489" s="7">
        <f>Table2[[#This Row],[Penalty Paid Through FY 11]]+Table2[[#This Row],[Penalty Paid FY 12 and After]]</f>
        <v>0</v>
      </c>
      <c r="CY489" s="7">
        <v>0</v>
      </c>
      <c r="CZ489" s="7">
        <v>0</v>
      </c>
      <c r="DA489" s="7">
        <v>0</v>
      </c>
      <c r="DB489" s="7">
        <f>Table2[[#This Row],[TOTAL Assistance Net of recapture penalties Through FY 11]]+Table2[[#This Row],[TOTAL Assistance Net of recapture penalties FY 12 and After ]]</f>
        <v>0</v>
      </c>
      <c r="DC489" s="7">
        <v>4.0625999999999998</v>
      </c>
      <c r="DD489" s="7">
        <v>17.830400000000001</v>
      </c>
      <c r="DE489" s="7">
        <v>26.0471</v>
      </c>
      <c r="DF489" s="7">
        <f>Table2[[#This Row],[Company Direct Tax Revenue Before Assistance FY 12 and After]]+Table2[[#This Row],[Company Direct Tax Revenue Before Assistance Through FY 11]]</f>
        <v>43.877499999999998</v>
      </c>
      <c r="DG489" s="7">
        <v>5.4927000000000001</v>
      </c>
      <c r="DH489" s="7">
        <v>24.831700000000001</v>
      </c>
      <c r="DI489" s="7">
        <v>35.215000000000003</v>
      </c>
      <c r="DJ489" s="7">
        <f>Table2[[#This Row],[Indirect and Induced Tax Revenues FY 12 and After]]+Table2[[#This Row],[Indirect and Induced Tax Revenues Through FY 11]]</f>
        <v>60.046700000000001</v>
      </c>
      <c r="DK489" s="7">
        <v>9.5553000000000008</v>
      </c>
      <c r="DL489" s="7">
        <v>42.662100000000002</v>
      </c>
      <c r="DM489" s="7">
        <v>61.262099999999997</v>
      </c>
      <c r="DN489" s="7">
        <f>Table2[[#This Row],[TOTAL Tax Revenues Before Assistance Through FY 11]]+Table2[[#This Row],[TOTAL Tax Revenues Before Assistance FY 12 and After]]</f>
        <v>103.9242</v>
      </c>
      <c r="DO489" s="7">
        <v>9.5553000000000008</v>
      </c>
      <c r="DP489" s="7">
        <v>42.662100000000002</v>
      </c>
      <c r="DQ489" s="7">
        <v>61.262099999999997</v>
      </c>
      <c r="DR489" s="7">
        <f>Table2[[#This Row],[TOTAL Tax Revenues Net of Assistance Recapture and Penalty FY 12 and After]]+Table2[[#This Row],[TOTAL Tax Revenues Net of Assistance Recapture and Penalty Through FY 11]]</f>
        <v>103.9242</v>
      </c>
      <c r="DS489" s="7">
        <v>0</v>
      </c>
      <c r="DT489" s="7">
        <v>0</v>
      </c>
      <c r="DU489" s="7">
        <v>0</v>
      </c>
      <c r="DV489" s="7">
        <v>0</v>
      </c>
    </row>
    <row r="490" spans="1:126" x14ac:dyDescent="0.25">
      <c r="A490" s="5">
        <v>93348</v>
      </c>
      <c r="B490" s="5" t="s">
        <v>933</v>
      </c>
      <c r="C490" s="5" t="s">
        <v>849</v>
      </c>
      <c r="D490" s="5" t="s">
        <v>42</v>
      </c>
      <c r="E490" s="5">
        <v>34</v>
      </c>
      <c r="F490" s="5">
        <v>2909</v>
      </c>
      <c r="G490" s="5">
        <v>101</v>
      </c>
      <c r="H490" s="23"/>
      <c r="I490" s="23"/>
      <c r="J490" s="5">
        <v>519120</v>
      </c>
      <c r="K490" s="6" t="s">
        <v>28</v>
      </c>
      <c r="L490" s="6">
        <v>39801</v>
      </c>
      <c r="M490" s="9">
        <v>49125</v>
      </c>
      <c r="N490" s="7">
        <v>4875</v>
      </c>
      <c r="O490" s="5" t="s">
        <v>109</v>
      </c>
      <c r="P490" s="23">
        <v>3</v>
      </c>
      <c r="Q490" s="23">
        <v>0</v>
      </c>
      <c r="R490" s="23">
        <v>19</v>
      </c>
      <c r="S490" s="23">
        <v>0</v>
      </c>
      <c r="T490" s="23">
        <v>0</v>
      </c>
      <c r="U490" s="23">
        <v>22</v>
      </c>
      <c r="V490" s="23">
        <v>20</v>
      </c>
      <c r="W490" s="23">
        <v>0</v>
      </c>
      <c r="X490" s="23">
        <v>0</v>
      </c>
      <c r="Y490" s="23">
        <v>0</v>
      </c>
      <c r="Z490" s="23">
        <v>3</v>
      </c>
      <c r="AA490" s="24">
        <v>0</v>
      </c>
      <c r="AB490" s="24">
        <v>0</v>
      </c>
      <c r="AC490" s="24">
        <v>0</v>
      </c>
      <c r="AD490" s="24">
        <v>0</v>
      </c>
      <c r="AE490" s="24">
        <v>0</v>
      </c>
      <c r="AF490" s="24">
        <v>86.6666666666667</v>
      </c>
      <c r="AG490" s="5" t="s">
        <v>39</v>
      </c>
      <c r="AH490" s="7" t="s">
        <v>33</v>
      </c>
      <c r="AI490" s="7">
        <v>26.402999999999999</v>
      </c>
      <c r="AJ490" s="7">
        <v>68.365700000000004</v>
      </c>
      <c r="AK490" s="7">
        <v>398.6669</v>
      </c>
      <c r="AL490" s="7">
        <f>Table2[[#This Row],[Company Direct Land Through FY 11]]+Table2[[#This Row],[Company Direct Land FY 12 and After ]]</f>
        <v>467.0326</v>
      </c>
      <c r="AM490" s="7">
        <v>8.3520000000000003</v>
      </c>
      <c r="AN490" s="7">
        <v>51.156500000000001</v>
      </c>
      <c r="AO490" s="7">
        <v>126.1087</v>
      </c>
      <c r="AP490" s="7">
        <f>Table2[[#This Row],[Company Direct Building Through FY 11]]+Table2[[#This Row],[Company Direct Building FY 12 and After  ]]</f>
        <v>177.26519999999999</v>
      </c>
      <c r="AQ490" s="7">
        <v>0</v>
      </c>
      <c r="AR490" s="7">
        <v>0</v>
      </c>
      <c r="AS490" s="7">
        <v>0</v>
      </c>
      <c r="AT490" s="7">
        <f>Table2[[#This Row],[Mortgage Recording Tax Through FY 11]]+Table2[[#This Row],[Mortgage Recording Tax FY 12 and After ]]</f>
        <v>0</v>
      </c>
      <c r="AU490" s="7">
        <v>27.437000000000001</v>
      </c>
      <c r="AV490" s="7">
        <v>46.7973</v>
      </c>
      <c r="AW490" s="7">
        <v>414.27980000000002</v>
      </c>
      <c r="AX490" s="7">
        <f>Table2[[#This Row],[Pilot Savings  Through FY 11]]+Table2[[#This Row],[Pilot Savings FY 12 and After ]]</f>
        <v>461.07710000000003</v>
      </c>
      <c r="AY490" s="7">
        <v>0</v>
      </c>
      <c r="AZ490" s="7">
        <v>0</v>
      </c>
      <c r="BA490" s="7">
        <v>0</v>
      </c>
      <c r="BB490" s="7">
        <f>Table2[[#This Row],[Mortgage Recording Tax Exemption Through FY 11]]+Table2[[#This Row],[Mortgage Recording Tax Exemption FY 12 and After ]]</f>
        <v>0</v>
      </c>
      <c r="BC490" s="7">
        <v>69.273099999999999</v>
      </c>
      <c r="BD490" s="7">
        <v>173.33969999999999</v>
      </c>
      <c r="BE490" s="7">
        <v>1045.9764</v>
      </c>
      <c r="BF490" s="7">
        <f>Table2[[#This Row],[Indirect and Induced Land Through FY 11]]+Table2[[#This Row],[Indirect and Induced Land FY 12 and After ]]</f>
        <v>1219.3161</v>
      </c>
      <c r="BG490" s="7">
        <v>128.65010000000001</v>
      </c>
      <c r="BH490" s="7">
        <v>321.91669999999999</v>
      </c>
      <c r="BI490" s="7">
        <v>1942.5306</v>
      </c>
      <c r="BJ490" s="7">
        <f>Table2[[#This Row],[Indirect and Induced Building Through FY 11]]+Table2[[#This Row],[Indirect and Induced Building FY 12 and After]]</f>
        <v>2264.4472999999998</v>
      </c>
      <c r="BK490" s="7">
        <v>205.24119999999999</v>
      </c>
      <c r="BL490" s="7">
        <v>567.98130000000003</v>
      </c>
      <c r="BM490" s="7">
        <v>3099.0028000000002</v>
      </c>
      <c r="BN490" s="7">
        <f>Table2[[#This Row],[TOTAL Real Property Related Taxes Through FY 11]]+Table2[[#This Row],[TOTAL Real Property Related Taxes FY 12 and After]]</f>
        <v>3666.9841000000001</v>
      </c>
      <c r="BO490" s="7">
        <v>453.5831</v>
      </c>
      <c r="BP490" s="7">
        <v>1181.9059999999999</v>
      </c>
      <c r="BQ490" s="7">
        <v>6848.7915000000003</v>
      </c>
      <c r="BR490" s="7">
        <f>Table2[[#This Row],[Company Direct Through FY 11]]+Table2[[#This Row],[Company Direct FY 12 and After ]]</f>
        <v>8030.6975000000002</v>
      </c>
      <c r="BS490" s="7">
        <v>0</v>
      </c>
      <c r="BT490" s="7">
        <v>0</v>
      </c>
      <c r="BU490" s="7">
        <v>0</v>
      </c>
      <c r="BV490" s="7">
        <f>Table2[[#This Row],[Sales Tax Exemption Through FY 11]]+Table2[[#This Row],[Sales Tax Exemption FY 12 and After ]]</f>
        <v>0</v>
      </c>
      <c r="BW490" s="7">
        <v>0</v>
      </c>
      <c r="BX490" s="7">
        <v>0</v>
      </c>
      <c r="BY490" s="7">
        <v>0</v>
      </c>
      <c r="BZ490" s="7">
        <f>Table2[[#This Row],[Energy Tax Savings Through FY 11]]+Table2[[#This Row],[Energy Tax Savings FY 12 and After ]]</f>
        <v>0</v>
      </c>
      <c r="CA490" s="7">
        <v>0</v>
      </c>
      <c r="CB490" s="7">
        <v>0</v>
      </c>
      <c r="CC490" s="7">
        <v>0</v>
      </c>
      <c r="CD490" s="7">
        <f>Table2[[#This Row],[Tax Exempt Bond Savings Through FY 11]]+Table2[[#This Row],[Tax Exempt Bond Savings FY12 and After ]]</f>
        <v>0</v>
      </c>
      <c r="CE490" s="7">
        <v>272.6524</v>
      </c>
      <c r="CF490" s="7">
        <v>722.14409999999998</v>
      </c>
      <c r="CG490" s="7">
        <v>4116.8631999999998</v>
      </c>
      <c r="CH490" s="7">
        <f>Table2[[#This Row],[Indirect and Induced Through FY 11]]+Table2[[#This Row],[Indirect and Induced FY 12 and After  ]]</f>
        <v>4839.0072999999993</v>
      </c>
      <c r="CI490" s="7">
        <v>726.2355</v>
      </c>
      <c r="CJ490" s="7">
        <v>1904.0500999999999</v>
      </c>
      <c r="CK490" s="7">
        <v>10965.654699999999</v>
      </c>
      <c r="CL490" s="7">
        <f>Table2[[#This Row],[TOTAL Income Consumption Use Taxes Through FY 11]]+Table2[[#This Row],[TOTAL Income Consumption Use Taxes FY 12 and After  ]]</f>
        <v>12869.7048</v>
      </c>
      <c r="CM490" s="7">
        <v>27.437000000000001</v>
      </c>
      <c r="CN490" s="7">
        <v>46.7973</v>
      </c>
      <c r="CO490" s="7">
        <v>414.27980000000002</v>
      </c>
      <c r="CP490" s="7">
        <f>Table2[[#This Row],[Assistance Provided Through FY 11]]+Table2[[#This Row],[Assistance Provided FY 12 and After ]]</f>
        <v>461.07710000000003</v>
      </c>
      <c r="CQ490" s="7">
        <v>0</v>
      </c>
      <c r="CR490" s="7">
        <v>0</v>
      </c>
      <c r="CS490" s="7">
        <v>0</v>
      </c>
      <c r="CT490" s="7">
        <f>Table2[[#This Row],[Recapture Cancellation Reduction Amount Through FY 11]]+Table2[[#This Row],[Recapture Cancellation Reduction Amount FY 12 and After ]]</f>
        <v>0</v>
      </c>
      <c r="CU490" s="7">
        <v>0</v>
      </c>
      <c r="CV490" s="7">
        <v>0</v>
      </c>
      <c r="CW490" s="7">
        <v>0</v>
      </c>
      <c r="CX490" s="7">
        <f>Table2[[#This Row],[Penalty Paid Through FY 11]]+Table2[[#This Row],[Penalty Paid FY 12 and After]]</f>
        <v>0</v>
      </c>
      <c r="CY490" s="7">
        <v>27.437000000000001</v>
      </c>
      <c r="CZ490" s="7">
        <v>46.7973</v>
      </c>
      <c r="DA490" s="7">
        <v>414.27980000000002</v>
      </c>
      <c r="DB490" s="7">
        <f>Table2[[#This Row],[TOTAL Assistance Net of recapture penalties Through FY 11]]+Table2[[#This Row],[TOTAL Assistance Net of recapture penalties FY 12 and After ]]</f>
        <v>461.07710000000003</v>
      </c>
      <c r="DC490" s="7">
        <v>488.3381</v>
      </c>
      <c r="DD490" s="7">
        <v>1301.4282000000001</v>
      </c>
      <c r="DE490" s="7">
        <v>7373.5671000000002</v>
      </c>
      <c r="DF490" s="7">
        <f>Table2[[#This Row],[Company Direct Tax Revenue Before Assistance FY 12 and After]]+Table2[[#This Row],[Company Direct Tax Revenue Before Assistance Through FY 11]]</f>
        <v>8674.9953000000005</v>
      </c>
      <c r="DG490" s="7">
        <v>470.57560000000001</v>
      </c>
      <c r="DH490" s="7">
        <v>1217.4005</v>
      </c>
      <c r="DI490" s="7">
        <v>7105.3702000000003</v>
      </c>
      <c r="DJ490" s="7">
        <f>Table2[[#This Row],[Indirect and Induced Tax Revenues FY 12 and After]]+Table2[[#This Row],[Indirect and Induced Tax Revenues Through FY 11]]</f>
        <v>8322.7707000000009</v>
      </c>
      <c r="DK490" s="7">
        <v>958.91369999999995</v>
      </c>
      <c r="DL490" s="7">
        <v>2518.8287</v>
      </c>
      <c r="DM490" s="7">
        <v>14478.9373</v>
      </c>
      <c r="DN490" s="7">
        <f>Table2[[#This Row],[TOTAL Tax Revenues Before Assistance Through FY 11]]+Table2[[#This Row],[TOTAL Tax Revenues Before Assistance FY 12 and After]]</f>
        <v>16997.766</v>
      </c>
      <c r="DO490" s="7">
        <v>931.47670000000005</v>
      </c>
      <c r="DP490" s="7">
        <v>2472.0313999999998</v>
      </c>
      <c r="DQ490" s="7">
        <v>14064.657499999999</v>
      </c>
      <c r="DR490" s="7">
        <f>Table2[[#This Row],[TOTAL Tax Revenues Net of Assistance Recapture and Penalty FY 12 and After]]+Table2[[#This Row],[TOTAL Tax Revenues Net of Assistance Recapture and Penalty Through FY 11]]</f>
        <v>16536.688900000001</v>
      </c>
      <c r="DS490" s="7">
        <v>0</v>
      </c>
      <c r="DT490" s="7">
        <v>0</v>
      </c>
      <c r="DU490" s="7">
        <v>0</v>
      </c>
      <c r="DV490" s="7">
        <v>0</v>
      </c>
    </row>
    <row r="491" spans="1:126" x14ac:dyDescent="0.25">
      <c r="A491" s="5">
        <v>93349</v>
      </c>
      <c r="B491" s="5" t="s">
        <v>866</v>
      </c>
      <c r="C491" s="5" t="s">
        <v>867</v>
      </c>
      <c r="D491" s="5" t="s">
        <v>32</v>
      </c>
      <c r="E491" s="5">
        <v>22</v>
      </c>
      <c r="F491" s="5">
        <v>755</v>
      </c>
      <c r="G491" s="5">
        <v>19</v>
      </c>
      <c r="H491" s="23"/>
      <c r="I491" s="23"/>
      <c r="J491" s="5">
        <v>484121</v>
      </c>
      <c r="K491" s="6" t="s">
        <v>43</v>
      </c>
      <c r="L491" s="6">
        <v>39799</v>
      </c>
      <c r="M491" s="9">
        <v>49125</v>
      </c>
      <c r="N491" s="7">
        <v>11100</v>
      </c>
      <c r="O491" s="5" t="s">
        <v>109</v>
      </c>
      <c r="P491" s="23">
        <v>0</v>
      </c>
      <c r="Q491" s="23">
        <v>0</v>
      </c>
      <c r="R491" s="23">
        <v>32</v>
      </c>
      <c r="S491" s="23">
        <v>0</v>
      </c>
      <c r="T491" s="23">
        <v>0</v>
      </c>
      <c r="U491" s="23">
        <v>32</v>
      </c>
      <c r="V491" s="23">
        <v>32</v>
      </c>
      <c r="W491" s="23">
        <v>0</v>
      </c>
      <c r="X491" s="23">
        <v>0</v>
      </c>
      <c r="Y491" s="23">
        <v>0</v>
      </c>
      <c r="Z491" s="23">
        <v>10</v>
      </c>
      <c r="AA491" s="24">
        <v>0</v>
      </c>
      <c r="AB491" s="24">
        <v>0</v>
      </c>
      <c r="AC491" s="24">
        <v>0</v>
      </c>
      <c r="AD491" s="24">
        <v>0</v>
      </c>
      <c r="AE491" s="24">
        <v>0</v>
      </c>
      <c r="AF491" s="24">
        <v>71.875</v>
      </c>
      <c r="AG491" s="5" t="s">
        <v>39</v>
      </c>
      <c r="AH491" s="7" t="s">
        <v>33</v>
      </c>
      <c r="AI491" s="7">
        <v>47.795999999999999</v>
      </c>
      <c r="AJ491" s="7">
        <v>107.4646</v>
      </c>
      <c r="AK491" s="7">
        <v>721.68529999999998</v>
      </c>
      <c r="AL491" s="7">
        <f>Table2[[#This Row],[Company Direct Land Through FY 11]]+Table2[[#This Row],[Company Direct Land FY 12 and After ]]</f>
        <v>829.1499</v>
      </c>
      <c r="AM491" s="7">
        <v>116.566</v>
      </c>
      <c r="AN491" s="7">
        <v>232.8597</v>
      </c>
      <c r="AO491" s="7">
        <v>1760.0669</v>
      </c>
      <c r="AP491" s="7">
        <f>Table2[[#This Row],[Company Direct Building Through FY 11]]+Table2[[#This Row],[Company Direct Building FY 12 and After  ]]</f>
        <v>1992.9266</v>
      </c>
      <c r="AQ491" s="7">
        <v>0</v>
      </c>
      <c r="AR491" s="7">
        <v>0</v>
      </c>
      <c r="AS491" s="7">
        <v>0</v>
      </c>
      <c r="AT491" s="7">
        <f>Table2[[#This Row],[Mortgage Recording Tax Through FY 11]]+Table2[[#This Row],[Mortgage Recording Tax FY 12 and After ]]</f>
        <v>0</v>
      </c>
      <c r="AU491" s="7">
        <v>28.91</v>
      </c>
      <c r="AV491" s="7">
        <v>161.4357</v>
      </c>
      <c r="AW491" s="7">
        <v>436.52300000000002</v>
      </c>
      <c r="AX491" s="7">
        <f>Table2[[#This Row],[Pilot Savings  Through FY 11]]+Table2[[#This Row],[Pilot Savings FY 12 and After ]]</f>
        <v>597.95870000000002</v>
      </c>
      <c r="AY491" s="7">
        <v>0</v>
      </c>
      <c r="AZ491" s="7">
        <v>0</v>
      </c>
      <c r="BA491" s="7">
        <v>0</v>
      </c>
      <c r="BB491" s="7">
        <f>Table2[[#This Row],[Mortgage Recording Tax Exemption Through FY 11]]+Table2[[#This Row],[Mortgage Recording Tax Exemption FY 12 and After ]]</f>
        <v>0</v>
      </c>
      <c r="BC491" s="7">
        <v>34.906999999999996</v>
      </c>
      <c r="BD491" s="7">
        <v>128.0377</v>
      </c>
      <c r="BE491" s="7">
        <v>527.07159999999999</v>
      </c>
      <c r="BF491" s="7">
        <f>Table2[[#This Row],[Indirect and Induced Land Through FY 11]]+Table2[[#This Row],[Indirect and Induced Land FY 12 and After ]]</f>
        <v>655.10929999999996</v>
      </c>
      <c r="BG491" s="7">
        <v>64.827399999999997</v>
      </c>
      <c r="BH491" s="7">
        <v>237.78450000000001</v>
      </c>
      <c r="BI491" s="7">
        <v>978.85130000000004</v>
      </c>
      <c r="BJ491" s="7">
        <f>Table2[[#This Row],[Indirect and Induced Building Through FY 11]]+Table2[[#This Row],[Indirect and Induced Building FY 12 and After]]</f>
        <v>1216.6358</v>
      </c>
      <c r="BK491" s="7">
        <v>235.18639999999999</v>
      </c>
      <c r="BL491" s="7">
        <v>544.71079999999995</v>
      </c>
      <c r="BM491" s="7">
        <v>3551.1520999999998</v>
      </c>
      <c r="BN491" s="7">
        <f>Table2[[#This Row],[TOTAL Real Property Related Taxes Through FY 11]]+Table2[[#This Row],[TOTAL Real Property Related Taxes FY 12 and After]]</f>
        <v>4095.8628999999996</v>
      </c>
      <c r="BO491" s="7">
        <v>186.28710000000001</v>
      </c>
      <c r="BP491" s="7">
        <v>715.09220000000005</v>
      </c>
      <c r="BQ491" s="7">
        <v>2812.8071</v>
      </c>
      <c r="BR491" s="7">
        <f>Table2[[#This Row],[Company Direct Through FY 11]]+Table2[[#This Row],[Company Direct FY 12 and After ]]</f>
        <v>3527.8993</v>
      </c>
      <c r="BS491" s="7">
        <v>0</v>
      </c>
      <c r="BT491" s="7">
        <v>0</v>
      </c>
      <c r="BU491" s="7">
        <v>0</v>
      </c>
      <c r="BV491" s="7">
        <f>Table2[[#This Row],[Sales Tax Exemption Through FY 11]]+Table2[[#This Row],[Sales Tax Exemption FY 12 and After ]]</f>
        <v>0</v>
      </c>
      <c r="BW491" s="7">
        <v>0</v>
      </c>
      <c r="BX491" s="7">
        <v>0</v>
      </c>
      <c r="BY491" s="7">
        <v>0</v>
      </c>
      <c r="BZ491" s="7">
        <f>Table2[[#This Row],[Energy Tax Savings Through FY 11]]+Table2[[#This Row],[Energy Tax Savings FY 12 and After ]]</f>
        <v>0</v>
      </c>
      <c r="CA491" s="7">
        <v>0</v>
      </c>
      <c r="CB491" s="7">
        <v>0</v>
      </c>
      <c r="CC491" s="7">
        <v>0</v>
      </c>
      <c r="CD491" s="7">
        <f>Table2[[#This Row],[Tax Exempt Bond Savings Through FY 11]]+Table2[[#This Row],[Tax Exempt Bond Savings FY12 and After ]]</f>
        <v>0</v>
      </c>
      <c r="CE491" s="7">
        <v>123.7139</v>
      </c>
      <c r="CF491" s="7">
        <v>484.76760000000002</v>
      </c>
      <c r="CG491" s="7">
        <v>1867.9957999999999</v>
      </c>
      <c r="CH491" s="7">
        <f>Table2[[#This Row],[Indirect and Induced Through FY 11]]+Table2[[#This Row],[Indirect and Induced FY 12 and After  ]]</f>
        <v>2352.7633999999998</v>
      </c>
      <c r="CI491" s="7">
        <v>310.00099999999998</v>
      </c>
      <c r="CJ491" s="7">
        <v>1199.8598</v>
      </c>
      <c r="CK491" s="7">
        <v>4680.8028999999997</v>
      </c>
      <c r="CL491" s="7">
        <f>Table2[[#This Row],[TOTAL Income Consumption Use Taxes Through FY 11]]+Table2[[#This Row],[TOTAL Income Consumption Use Taxes FY 12 and After  ]]</f>
        <v>5880.6626999999999</v>
      </c>
      <c r="CM491" s="7">
        <v>28.91</v>
      </c>
      <c r="CN491" s="7">
        <v>161.4357</v>
      </c>
      <c r="CO491" s="7">
        <v>436.52300000000002</v>
      </c>
      <c r="CP491" s="7">
        <f>Table2[[#This Row],[Assistance Provided Through FY 11]]+Table2[[#This Row],[Assistance Provided FY 12 and After ]]</f>
        <v>597.95870000000002</v>
      </c>
      <c r="CQ491" s="7">
        <v>0</v>
      </c>
      <c r="CR491" s="7">
        <v>0</v>
      </c>
      <c r="CS491" s="7">
        <v>0</v>
      </c>
      <c r="CT491" s="7">
        <f>Table2[[#This Row],[Recapture Cancellation Reduction Amount Through FY 11]]+Table2[[#This Row],[Recapture Cancellation Reduction Amount FY 12 and After ]]</f>
        <v>0</v>
      </c>
      <c r="CU491" s="7">
        <v>0</v>
      </c>
      <c r="CV491" s="7">
        <v>0</v>
      </c>
      <c r="CW491" s="7">
        <v>0</v>
      </c>
      <c r="CX491" s="7">
        <f>Table2[[#This Row],[Penalty Paid Through FY 11]]+Table2[[#This Row],[Penalty Paid FY 12 and After]]</f>
        <v>0</v>
      </c>
      <c r="CY491" s="7">
        <v>28.91</v>
      </c>
      <c r="CZ491" s="7">
        <v>161.4357</v>
      </c>
      <c r="DA491" s="7">
        <v>436.52300000000002</v>
      </c>
      <c r="DB491" s="7">
        <f>Table2[[#This Row],[TOTAL Assistance Net of recapture penalties Through FY 11]]+Table2[[#This Row],[TOTAL Assistance Net of recapture penalties FY 12 and After ]]</f>
        <v>597.95870000000002</v>
      </c>
      <c r="DC491" s="7">
        <v>350.64909999999998</v>
      </c>
      <c r="DD491" s="7">
        <v>1055.4165</v>
      </c>
      <c r="DE491" s="7">
        <v>5294.5592999999999</v>
      </c>
      <c r="DF491" s="7">
        <f>Table2[[#This Row],[Company Direct Tax Revenue Before Assistance FY 12 and After]]+Table2[[#This Row],[Company Direct Tax Revenue Before Assistance Through FY 11]]</f>
        <v>6349.9758000000002</v>
      </c>
      <c r="DG491" s="7">
        <v>223.44829999999999</v>
      </c>
      <c r="DH491" s="7">
        <v>850.58979999999997</v>
      </c>
      <c r="DI491" s="7">
        <v>3373.9187000000002</v>
      </c>
      <c r="DJ491" s="7">
        <f>Table2[[#This Row],[Indirect and Induced Tax Revenues FY 12 and After]]+Table2[[#This Row],[Indirect and Induced Tax Revenues Through FY 11]]</f>
        <v>4224.5084999999999</v>
      </c>
      <c r="DK491" s="7">
        <v>574.09739999999999</v>
      </c>
      <c r="DL491" s="7">
        <v>1906.0063</v>
      </c>
      <c r="DM491" s="7">
        <v>8668.4779999999992</v>
      </c>
      <c r="DN491" s="7">
        <f>Table2[[#This Row],[TOTAL Tax Revenues Before Assistance Through FY 11]]+Table2[[#This Row],[TOTAL Tax Revenues Before Assistance FY 12 and After]]</f>
        <v>10574.4843</v>
      </c>
      <c r="DO491" s="7">
        <v>545.18740000000003</v>
      </c>
      <c r="DP491" s="7">
        <v>1744.5706</v>
      </c>
      <c r="DQ491" s="7">
        <v>8231.9549999999999</v>
      </c>
      <c r="DR491" s="7">
        <f>Table2[[#This Row],[TOTAL Tax Revenues Net of Assistance Recapture and Penalty FY 12 and After]]+Table2[[#This Row],[TOTAL Tax Revenues Net of Assistance Recapture and Penalty Through FY 11]]</f>
        <v>9976.5256000000008</v>
      </c>
      <c r="DS491" s="7">
        <v>0</v>
      </c>
      <c r="DT491" s="7">
        <v>0</v>
      </c>
      <c r="DU491" s="7">
        <v>0</v>
      </c>
      <c r="DV491" s="7">
        <v>0</v>
      </c>
    </row>
    <row r="492" spans="1:126" x14ac:dyDescent="0.25">
      <c r="A492" s="5">
        <v>93350</v>
      </c>
      <c r="B492" s="5" t="s">
        <v>914</v>
      </c>
      <c r="C492" s="5" t="s">
        <v>915</v>
      </c>
      <c r="D492" s="5" t="s">
        <v>32</v>
      </c>
      <c r="E492" s="5">
        <v>26</v>
      </c>
      <c r="F492" s="5">
        <v>271</v>
      </c>
      <c r="G492" s="5">
        <v>10</v>
      </c>
      <c r="H492" s="23"/>
      <c r="I492" s="23"/>
      <c r="J492" s="5">
        <v>238220</v>
      </c>
      <c r="K492" s="6" t="s">
        <v>37</v>
      </c>
      <c r="L492" s="6">
        <v>39631</v>
      </c>
      <c r="M492" s="9">
        <v>49125</v>
      </c>
      <c r="N492" s="7">
        <v>5000</v>
      </c>
      <c r="O492" s="5" t="s">
        <v>62</v>
      </c>
      <c r="P492" s="23">
        <v>0</v>
      </c>
      <c r="Q492" s="23">
        <v>0</v>
      </c>
      <c r="R492" s="23">
        <v>10</v>
      </c>
      <c r="S492" s="23">
        <v>0</v>
      </c>
      <c r="T492" s="23">
        <v>0</v>
      </c>
      <c r="U492" s="23">
        <v>10</v>
      </c>
      <c r="V492" s="23">
        <v>10</v>
      </c>
      <c r="W492" s="23">
        <v>55</v>
      </c>
      <c r="X492" s="23">
        <v>0</v>
      </c>
      <c r="Y492" s="23">
        <v>0</v>
      </c>
      <c r="Z492" s="23">
        <v>40</v>
      </c>
      <c r="AA492" s="24">
        <v>0</v>
      </c>
      <c r="AB492" s="24">
        <v>0</v>
      </c>
      <c r="AC492" s="24">
        <v>0</v>
      </c>
      <c r="AD492" s="24">
        <v>0</v>
      </c>
      <c r="AE492" s="24">
        <v>0</v>
      </c>
      <c r="AF492" s="24">
        <v>100</v>
      </c>
      <c r="AG492" s="5" t="s">
        <v>39</v>
      </c>
      <c r="AH492" s="7" t="s">
        <v>33</v>
      </c>
      <c r="AI492" s="7">
        <v>22.736999999999998</v>
      </c>
      <c r="AJ492" s="7">
        <v>71.841800000000006</v>
      </c>
      <c r="AK492" s="7">
        <v>343.3125</v>
      </c>
      <c r="AL492" s="7">
        <f>Table2[[#This Row],[Company Direct Land Through FY 11]]+Table2[[#This Row],[Company Direct Land FY 12 and After ]]</f>
        <v>415.15430000000003</v>
      </c>
      <c r="AM492" s="7">
        <v>40.649000000000001</v>
      </c>
      <c r="AN492" s="7">
        <v>127.6964</v>
      </c>
      <c r="AO492" s="7">
        <v>613.77089999999998</v>
      </c>
      <c r="AP492" s="7">
        <f>Table2[[#This Row],[Company Direct Building Through FY 11]]+Table2[[#This Row],[Company Direct Building FY 12 and After  ]]</f>
        <v>741.46730000000002</v>
      </c>
      <c r="AQ492" s="7">
        <v>0</v>
      </c>
      <c r="AR492" s="7">
        <v>89.32</v>
      </c>
      <c r="AS492" s="7">
        <v>0</v>
      </c>
      <c r="AT492" s="7">
        <f>Table2[[#This Row],[Mortgage Recording Tax Through FY 11]]+Table2[[#This Row],[Mortgage Recording Tax FY 12 and After ]]</f>
        <v>89.32</v>
      </c>
      <c r="AU492" s="7">
        <v>25.291</v>
      </c>
      <c r="AV492" s="7">
        <v>49.699100000000001</v>
      </c>
      <c r="AW492" s="7">
        <v>381.87599999999998</v>
      </c>
      <c r="AX492" s="7">
        <f>Table2[[#This Row],[Pilot Savings  Through FY 11]]+Table2[[#This Row],[Pilot Savings FY 12 and After ]]</f>
        <v>431.57509999999996</v>
      </c>
      <c r="AY492" s="7">
        <v>0</v>
      </c>
      <c r="AZ492" s="7">
        <v>89.32</v>
      </c>
      <c r="BA492" s="7">
        <v>0</v>
      </c>
      <c r="BB492" s="7">
        <f>Table2[[#This Row],[Mortgage Recording Tax Exemption Through FY 11]]+Table2[[#This Row],[Mortgage Recording Tax Exemption FY 12 and After ]]</f>
        <v>89.32</v>
      </c>
      <c r="BC492" s="7">
        <v>54.5017</v>
      </c>
      <c r="BD492" s="7">
        <v>152.35239999999999</v>
      </c>
      <c r="BE492" s="7">
        <v>126.6088</v>
      </c>
      <c r="BF492" s="7">
        <f>Table2[[#This Row],[Indirect and Induced Land Through FY 11]]+Table2[[#This Row],[Indirect and Induced Land FY 12 and After ]]</f>
        <v>278.96119999999996</v>
      </c>
      <c r="BG492" s="7">
        <v>101.2175</v>
      </c>
      <c r="BH492" s="7">
        <v>282.94040000000001</v>
      </c>
      <c r="BI492" s="7">
        <v>235.1251</v>
      </c>
      <c r="BJ492" s="7">
        <f>Table2[[#This Row],[Indirect and Induced Building Through FY 11]]+Table2[[#This Row],[Indirect and Induced Building FY 12 and After]]</f>
        <v>518.06550000000004</v>
      </c>
      <c r="BK492" s="7">
        <v>193.8142</v>
      </c>
      <c r="BL492" s="7">
        <v>585.13189999999997</v>
      </c>
      <c r="BM492" s="7">
        <v>936.94129999999996</v>
      </c>
      <c r="BN492" s="7">
        <f>Table2[[#This Row],[TOTAL Real Property Related Taxes Through FY 11]]+Table2[[#This Row],[TOTAL Real Property Related Taxes FY 12 and After]]</f>
        <v>1522.0731999999998</v>
      </c>
      <c r="BO492" s="7">
        <v>385.50900000000001</v>
      </c>
      <c r="BP492" s="7">
        <v>1123.3884</v>
      </c>
      <c r="BQ492" s="7">
        <v>895.52679999999998</v>
      </c>
      <c r="BR492" s="7">
        <f>Table2[[#This Row],[Company Direct Through FY 11]]+Table2[[#This Row],[Company Direct FY 12 and After ]]</f>
        <v>2018.9151999999999</v>
      </c>
      <c r="BS492" s="7">
        <v>0.35420000000000001</v>
      </c>
      <c r="BT492" s="7">
        <v>40.435099999999998</v>
      </c>
      <c r="BU492" s="7">
        <v>0</v>
      </c>
      <c r="BV492" s="7">
        <f>Table2[[#This Row],[Sales Tax Exemption Through FY 11]]+Table2[[#This Row],[Sales Tax Exemption FY 12 and After ]]</f>
        <v>40.435099999999998</v>
      </c>
      <c r="BW492" s="7">
        <v>0</v>
      </c>
      <c r="BX492" s="7">
        <v>0</v>
      </c>
      <c r="BY492" s="7">
        <v>0</v>
      </c>
      <c r="BZ492" s="7">
        <f>Table2[[#This Row],[Energy Tax Savings Through FY 11]]+Table2[[#This Row],[Energy Tax Savings FY 12 and After ]]</f>
        <v>0</v>
      </c>
      <c r="CA492" s="7">
        <v>3.3207</v>
      </c>
      <c r="CB492" s="7">
        <v>9.7261000000000006</v>
      </c>
      <c r="CC492" s="7">
        <v>19.791499999999999</v>
      </c>
      <c r="CD492" s="7">
        <f>Table2[[#This Row],[Tax Exempt Bond Savings Through FY 11]]+Table2[[#This Row],[Tax Exempt Bond Savings FY12 and After ]]</f>
        <v>29.517600000000002</v>
      </c>
      <c r="CE492" s="7">
        <v>193.1593</v>
      </c>
      <c r="CF492" s="7">
        <v>573.55730000000005</v>
      </c>
      <c r="CG492" s="7">
        <v>2916.5731999999998</v>
      </c>
      <c r="CH492" s="7">
        <f>Table2[[#This Row],[Indirect and Induced Through FY 11]]+Table2[[#This Row],[Indirect and Induced FY 12 and After  ]]</f>
        <v>3490.1304999999998</v>
      </c>
      <c r="CI492" s="7">
        <v>574.99339999999995</v>
      </c>
      <c r="CJ492" s="7">
        <v>1646.7845</v>
      </c>
      <c r="CK492" s="7">
        <v>3792.3085000000001</v>
      </c>
      <c r="CL492" s="7">
        <f>Table2[[#This Row],[TOTAL Income Consumption Use Taxes Through FY 11]]+Table2[[#This Row],[TOTAL Income Consumption Use Taxes FY 12 and After  ]]</f>
        <v>5439.0929999999998</v>
      </c>
      <c r="CM492" s="7">
        <v>28.965900000000001</v>
      </c>
      <c r="CN492" s="7">
        <v>189.18029999999999</v>
      </c>
      <c r="CO492" s="7">
        <v>401.66750000000002</v>
      </c>
      <c r="CP492" s="7">
        <f>Table2[[#This Row],[Assistance Provided Through FY 11]]+Table2[[#This Row],[Assistance Provided FY 12 and After ]]</f>
        <v>590.84780000000001</v>
      </c>
      <c r="CQ492" s="7">
        <v>0</v>
      </c>
      <c r="CR492" s="7">
        <v>0</v>
      </c>
      <c r="CS492" s="7">
        <v>0</v>
      </c>
      <c r="CT492" s="7">
        <f>Table2[[#This Row],[Recapture Cancellation Reduction Amount Through FY 11]]+Table2[[#This Row],[Recapture Cancellation Reduction Amount FY 12 and After ]]</f>
        <v>0</v>
      </c>
      <c r="CU492" s="7">
        <v>0</v>
      </c>
      <c r="CV492" s="7">
        <v>0</v>
      </c>
      <c r="CW492" s="7">
        <v>0</v>
      </c>
      <c r="CX492" s="7">
        <f>Table2[[#This Row],[Penalty Paid Through FY 11]]+Table2[[#This Row],[Penalty Paid FY 12 and After]]</f>
        <v>0</v>
      </c>
      <c r="CY492" s="7">
        <v>28.965900000000001</v>
      </c>
      <c r="CZ492" s="7">
        <v>189.18029999999999</v>
      </c>
      <c r="DA492" s="7">
        <v>401.66750000000002</v>
      </c>
      <c r="DB492" s="7">
        <f>Table2[[#This Row],[TOTAL Assistance Net of recapture penalties Through FY 11]]+Table2[[#This Row],[TOTAL Assistance Net of recapture penalties FY 12 and After ]]</f>
        <v>590.84780000000001</v>
      </c>
      <c r="DC492" s="7">
        <v>448.89499999999998</v>
      </c>
      <c r="DD492" s="7">
        <v>1412.2465999999999</v>
      </c>
      <c r="DE492" s="7">
        <v>1852.6102000000001</v>
      </c>
      <c r="DF492" s="7">
        <f>Table2[[#This Row],[Company Direct Tax Revenue Before Assistance FY 12 and After]]+Table2[[#This Row],[Company Direct Tax Revenue Before Assistance Through FY 11]]</f>
        <v>3264.8568</v>
      </c>
      <c r="DG492" s="7">
        <v>348.87849999999997</v>
      </c>
      <c r="DH492" s="7">
        <v>1008.8501</v>
      </c>
      <c r="DI492" s="7">
        <v>3278.3071</v>
      </c>
      <c r="DJ492" s="7">
        <f>Table2[[#This Row],[Indirect and Induced Tax Revenues FY 12 and After]]+Table2[[#This Row],[Indirect and Induced Tax Revenues Through FY 11]]</f>
        <v>4287.1571999999996</v>
      </c>
      <c r="DK492" s="7">
        <v>797.77350000000001</v>
      </c>
      <c r="DL492" s="7">
        <v>2421.0967000000001</v>
      </c>
      <c r="DM492" s="7">
        <v>5130.9173000000001</v>
      </c>
      <c r="DN492" s="7">
        <f>Table2[[#This Row],[TOTAL Tax Revenues Before Assistance Through FY 11]]+Table2[[#This Row],[TOTAL Tax Revenues Before Assistance FY 12 and After]]</f>
        <v>7552.0140000000001</v>
      </c>
      <c r="DO492" s="7">
        <v>768.80759999999998</v>
      </c>
      <c r="DP492" s="7">
        <v>2231.9164000000001</v>
      </c>
      <c r="DQ492" s="7">
        <v>4729.2497999999996</v>
      </c>
      <c r="DR492" s="7">
        <f>Table2[[#This Row],[TOTAL Tax Revenues Net of Assistance Recapture and Penalty FY 12 and After]]+Table2[[#This Row],[TOTAL Tax Revenues Net of Assistance Recapture and Penalty Through FY 11]]</f>
        <v>6961.1661999999997</v>
      </c>
      <c r="DS492" s="7">
        <v>0</v>
      </c>
      <c r="DT492" s="7">
        <v>0</v>
      </c>
      <c r="DU492" s="7">
        <v>0</v>
      </c>
      <c r="DV492" s="7">
        <v>0</v>
      </c>
    </row>
    <row r="493" spans="1:126" x14ac:dyDescent="0.25">
      <c r="A493" s="5">
        <v>93351</v>
      </c>
      <c r="B493" s="5" t="s">
        <v>916</v>
      </c>
      <c r="C493" s="5" t="s">
        <v>917</v>
      </c>
      <c r="D493" s="5" t="s">
        <v>36</v>
      </c>
      <c r="E493" s="5">
        <v>17</v>
      </c>
      <c r="F493" s="5">
        <v>2736</v>
      </c>
      <c r="G493" s="5">
        <v>237</v>
      </c>
      <c r="H493" s="23"/>
      <c r="I493" s="23"/>
      <c r="J493" s="5">
        <v>445299</v>
      </c>
      <c r="K493" s="6" t="s">
        <v>43</v>
      </c>
      <c r="L493" s="6">
        <v>39715</v>
      </c>
      <c r="M493" s="9">
        <v>49125</v>
      </c>
      <c r="N493" s="7">
        <v>4900</v>
      </c>
      <c r="O493" s="5" t="s">
        <v>51</v>
      </c>
      <c r="P493" s="23">
        <v>0</v>
      </c>
      <c r="Q493" s="23">
        <v>0</v>
      </c>
      <c r="R493" s="23">
        <v>53</v>
      </c>
      <c r="S493" s="23">
        <v>3</v>
      </c>
      <c r="T493" s="23">
        <v>0</v>
      </c>
      <c r="U493" s="23">
        <v>56</v>
      </c>
      <c r="V493" s="23">
        <v>56</v>
      </c>
      <c r="W493" s="23">
        <v>0</v>
      </c>
      <c r="X493" s="23">
        <v>0</v>
      </c>
      <c r="Y493" s="23">
        <v>0</v>
      </c>
      <c r="Z493" s="23">
        <v>26</v>
      </c>
      <c r="AA493" s="24">
        <v>0</v>
      </c>
      <c r="AB493" s="24">
        <v>0</v>
      </c>
      <c r="AC493" s="24">
        <v>0</v>
      </c>
      <c r="AD493" s="24">
        <v>0</v>
      </c>
      <c r="AE493" s="24">
        <v>0</v>
      </c>
      <c r="AF493" s="24">
        <v>100</v>
      </c>
      <c r="AG493" s="5" t="s">
        <v>39</v>
      </c>
      <c r="AH493" s="7" t="s">
        <v>33</v>
      </c>
      <c r="AI493" s="7">
        <v>9.0020000000000007</v>
      </c>
      <c r="AJ493" s="7">
        <v>23.8614</v>
      </c>
      <c r="AK493" s="7">
        <v>135.9248</v>
      </c>
      <c r="AL493" s="7">
        <f>Table2[[#This Row],[Company Direct Land Through FY 11]]+Table2[[#This Row],[Company Direct Land FY 12 and After ]]</f>
        <v>159.78620000000001</v>
      </c>
      <c r="AM493" s="7">
        <v>31.452000000000002</v>
      </c>
      <c r="AN493" s="7">
        <v>67.316000000000003</v>
      </c>
      <c r="AO493" s="7">
        <v>474.90219999999999</v>
      </c>
      <c r="AP493" s="7">
        <f>Table2[[#This Row],[Company Direct Building Through FY 11]]+Table2[[#This Row],[Company Direct Building FY 12 and After  ]]</f>
        <v>542.21820000000002</v>
      </c>
      <c r="AQ493" s="7">
        <v>0</v>
      </c>
      <c r="AR493" s="7">
        <v>42.427</v>
      </c>
      <c r="AS493" s="7">
        <v>0</v>
      </c>
      <c r="AT493" s="7">
        <f>Table2[[#This Row],[Mortgage Recording Tax Through FY 11]]+Table2[[#This Row],[Mortgage Recording Tax FY 12 and After ]]</f>
        <v>42.427</v>
      </c>
      <c r="AU493" s="7">
        <v>20.939</v>
      </c>
      <c r="AV493" s="7">
        <v>33.913600000000002</v>
      </c>
      <c r="AW493" s="7">
        <v>316.1651</v>
      </c>
      <c r="AX493" s="7">
        <f>Table2[[#This Row],[Pilot Savings  Through FY 11]]+Table2[[#This Row],[Pilot Savings FY 12 and After ]]</f>
        <v>350.07870000000003</v>
      </c>
      <c r="AY493" s="7">
        <v>0</v>
      </c>
      <c r="AZ493" s="7">
        <v>42.427</v>
      </c>
      <c r="BA493" s="7">
        <v>0</v>
      </c>
      <c r="BB493" s="7">
        <f>Table2[[#This Row],[Mortgage Recording Tax Exemption Through FY 11]]+Table2[[#This Row],[Mortgage Recording Tax Exemption FY 12 and After ]]</f>
        <v>42.427</v>
      </c>
      <c r="BC493" s="7">
        <v>29.572199999999999</v>
      </c>
      <c r="BD493" s="7">
        <v>59.898600000000002</v>
      </c>
      <c r="BE493" s="7">
        <v>446.5188</v>
      </c>
      <c r="BF493" s="7">
        <f>Table2[[#This Row],[Indirect and Induced Land Through FY 11]]+Table2[[#This Row],[Indirect and Induced Land FY 12 and After ]]</f>
        <v>506.41739999999999</v>
      </c>
      <c r="BG493" s="7">
        <v>54.919800000000002</v>
      </c>
      <c r="BH493" s="7">
        <v>111.2403</v>
      </c>
      <c r="BI493" s="7">
        <v>829.25419999999997</v>
      </c>
      <c r="BJ493" s="7">
        <f>Table2[[#This Row],[Indirect and Induced Building Through FY 11]]+Table2[[#This Row],[Indirect and Induced Building FY 12 and After]]</f>
        <v>940.49450000000002</v>
      </c>
      <c r="BK493" s="7">
        <v>104.00700000000001</v>
      </c>
      <c r="BL493" s="7">
        <v>228.40270000000001</v>
      </c>
      <c r="BM493" s="7">
        <v>1570.4349</v>
      </c>
      <c r="BN493" s="7">
        <f>Table2[[#This Row],[TOTAL Real Property Related Taxes Through FY 11]]+Table2[[#This Row],[TOTAL Real Property Related Taxes FY 12 and After]]</f>
        <v>1798.8376000000001</v>
      </c>
      <c r="BO493" s="7">
        <v>176.93790000000001</v>
      </c>
      <c r="BP493" s="7">
        <v>371.52710000000002</v>
      </c>
      <c r="BQ493" s="7">
        <v>2671.6408999999999</v>
      </c>
      <c r="BR493" s="7">
        <f>Table2[[#This Row],[Company Direct Through FY 11]]+Table2[[#This Row],[Company Direct FY 12 and After ]]</f>
        <v>3043.1679999999997</v>
      </c>
      <c r="BS493" s="7">
        <v>0</v>
      </c>
      <c r="BT493" s="7">
        <v>18.879200000000001</v>
      </c>
      <c r="BU493" s="7">
        <v>0</v>
      </c>
      <c r="BV493" s="7">
        <f>Table2[[#This Row],[Sales Tax Exemption Through FY 11]]+Table2[[#This Row],[Sales Tax Exemption FY 12 and After ]]</f>
        <v>18.879200000000001</v>
      </c>
      <c r="BW493" s="7">
        <v>0</v>
      </c>
      <c r="BX493" s="7">
        <v>0</v>
      </c>
      <c r="BY493" s="7">
        <v>0</v>
      </c>
      <c r="BZ493" s="7">
        <f>Table2[[#This Row],[Energy Tax Savings Through FY 11]]+Table2[[#This Row],[Energy Tax Savings FY 12 and After ]]</f>
        <v>0</v>
      </c>
      <c r="CA493" s="7">
        <v>0</v>
      </c>
      <c r="CB493" s="7">
        <v>0</v>
      </c>
      <c r="CC493" s="7">
        <v>0</v>
      </c>
      <c r="CD493" s="7">
        <f>Table2[[#This Row],[Tax Exempt Bond Savings Through FY 11]]+Table2[[#This Row],[Tax Exempt Bond Savings FY12 and After ]]</f>
        <v>0</v>
      </c>
      <c r="CE493" s="7">
        <v>106.7817</v>
      </c>
      <c r="CF493" s="7">
        <v>227.6267</v>
      </c>
      <c r="CG493" s="7">
        <v>1612.3321000000001</v>
      </c>
      <c r="CH493" s="7">
        <f>Table2[[#This Row],[Indirect and Induced Through FY 11]]+Table2[[#This Row],[Indirect and Induced FY 12 and After  ]]</f>
        <v>1839.9588000000001</v>
      </c>
      <c r="CI493" s="7">
        <v>283.71960000000001</v>
      </c>
      <c r="CJ493" s="7">
        <v>580.27459999999996</v>
      </c>
      <c r="CK493" s="7">
        <v>4283.973</v>
      </c>
      <c r="CL493" s="7">
        <f>Table2[[#This Row],[TOTAL Income Consumption Use Taxes Through FY 11]]+Table2[[#This Row],[TOTAL Income Consumption Use Taxes FY 12 and After  ]]</f>
        <v>4864.2475999999997</v>
      </c>
      <c r="CM493" s="7">
        <v>20.939</v>
      </c>
      <c r="CN493" s="7">
        <v>95.219800000000006</v>
      </c>
      <c r="CO493" s="7">
        <v>316.1651</v>
      </c>
      <c r="CP493" s="7">
        <f>Table2[[#This Row],[Assistance Provided Through FY 11]]+Table2[[#This Row],[Assistance Provided FY 12 and After ]]</f>
        <v>411.38490000000002</v>
      </c>
      <c r="CQ493" s="7">
        <v>0</v>
      </c>
      <c r="CR493" s="7">
        <v>0</v>
      </c>
      <c r="CS493" s="7">
        <v>0</v>
      </c>
      <c r="CT493" s="7">
        <f>Table2[[#This Row],[Recapture Cancellation Reduction Amount Through FY 11]]+Table2[[#This Row],[Recapture Cancellation Reduction Amount FY 12 and After ]]</f>
        <v>0</v>
      </c>
      <c r="CU493" s="7">
        <v>0</v>
      </c>
      <c r="CV493" s="7">
        <v>0</v>
      </c>
      <c r="CW493" s="7">
        <v>0</v>
      </c>
      <c r="CX493" s="7">
        <f>Table2[[#This Row],[Penalty Paid Through FY 11]]+Table2[[#This Row],[Penalty Paid FY 12 and After]]</f>
        <v>0</v>
      </c>
      <c r="CY493" s="7">
        <v>20.939</v>
      </c>
      <c r="CZ493" s="7">
        <v>95.219800000000006</v>
      </c>
      <c r="DA493" s="7">
        <v>316.1651</v>
      </c>
      <c r="DB493" s="7">
        <f>Table2[[#This Row],[TOTAL Assistance Net of recapture penalties Through FY 11]]+Table2[[#This Row],[TOTAL Assistance Net of recapture penalties FY 12 and After ]]</f>
        <v>411.38490000000002</v>
      </c>
      <c r="DC493" s="7">
        <v>217.39189999999999</v>
      </c>
      <c r="DD493" s="7">
        <v>505.13150000000002</v>
      </c>
      <c r="DE493" s="7">
        <v>3282.4679000000001</v>
      </c>
      <c r="DF493" s="7">
        <f>Table2[[#This Row],[Company Direct Tax Revenue Before Assistance FY 12 and After]]+Table2[[#This Row],[Company Direct Tax Revenue Before Assistance Through FY 11]]</f>
        <v>3787.5994000000001</v>
      </c>
      <c r="DG493" s="7">
        <v>191.27369999999999</v>
      </c>
      <c r="DH493" s="7">
        <v>398.76560000000001</v>
      </c>
      <c r="DI493" s="7">
        <v>2888.1051000000002</v>
      </c>
      <c r="DJ493" s="7">
        <f>Table2[[#This Row],[Indirect and Induced Tax Revenues FY 12 and After]]+Table2[[#This Row],[Indirect and Induced Tax Revenues Through FY 11]]</f>
        <v>3286.8707000000004</v>
      </c>
      <c r="DK493" s="7">
        <v>408.66559999999998</v>
      </c>
      <c r="DL493" s="7">
        <v>903.89710000000002</v>
      </c>
      <c r="DM493" s="7">
        <v>6170.5730000000003</v>
      </c>
      <c r="DN493" s="7">
        <f>Table2[[#This Row],[TOTAL Tax Revenues Before Assistance Through FY 11]]+Table2[[#This Row],[TOTAL Tax Revenues Before Assistance FY 12 and After]]</f>
        <v>7074.4701000000005</v>
      </c>
      <c r="DO493" s="7">
        <v>387.72660000000002</v>
      </c>
      <c r="DP493" s="7">
        <v>808.67729999999995</v>
      </c>
      <c r="DQ493" s="7">
        <v>5854.4079000000002</v>
      </c>
      <c r="DR493" s="7">
        <f>Table2[[#This Row],[TOTAL Tax Revenues Net of Assistance Recapture and Penalty FY 12 and After]]+Table2[[#This Row],[TOTAL Tax Revenues Net of Assistance Recapture and Penalty Through FY 11]]</f>
        <v>6663.0852000000004</v>
      </c>
      <c r="DS493" s="7">
        <v>0</v>
      </c>
      <c r="DT493" s="7">
        <v>0</v>
      </c>
      <c r="DU493" s="7">
        <v>0</v>
      </c>
      <c r="DV493" s="7">
        <v>0</v>
      </c>
    </row>
    <row r="494" spans="1:126" x14ac:dyDescent="0.25">
      <c r="A494" s="5">
        <v>93352</v>
      </c>
      <c r="B494" s="5" t="s">
        <v>934</v>
      </c>
      <c r="C494" s="5" t="s">
        <v>935</v>
      </c>
      <c r="D494" s="5" t="s">
        <v>36</v>
      </c>
      <c r="E494" s="5">
        <v>17</v>
      </c>
      <c r="F494" s="5">
        <v>2780</v>
      </c>
      <c r="G494" s="5">
        <v>73</v>
      </c>
      <c r="H494" s="23">
        <v>0</v>
      </c>
      <c r="I494" s="23">
        <v>0</v>
      </c>
      <c r="J494" s="5">
        <v>424460</v>
      </c>
      <c r="K494" s="6" t="s">
        <v>791</v>
      </c>
      <c r="L494" s="6">
        <v>39662</v>
      </c>
      <c r="M494" s="9">
        <v>41488</v>
      </c>
      <c r="N494" s="7"/>
      <c r="O494" s="5" t="s">
        <v>792</v>
      </c>
      <c r="P494" s="23">
        <v>0</v>
      </c>
      <c r="Q494" s="23">
        <v>0</v>
      </c>
      <c r="R494" s="23">
        <v>0</v>
      </c>
      <c r="S494" s="23">
        <v>0</v>
      </c>
      <c r="T494" s="23">
        <v>0</v>
      </c>
      <c r="U494" s="23">
        <v>0</v>
      </c>
      <c r="V494" s="23">
        <v>25</v>
      </c>
      <c r="W494" s="23">
        <v>0</v>
      </c>
      <c r="X494" s="23">
        <v>0</v>
      </c>
      <c r="Y494" s="23">
        <v>150</v>
      </c>
      <c r="Z494" s="23">
        <v>0</v>
      </c>
      <c r="AA494" s="24">
        <v>0</v>
      </c>
      <c r="AB494" s="24">
        <v>0</v>
      </c>
      <c r="AC494" s="24">
        <v>0</v>
      </c>
      <c r="AD494" s="24">
        <v>0</v>
      </c>
      <c r="AE494" s="24">
        <v>0</v>
      </c>
      <c r="AF494" s="24">
        <v>0</v>
      </c>
      <c r="AG494" s="5"/>
      <c r="AH494" s="7"/>
      <c r="AI494" s="7">
        <v>21.268000000000001</v>
      </c>
      <c r="AJ494" s="7">
        <v>62.480899999999998</v>
      </c>
      <c r="AK494" s="7">
        <v>53.643000000000001</v>
      </c>
      <c r="AL494" s="7">
        <f>Table2[[#This Row],[Company Direct Land Through FY 11]]+Table2[[#This Row],[Company Direct Land FY 12 and After ]]</f>
        <v>116.12389999999999</v>
      </c>
      <c r="AM494" s="7">
        <v>39.497700000000002</v>
      </c>
      <c r="AN494" s="7">
        <v>116.0361</v>
      </c>
      <c r="AO494" s="7">
        <v>99.622500000000002</v>
      </c>
      <c r="AP494" s="7">
        <f>Table2[[#This Row],[Company Direct Building Through FY 11]]+Table2[[#This Row],[Company Direct Building FY 12 and After  ]]</f>
        <v>215.65860000000001</v>
      </c>
      <c r="AQ494" s="7">
        <v>0</v>
      </c>
      <c r="AR494" s="7">
        <v>0</v>
      </c>
      <c r="AS494" s="7">
        <v>0</v>
      </c>
      <c r="AT494" s="7">
        <f>Table2[[#This Row],[Mortgage Recording Tax Through FY 11]]+Table2[[#This Row],[Mortgage Recording Tax FY 12 and After ]]</f>
        <v>0</v>
      </c>
      <c r="AU494" s="7">
        <v>0</v>
      </c>
      <c r="AV494" s="7">
        <v>0</v>
      </c>
      <c r="AW494" s="7">
        <v>0</v>
      </c>
      <c r="AX494" s="7">
        <f>Table2[[#This Row],[Pilot Savings  Through FY 11]]+Table2[[#This Row],[Pilot Savings FY 12 and After ]]</f>
        <v>0</v>
      </c>
      <c r="AY494" s="7">
        <v>0</v>
      </c>
      <c r="AZ494" s="7">
        <v>0</v>
      </c>
      <c r="BA494" s="7">
        <v>0</v>
      </c>
      <c r="BB494" s="7">
        <f>Table2[[#This Row],[Mortgage Recording Tax Exemption Through FY 11]]+Table2[[#This Row],[Mortgage Recording Tax Exemption FY 12 and After ]]</f>
        <v>0</v>
      </c>
      <c r="BC494" s="7">
        <v>39.092799999999997</v>
      </c>
      <c r="BD494" s="7">
        <v>118.62</v>
      </c>
      <c r="BE494" s="7">
        <v>98.601100000000002</v>
      </c>
      <c r="BF494" s="7">
        <f>Table2[[#This Row],[Indirect and Induced Land Through FY 11]]+Table2[[#This Row],[Indirect and Induced Land FY 12 and After ]]</f>
        <v>217.22110000000001</v>
      </c>
      <c r="BG494" s="7">
        <v>72.600800000000007</v>
      </c>
      <c r="BH494" s="7">
        <v>220.29419999999999</v>
      </c>
      <c r="BI494" s="7">
        <v>183.1163</v>
      </c>
      <c r="BJ494" s="7">
        <f>Table2[[#This Row],[Indirect and Induced Building Through FY 11]]+Table2[[#This Row],[Indirect and Induced Building FY 12 and After]]</f>
        <v>403.41049999999996</v>
      </c>
      <c r="BK494" s="7">
        <v>172.45930000000001</v>
      </c>
      <c r="BL494" s="7">
        <v>517.43119999999999</v>
      </c>
      <c r="BM494" s="7">
        <v>434.98289999999997</v>
      </c>
      <c r="BN494" s="7">
        <f>Table2[[#This Row],[TOTAL Real Property Related Taxes Through FY 11]]+Table2[[#This Row],[TOTAL Real Property Related Taxes FY 12 and After]]</f>
        <v>952.41409999999996</v>
      </c>
      <c r="BO494" s="7">
        <v>267.04840000000002</v>
      </c>
      <c r="BP494" s="7">
        <v>849.41049999999996</v>
      </c>
      <c r="BQ494" s="7">
        <v>673.55909999999994</v>
      </c>
      <c r="BR494" s="7">
        <f>Table2[[#This Row],[Company Direct Through FY 11]]+Table2[[#This Row],[Company Direct FY 12 and After ]]</f>
        <v>1522.9695999999999</v>
      </c>
      <c r="BS494" s="7">
        <v>0</v>
      </c>
      <c r="BT494" s="7">
        <v>0</v>
      </c>
      <c r="BU494" s="7">
        <v>0</v>
      </c>
      <c r="BV494" s="7">
        <f>Table2[[#This Row],[Sales Tax Exemption Through FY 11]]+Table2[[#This Row],[Sales Tax Exemption FY 12 and After ]]</f>
        <v>0</v>
      </c>
      <c r="BW494" s="7">
        <v>82.540099999999995</v>
      </c>
      <c r="BX494" s="7">
        <v>141.20160000000001</v>
      </c>
      <c r="BY494" s="7">
        <v>208.18559999999999</v>
      </c>
      <c r="BZ494" s="7">
        <f>Table2[[#This Row],[Energy Tax Savings Through FY 11]]+Table2[[#This Row],[Energy Tax Savings FY 12 and After ]]</f>
        <v>349.38720000000001</v>
      </c>
      <c r="CA494" s="7">
        <v>0</v>
      </c>
      <c r="CB494" s="7">
        <v>0</v>
      </c>
      <c r="CC494" s="7">
        <v>0</v>
      </c>
      <c r="CD494" s="7">
        <f>Table2[[#This Row],[Tax Exempt Bond Savings Through FY 11]]+Table2[[#This Row],[Tax Exempt Bond Savings FY12 and After ]]</f>
        <v>0</v>
      </c>
      <c r="CE494" s="7">
        <v>141.1593</v>
      </c>
      <c r="CF494" s="7">
        <v>457.9753</v>
      </c>
      <c r="CG494" s="7">
        <v>356.03719999999998</v>
      </c>
      <c r="CH494" s="7">
        <f>Table2[[#This Row],[Indirect and Induced Through FY 11]]+Table2[[#This Row],[Indirect and Induced FY 12 and After  ]]</f>
        <v>814.01250000000005</v>
      </c>
      <c r="CI494" s="7">
        <v>325.66759999999999</v>
      </c>
      <c r="CJ494" s="7">
        <v>1166.1841999999999</v>
      </c>
      <c r="CK494" s="7">
        <v>821.41070000000002</v>
      </c>
      <c r="CL494" s="7">
        <f>Table2[[#This Row],[TOTAL Income Consumption Use Taxes Through FY 11]]+Table2[[#This Row],[TOTAL Income Consumption Use Taxes FY 12 and After  ]]</f>
        <v>1987.5949000000001</v>
      </c>
      <c r="CM494" s="7">
        <v>82.540099999999995</v>
      </c>
      <c r="CN494" s="7">
        <v>141.20160000000001</v>
      </c>
      <c r="CO494" s="7">
        <v>208.18559999999999</v>
      </c>
      <c r="CP494" s="7">
        <f>Table2[[#This Row],[Assistance Provided Through FY 11]]+Table2[[#This Row],[Assistance Provided FY 12 and After ]]</f>
        <v>349.38720000000001</v>
      </c>
      <c r="CQ494" s="7">
        <v>0</v>
      </c>
      <c r="CR494" s="7">
        <v>0</v>
      </c>
      <c r="CS494" s="7">
        <v>0</v>
      </c>
      <c r="CT494" s="7">
        <f>Table2[[#This Row],[Recapture Cancellation Reduction Amount Through FY 11]]+Table2[[#This Row],[Recapture Cancellation Reduction Amount FY 12 and After ]]</f>
        <v>0</v>
      </c>
      <c r="CU494" s="7">
        <v>0</v>
      </c>
      <c r="CV494" s="7">
        <v>0</v>
      </c>
      <c r="CW494" s="7">
        <v>0</v>
      </c>
      <c r="CX494" s="7">
        <f>Table2[[#This Row],[Penalty Paid Through FY 11]]+Table2[[#This Row],[Penalty Paid FY 12 and After]]</f>
        <v>0</v>
      </c>
      <c r="CY494" s="7">
        <v>82.540099999999995</v>
      </c>
      <c r="CZ494" s="7">
        <v>141.20160000000001</v>
      </c>
      <c r="DA494" s="7">
        <v>208.18559999999999</v>
      </c>
      <c r="DB494" s="7">
        <f>Table2[[#This Row],[TOTAL Assistance Net of recapture penalties Through FY 11]]+Table2[[#This Row],[TOTAL Assistance Net of recapture penalties FY 12 and After ]]</f>
        <v>349.38720000000001</v>
      </c>
      <c r="DC494" s="7">
        <v>327.8141</v>
      </c>
      <c r="DD494" s="7">
        <v>1027.9275</v>
      </c>
      <c r="DE494" s="7">
        <v>826.82460000000003</v>
      </c>
      <c r="DF494" s="7">
        <f>Table2[[#This Row],[Company Direct Tax Revenue Before Assistance FY 12 and After]]+Table2[[#This Row],[Company Direct Tax Revenue Before Assistance Through FY 11]]</f>
        <v>1854.7521000000002</v>
      </c>
      <c r="DG494" s="7">
        <v>252.85290000000001</v>
      </c>
      <c r="DH494" s="7">
        <v>796.8895</v>
      </c>
      <c r="DI494" s="7">
        <v>637.75459999999998</v>
      </c>
      <c r="DJ494" s="7">
        <f>Table2[[#This Row],[Indirect and Induced Tax Revenues FY 12 and After]]+Table2[[#This Row],[Indirect and Induced Tax Revenues Through FY 11]]</f>
        <v>1434.6441</v>
      </c>
      <c r="DK494" s="7">
        <v>580.66700000000003</v>
      </c>
      <c r="DL494" s="7">
        <v>1824.817</v>
      </c>
      <c r="DM494" s="7">
        <v>1464.5791999999999</v>
      </c>
      <c r="DN494" s="7">
        <f>Table2[[#This Row],[TOTAL Tax Revenues Before Assistance Through FY 11]]+Table2[[#This Row],[TOTAL Tax Revenues Before Assistance FY 12 and After]]</f>
        <v>3289.3962000000001</v>
      </c>
      <c r="DO494" s="7">
        <v>498.12689999999998</v>
      </c>
      <c r="DP494" s="7">
        <v>1683.6153999999999</v>
      </c>
      <c r="DQ494" s="7">
        <v>1256.3936000000001</v>
      </c>
      <c r="DR494" s="7">
        <f>Table2[[#This Row],[TOTAL Tax Revenues Net of Assistance Recapture and Penalty FY 12 and After]]+Table2[[#This Row],[TOTAL Tax Revenues Net of Assistance Recapture and Penalty Through FY 11]]</f>
        <v>2940.009</v>
      </c>
      <c r="DS494" s="7">
        <v>0</v>
      </c>
      <c r="DT494" s="7">
        <v>1051.4670000000001</v>
      </c>
      <c r="DU494" s="7">
        <v>0</v>
      </c>
      <c r="DV494" s="7">
        <v>0</v>
      </c>
    </row>
    <row r="495" spans="1:126" x14ac:dyDescent="0.25">
      <c r="A495" s="5">
        <v>93359</v>
      </c>
      <c r="B495" s="5" t="s">
        <v>936</v>
      </c>
      <c r="C495" s="5" t="s">
        <v>918</v>
      </c>
      <c r="D495" s="5" t="s">
        <v>42</v>
      </c>
      <c r="E495" s="5">
        <v>42</v>
      </c>
      <c r="F495" s="5">
        <v>4500</v>
      </c>
      <c r="G495" s="5">
        <v>24</v>
      </c>
      <c r="H495" s="23"/>
      <c r="I495" s="23"/>
      <c r="J495" s="5">
        <v>423510</v>
      </c>
      <c r="K495" s="6" t="s">
        <v>28</v>
      </c>
      <c r="L495" s="6">
        <v>39696</v>
      </c>
      <c r="M495" s="9">
        <v>49125</v>
      </c>
      <c r="N495" s="7">
        <v>2100</v>
      </c>
      <c r="O495" s="5" t="s">
        <v>51</v>
      </c>
      <c r="P495" s="23">
        <v>1</v>
      </c>
      <c r="Q495" s="23">
        <v>0</v>
      </c>
      <c r="R495" s="23">
        <v>13</v>
      </c>
      <c r="S495" s="23">
        <v>0</v>
      </c>
      <c r="T495" s="23">
        <v>0</v>
      </c>
      <c r="U495" s="23">
        <v>14</v>
      </c>
      <c r="V495" s="23">
        <v>13</v>
      </c>
      <c r="W495" s="23">
        <v>0</v>
      </c>
      <c r="X495" s="23">
        <v>0</v>
      </c>
      <c r="Y495" s="23">
        <v>0</v>
      </c>
      <c r="Z495" s="23">
        <v>13</v>
      </c>
      <c r="AA495" s="24">
        <v>0</v>
      </c>
      <c r="AB495" s="24">
        <v>0</v>
      </c>
      <c r="AC495" s="24">
        <v>0</v>
      </c>
      <c r="AD495" s="24">
        <v>0</v>
      </c>
      <c r="AE495" s="24">
        <v>0</v>
      </c>
      <c r="AF495" s="24">
        <v>100</v>
      </c>
      <c r="AG495" s="5" t="s">
        <v>33</v>
      </c>
      <c r="AH495" s="7" t="s">
        <v>33</v>
      </c>
      <c r="AI495" s="7">
        <v>9.2799999999999994</v>
      </c>
      <c r="AJ495" s="7">
        <v>28.6998</v>
      </c>
      <c r="AK495" s="7">
        <v>140.12219999999999</v>
      </c>
      <c r="AL495" s="7">
        <f>Table2[[#This Row],[Company Direct Land Through FY 11]]+Table2[[#This Row],[Company Direct Land FY 12 and After ]]</f>
        <v>168.822</v>
      </c>
      <c r="AM495" s="7">
        <v>11.378</v>
      </c>
      <c r="AN495" s="7">
        <v>39.915799999999997</v>
      </c>
      <c r="AO495" s="7">
        <v>171.8</v>
      </c>
      <c r="AP495" s="7">
        <f>Table2[[#This Row],[Company Direct Building Through FY 11]]+Table2[[#This Row],[Company Direct Building FY 12 and After  ]]</f>
        <v>211.7158</v>
      </c>
      <c r="AQ495" s="7">
        <v>0</v>
      </c>
      <c r="AR495" s="7">
        <v>28.4574</v>
      </c>
      <c r="AS495" s="7">
        <v>0</v>
      </c>
      <c r="AT495" s="7">
        <f>Table2[[#This Row],[Mortgage Recording Tax Through FY 11]]+Table2[[#This Row],[Mortgage Recording Tax FY 12 and After ]]</f>
        <v>28.4574</v>
      </c>
      <c r="AU495" s="7">
        <v>11.941000000000001</v>
      </c>
      <c r="AV495" s="7">
        <v>19.4086</v>
      </c>
      <c r="AW495" s="7">
        <v>180.30099999999999</v>
      </c>
      <c r="AX495" s="7">
        <f>Table2[[#This Row],[Pilot Savings  Through FY 11]]+Table2[[#This Row],[Pilot Savings FY 12 and After ]]</f>
        <v>199.70959999999999</v>
      </c>
      <c r="AY495" s="7">
        <v>0</v>
      </c>
      <c r="AZ495" s="7">
        <v>28.4574</v>
      </c>
      <c r="BA495" s="7">
        <v>0</v>
      </c>
      <c r="BB495" s="7">
        <f>Table2[[#This Row],[Mortgage Recording Tax Exemption Through FY 11]]+Table2[[#This Row],[Mortgage Recording Tax Exemption FY 12 and After ]]</f>
        <v>28.4574</v>
      </c>
      <c r="BC495" s="7">
        <v>20.327999999999999</v>
      </c>
      <c r="BD495" s="7">
        <v>62.998800000000003</v>
      </c>
      <c r="BE495" s="7">
        <v>306.93920000000003</v>
      </c>
      <c r="BF495" s="7">
        <f>Table2[[#This Row],[Indirect and Induced Land Through FY 11]]+Table2[[#This Row],[Indirect and Induced Land FY 12 and After ]]</f>
        <v>369.93800000000005</v>
      </c>
      <c r="BG495" s="7">
        <v>37.752000000000002</v>
      </c>
      <c r="BH495" s="7">
        <v>116.99769999999999</v>
      </c>
      <c r="BI495" s="7">
        <v>570.02819999999997</v>
      </c>
      <c r="BJ495" s="7">
        <f>Table2[[#This Row],[Indirect and Induced Building Through FY 11]]+Table2[[#This Row],[Indirect and Induced Building FY 12 and After]]</f>
        <v>687.02589999999998</v>
      </c>
      <c r="BK495" s="7">
        <v>66.796999999999997</v>
      </c>
      <c r="BL495" s="7">
        <v>229.20349999999999</v>
      </c>
      <c r="BM495" s="7">
        <v>1008.5886</v>
      </c>
      <c r="BN495" s="7">
        <f>Table2[[#This Row],[TOTAL Real Property Related Taxes Through FY 11]]+Table2[[#This Row],[TOTAL Real Property Related Taxes FY 12 and After]]</f>
        <v>1237.7921000000001</v>
      </c>
      <c r="BO495" s="7">
        <v>151.3648</v>
      </c>
      <c r="BP495" s="7">
        <v>493.20339999999999</v>
      </c>
      <c r="BQ495" s="7">
        <v>2285.5046000000002</v>
      </c>
      <c r="BR495" s="7">
        <f>Table2[[#This Row],[Company Direct Through FY 11]]+Table2[[#This Row],[Company Direct FY 12 and After ]]</f>
        <v>2778.7080000000001</v>
      </c>
      <c r="BS495" s="7">
        <v>0</v>
      </c>
      <c r="BT495" s="7">
        <v>0</v>
      </c>
      <c r="BU495" s="7">
        <v>0</v>
      </c>
      <c r="BV495" s="7">
        <f>Table2[[#This Row],[Sales Tax Exemption Through FY 11]]+Table2[[#This Row],[Sales Tax Exemption FY 12 and After ]]</f>
        <v>0</v>
      </c>
      <c r="BW495" s="7">
        <v>0</v>
      </c>
      <c r="BX495" s="7">
        <v>0</v>
      </c>
      <c r="BY495" s="7">
        <v>0</v>
      </c>
      <c r="BZ495" s="7">
        <f>Table2[[#This Row],[Energy Tax Savings Through FY 11]]+Table2[[#This Row],[Energy Tax Savings FY 12 and After ]]</f>
        <v>0</v>
      </c>
      <c r="CA495" s="7">
        <v>0</v>
      </c>
      <c r="CB495" s="7">
        <v>0</v>
      </c>
      <c r="CC495" s="7">
        <v>0</v>
      </c>
      <c r="CD495" s="7">
        <f>Table2[[#This Row],[Tax Exempt Bond Savings Through FY 11]]+Table2[[#This Row],[Tax Exempt Bond Savings FY12 and After ]]</f>
        <v>0</v>
      </c>
      <c r="CE495" s="7">
        <v>80.009100000000004</v>
      </c>
      <c r="CF495" s="7">
        <v>265.79610000000002</v>
      </c>
      <c r="CG495" s="7">
        <v>1208.0826</v>
      </c>
      <c r="CH495" s="7">
        <f>Table2[[#This Row],[Indirect and Induced Through FY 11]]+Table2[[#This Row],[Indirect and Induced FY 12 and After  ]]</f>
        <v>1473.8787</v>
      </c>
      <c r="CI495" s="7">
        <v>231.37389999999999</v>
      </c>
      <c r="CJ495" s="7">
        <v>758.99950000000001</v>
      </c>
      <c r="CK495" s="7">
        <v>3493.5871999999999</v>
      </c>
      <c r="CL495" s="7">
        <f>Table2[[#This Row],[TOTAL Income Consumption Use Taxes Through FY 11]]+Table2[[#This Row],[TOTAL Income Consumption Use Taxes FY 12 and After  ]]</f>
        <v>4252.5866999999998</v>
      </c>
      <c r="CM495" s="7">
        <v>11.941000000000001</v>
      </c>
      <c r="CN495" s="7">
        <v>47.866</v>
      </c>
      <c r="CO495" s="7">
        <v>180.30099999999999</v>
      </c>
      <c r="CP495" s="7">
        <f>Table2[[#This Row],[Assistance Provided Through FY 11]]+Table2[[#This Row],[Assistance Provided FY 12 and After ]]</f>
        <v>228.16699999999997</v>
      </c>
      <c r="CQ495" s="7">
        <v>0</v>
      </c>
      <c r="CR495" s="7">
        <v>0</v>
      </c>
      <c r="CS495" s="7">
        <v>0</v>
      </c>
      <c r="CT495" s="7">
        <f>Table2[[#This Row],[Recapture Cancellation Reduction Amount Through FY 11]]+Table2[[#This Row],[Recapture Cancellation Reduction Amount FY 12 and After ]]</f>
        <v>0</v>
      </c>
      <c r="CU495" s="7">
        <v>0</v>
      </c>
      <c r="CV495" s="7">
        <v>0</v>
      </c>
      <c r="CW495" s="7">
        <v>0</v>
      </c>
      <c r="CX495" s="7">
        <f>Table2[[#This Row],[Penalty Paid Through FY 11]]+Table2[[#This Row],[Penalty Paid FY 12 and After]]</f>
        <v>0</v>
      </c>
      <c r="CY495" s="7">
        <v>11.941000000000001</v>
      </c>
      <c r="CZ495" s="7">
        <v>47.866</v>
      </c>
      <c r="DA495" s="7">
        <v>180.30099999999999</v>
      </c>
      <c r="DB495" s="7">
        <f>Table2[[#This Row],[TOTAL Assistance Net of recapture penalties Through FY 11]]+Table2[[#This Row],[TOTAL Assistance Net of recapture penalties FY 12 and After ]]</f>
        <v>228.16699999999997</v>
      </c>
      <c r="DC495" s="7">
        <v>172.02279999999999</v>
      </c>
      <c r="DD495" s="7">
        <v>590.27639999999997</v>
      </c>
      <c r="DE495" s="7">
        <v>2597.4268000000002</v>
      </c>
      <c r="DF495" s="7">
        <f>Table2[[#This Row],[Company Direct Tax Revenue Before Assistance FY 12 and After]]+Table2[[#This Row],[Company Direct Tax Revenue Before Assistance Through FY 11]]</f>
        <v>3187.7031999999999</v>
      </c>
      <c r="DG495" s="7">
        <v>138.0891</v>
      </c>
      <c r="DH495" s="7">
        <v>445.79259999999999</v>
      </c>
      <c r="DI495" s="7">
        <v>2085.0500000000002</v>
      </c>
      <c r="DJ495" s="7">
        <f>Table2[[#This Row],[Indirect and Induced Tax Revenues FY 12 and After]]+Table2[[#This Row],[Indirect and Induced Tax Revenues Through FY 11]]</f>
        <v>2530.8425999999999</v>
      </c>
      <c r="DK495" s="7">
        <v>310.11189999999999</v>
      </c>
      <c r="DL495" s="7">
        <v>1036.069</v>
      </c>
      <c r="DM495" s="7">
        <v>4682.4768000000004</v>
      </c>
      <c r="DN495" s="7">
        <f>Table2[[#This Row],[TOTAL Tax Revenues Before Assistance Through FY 11]]+Table2[[#This Row],[TOTAL Tax Revenues Before Assistance FY 12 and After]]</f>
        <v>5718.5457999999999</v>
      </c>
      <c r="DO495" s="7">
        <v>298.17090000000002</v>
      </c>
      <c r="DP495" s="7">
        <v>988.20299999999997</v>
      </c>
      <c r="DQ495" s="7">
        <v>4502.1758</v>
      </c>
      <c r="DR495" s="7">
        <f>Table2[[#This Row],[TOTAL Tax Revenues Net of Assistance Recapture and Penalty FY 12 and After]]+Table2[[#This Row],[TOTAL Tax Revenues Net of Assistance Recapture and Penalty Through FY 11]]</f>
        <v>5490.3788000000004</v>
      </c>
      <c r="DS495" s="7">
        <v>0</v>
      </c>
      <c r="DT495" s="7">
        <v>0</v>
      </c>
      <c r="DU495" s="7">
        <v>0</v>
      </c>
      <c r="DV495" s="7">
        <v>0</v>
      </c>
    </row>
    <row r="496" spans="1:126" x14ac:dyDescent="0.25">
      <c r="A496" s="5">
        <v>93362</v>
      </c>
      <c r="B496" s="5" t="s">
        <v>919</v>
      </c>
      <c r="C496" s="5" t="s">
        <v>920</v>
      </c>
      <c r="D496" s="5" t="s">
        <v>42</v>
      </c>
      <c r="E496" s="5">
        <v>34</v>
      </c>
      <c r="F496" s="5">
        <v>2964</v>
      </c>
      <c r="G496" s="5">
        <v>50</v>
      </c>
      <c r="H496" s="23"/>
      <c r="I496" s="23"/>
      <c r="J496" s="5">
        <v>311712</v>
      </c>
      <c r="K496" s="6" t="s">
        <v>43</v>
      </c>
      <c r="L496" s="6">
        <v>39793</v>
      </c>
      <c r="M496" s="9">
        <v>49125</v>
      </c>
      <c r="N496" s="7">
        <v>2625</v>
      </c>
      <c r="O496" s="5" t="s">
        <v>51</v>
      </c>
      <c r="P496" s="23">
        <v>18</v>
      </c>
      <c r="Q496" s="23">
        <v>0</v>
      </c>
      <c r="R496" s="23">
        <v>3</v>
      </c>
      <c r="S496" s="23">
        <v>0</v>
      </c>
      <c r="T496" s="23">
        <v>0</v>
      </c>
      <c r="U496" s="23">
        <v>21</v>
      </c>
      <c r="V496" s="23">
        <v>12</v>
      </c>
      <c r="W496" s="23">
        <v>0</v>
      </c>
      <c r="X496" s="23">
        <v>0</v>
      </c>
      <c r="Y496" s="23">
        <v>13</v>
      </c>
      <c r="Z496" s="23">
        <v>20</v>
      </c>
      <c r="AA496" s="24">
        <v>0</v>
      </c>
      <c r="AB496" s="24">
        <v>0</v>
      </c>
      <c r="AC496" s="24">
        <v>0</v>
      </c>
      <c r="AD496" s="24">
        <v>0</v>
      </c>
      <c r="AE496" s="24">
        <v>0</v>
      </c>
      <c r="AF496" s="24">
        <v>100</v>
      </c>
      <c r="AG496" s="5" t="s">
        <v>33</v>
      </c>
      <c r="AH496" s="7" t="s">
        <v>33</v>
      </c>
      <c r="AI496" s="7">
        <v>8.6310000000000002</v>
      </c>
      <c r="AJ496" s="7">
        <v>24.4739</v>
      </c>
      <c r="AK496" s="7">
        <v>130.32230000000001</v>
      </c>
      <c r="AL496" s="7">
        <f>Table2[[#This Row],[Company Direct Land Through FY 11]]+Table2[[#This Row],[Company Direct Land FY 12 and After ]]</f>
        <v>154.7962</v>
      </c>
      <c r="AM496" s="7">
        <v>9.1869999999999994</v>
      </c>
      <c r="AN496" s="7">
        <v>47.631100000000004</v>
      </c>
      <c r="AO496" s="7">
        <v>138.71700000000001</v>
      </c>
      <c r="AP496" s="7">
        <f>Table2[[#This Row],[Company Direct Building Through FY 11]]+Table2[[#This Row],[Company Direct Building FY 12 and After  ]]</f>
        <v>186.34810000000002</v>
      </c>
      <c r="AQ496" s="7">
        <v>0</v>
      </c>
      <c r="AR496" s="7">
        <v>29.5381</v>
      </c>
      <c r="AS496" s="7">
        <v>0</v>
      </c>
      <c r="AT496" s="7">
        <f>Table2[[#This Row],[Mortgage Recording Tax Through FY 11]]+Table2[[#This Row],[Mortgage Recording Tax FY 12 and After ]]</f>
        <v>29.5381</v>
      </c>
      <c r="AU496" s="7">
        <v>14.769</v>
      </c>
      <c r="AV496" s="7">
        <v>20.822800000000001</v>
      </c>
      <c r="AW496" s="7">
        <v>223.00149999999999</v>
      </c>
      <c r="AX496" s="7">
        <f>Table2[[#This Row],[Pilot Savings  Through FY 11]]+Table2[[#This Row],[Pilot Savings FY 12 and After ]]</f>
        <v>243.82429999999999</v>
      </c>
      <c r="AY496" s="7">
        <v>0</v>
      </c>
      <c r="AZ496" s="7">
        <v>29.5381</v>
      </c>
      <c r="BA496" s="7">
        <v>0</v>
      </c>
      <c r="BB496" s="7">
        <f>Table2[[#This Row],[Mortgage Recording Tax Exemption Through FY 11]]+Table2[[#This Row],[Mortgage Recording Tax Exemption FY 12 and After ]]</f>
        <v>29.5381</v>
      </c>
      <c r="BC496" s="7">
        <v>13.8155</v>
      </c>
      <c r="BD496" s="7">
        <v>38.1111</v>
      </c>
      <c r="BE496" s="7">
        <v>208.60470000000001</v>
      </c>
      <c r="BF496" s="7">
        <f>Table2[[#This Row],[Indirect and Induced Land Through FY 11]]+Table2[[#This Row],[Indirect and Induced Land FY 12 and After ]]</f>
        <v>246.7158</v>
      </c>
      <c r="BG496" s="7">
        <v>25.657299999999999</v>
      </c>
      <c r="BH496" s="7">
        <v>70.777699999999996</v>
      </c>
      <c r="BI496" s="7">
        <v>387.40690000000001</v>
      </c>
      <c r="BJ496" s="7">
        <f>Table2[[#This Row],[Indirect and Induced Building Through FY 11]]+Table2[[#This Row],[Indirect and Induced Building FY 12 and After]]</f>
        <v>458.18459999999999</v>
      </c>
      <c r="BK496" s="7">
        <v>42.521799999999999</v>
      </c>
      <c r="BL496" s="7">
        <v>160.17099999999999</v>
      </c>
      <c r="BM496" s="7">
        <v>642.04939999999999</v>
      </c>
      <c r="BN496" s="7">
        <f>Table2[[#This Row],[TOTAL Real Property Related Taxes Through FY 11]]+Table2[[#This Row],[TOTAL Real Property Related Taxes FY 12 and After]]</f>
        <v>802.22039999999993</v>
      </c>
      <c r="BO496" s="7">
        <v>168.15170000000001</v>
      </c>
      <c r="BP496" s="7">
        <v>486.07769999999999</v>
      </c>
      <c r="BQ496" s="7">
        <v>2538.9747000000002</v>
      </c>
      <c r="BR496" s="7">
        <f>Table2[[#This Row],[Company Direct Through FY 11]]+Table2[[#This Row],[Company Direct FY 12 and After ]]</f>
        <v>3025.0524</v>
      </c>
      <c r="BS496" s="7">
        <v>0</v>
      </c>
      <c r="BT496" s="7">
        <v>2.9108999999999998</v>
      </c>
      <c r="BU496" s="7">
        <v>0</v>
      </c>
      <c r="BV496" s="7">
        <f>Table2[[#This Row],[Sales Tax Exemption Through FY 11]]+Table2[[#This Row],[Sales Tax Exemption FY 12 and After ]]</f>
        <v>2.9108999999999998</v>
      </c>
      <c r="BW496" s="7">
        <v>0</v>
      </c>
      <c r="BX496" s="7">
        <v>0</v>
      </c>
      <c r="BY496" s="7">
        <v>0</v>
      </c>
      <c r="BZ496" s="7">
        <f>Table2[[#This Row],[Energy Tax Savings Through FY 11]]+Table2[[#This Row],[Energy Tax Savings FY 12 and After ]]</f>
        <v>0</v>
      </c>
      <c r="CA496" s="7">
        <v>0</v>
      </c>
      <c r="CB496" s="7">
        <v>0</v>
      </c>
      <c r="CC496" s="7">
        <v>0</v>
      </c>
      <c r="CD496" s="7">
        <f>Table2[[#This Row],[Tax Exempt Bond Savings Through FY 11]]+Table2[[#This Row],[Tax Exempt Bond Savings FY12 and After ]]</f>
        <v>0</v>
      </c>
      <c r="CE496" s="7">
        <v>54.376399999999997</v>
      </c>
      <c r="CF496" s="7">
        <v>160.0728</v>
      </c>
      <c r="CG496" s="7">
        <v>821.04700000000003</v>
      </c>
      <c r="CH496" s="7">
        <f>Table2[[#This Row],[Indirect and Induced Through FY 11]]+Table2[[#This Row],[Indirect and Induced FY 12 and After  ]]</f>
        <v>981.11980000000005</v>
      </c>
      <c r="CI496" s="7">
        <v>222.52809999999999</v>
      </c>
      <c r="CJ496" s="7">
        <v>643.2396</v>
      </c>
      <c r="CK496" s="7">
        <v>3360.0216999999998</v>
      </c>
      <c r="CL496" s="7">
        <f>Table2[[#This Row],[TOTAL Income Consumption Use Taxes Through FY 11]]+Table2[[#This Row],[TOTAL Income Consumption Use Taxes FY 12 and After  ]]</f>
        <v>4003.2612999999997</v>
      </c>
      <c r="CM496" s="7">
        <v>14.769</v>
      </c>
      <c r="CN496" s="7">
        <v>53.271799999999999</v>
      </c>
      <c r="CO496" s="7">
        <v>223.00149999999999</v>
      </c>
      <c r="CP496" s="7">
        <f>Table2[[#This Row],[Assistance Provided Through FY 11]]+Table2[[#This Row],[Assistance Provided FY 12 and After ]]</f>
        <v>276.27330000000001</v>
      </c>
      <c r="CQ496" s="7">
        <v>0</v>
      </c>
      <c r="CR496" s="7">
        <v>0</v>
      </c>
      <c r="CS496" s="7">
        <v>0</v>
      </c>
      <c r="CT496" s="7">
        <f>Table2[[#This Row],[Recapture Cancellation Reduction Amount Through FY 11]]+Table2[[#This Row],[Recapture Cancellation Reduction Amount FY 12 and After ]]</f>
        <v>0</v>
      </c>
      <c r="CU496" s="7">
        <v>0</v>
      </c>
      <c r="CV496" s="7">
        <v>0</v>
      </c>
      <c r="CW496" s="7">
        <v>0</v>
      </c>
      <c r="CX496" s="7">
        <f>Table2[[#This Row],[Penalty Paid Through FY 11]]+Table2[[#This Row],[Penalty Paid FY 12 and After]]</f>
        <v>0</v>
      </c>
      <c r="CY496" s="7">
        <v>14.769</v>
      </c>
      <c r="CZ496" s="7">
        <v>53.271799999999999</v>
      </c>
      <c r="DA496" s="7">
        <v>223.00149999999999</v>
      </c>
      <c r="DB496" s="7">
        <f>Table2[[#This Row],[TOTAL Assistance Net of recapture penalties Through FY 11]]+Table2[[#This Row],[TOTAL Assistance Net of recapture penalties FY 12 and After ]]</f>
        <v>276.27330000000001</v>
      </c>
      <c r="DC496" s="7">
        <v>185.96969999999999</v>
      </c>
      <c r="DD496" s="7">
        <v>587.72080000000005</v>
      </c>
      <c r="DE496" s="7">
        <v>2808.0140000000001</v>
      </c>
      <c r="DF496" s="7">
        <f>Table2[[#This Row],[Company Direct Tax Revenue Before Assistance FY 12 and After]]+Table2[[#This Row],[Company Direct Tax Revenue Before Assistance Through FY 11]]</f>
        <v>3395.7348000000002</v>
      </c>
      <c r="DG496" s="7">
        <v>93.849199999999996</v>
      </c>
      <c r="DH496" s="7">
        <v>268.96159999999998</v>
      </c>
      <c r="DI496" s="7">
        <v>1417.0586000000001</v>
      </c>
      <c r="DJ496" s="7">
        <f>Table2[[#This Row],[Indirect and Induced Tax Revenues FY 12 and After]]+Table2[[#This Row],[Indirect and Induced Tax Revenues Through FY 11]]</f>
        <v>1686.0201999999999</v>
      </c>
      <c r="DK496" s="7">
        <v>279.81889999999999</v>
      </c>
      <c r="DL496" s="7">
        <v>856.68240000000003</v>
      </c>
      <c r="DM496" s="7">
        <v>4225.0726000000004</v>
      </c>
      <c r="DN496" s="7">
        <f>Table2[[#This Row],[TOTAL Tax Revenues Before Assistance Through FY 11]]+Table2[[#This Row],[TOTAL Tax Revenues Before Assistance FY 12 and After]]</f>
        <v>5081.7550000000001</v>
      </c>
      <c r="DO496" s="7">
        <v>265.04989999999998</v>
      </c>
      <c r="DP496" s="7">
        <v>803.41060000000004</v>
      </c>
      <c r="DQ496" s="7">
        <v>4002.0711000000001</v>
      </c>
      <c r="DR496" s="7">
        <f>Table2[[#This Row],[TOTAL Tax Revenues Net of Assistance Recapture and Penalty FY 12 and After]]+Table2[[#This Row],[TOTAL Tax Revenues Net of Assistance Recapture and Penalty Through FY 11]]</f>
        <v>4805.4817000000003</v>
      </c>
      <c r="DS496" s="7">
        <v>0</v>
      </c>
      <c r="DT496" s="7">
        <v>0</v>
      </c>
      <c r="DU496" s="7">
        <v>0</v>
      </c>
      <c r="DV496" s="7">
        <v>0</v>
      </c>
    </row>
    <row r="497" spans="1:126" x14ac:dyDescent="0.25">
      <c r="A497" s="5">
        <v>93363</v>
      </c>
      <c r="B497" s="5" t="s">
        <v>921</v>
      </c>
      <c r="C497" s="5" t="s">
        <v>922</v>
      </c>
      <c r="D497" s="5" t="s">
        <v>36</v>
      </c>
      <c r="E497" s="5">
        <v>17</v>
      </c>
      <c r="F497" s="5">
        <v>2606</v>
      </c>
      <c r="G497" s="5">
        <v>3</v>
      </c>
      <c r="H497" s="23"/>
      <c r="I497" s="23"/>
      <c r="J497" s="5">
        <v>312120</v>
      </c>
      <c r="K497" s="6" t="s">
        <v>43</v>
      </c>
      <c r="L497" s="6">
        <v>39940</v>
      </c>
      <c r="M497" s="9">
        <v>49490</v>
      </c>
      <c r="N497" s="7">
        <v>24705</v>
      </c>
      <c r="O497" s="5" t="s">
        <v>51</v>
      </c>
      <c r="P497" s="23">
        <v>0</v>
      </c>
      <c r="Q497" s="23">
        <v>0</v>
      </c>
      <c r="R497" s="23">
        <v>1</v>
      </c>
      <c r="S497" s="23">
        <v>0</v>
      </c>
      <c r="T497" s="23">
        <v>0</v>
      </c>
      <c r="U497" s="23">
        <v>1</v>
      </c>
      <c r="V497" s="23">
        <v>1</v>
      </c>
      <c r="W497" s="23">
        <v>0</v>
      </c>
      <c r="X497" s="23">
        <v>0</v>
      </c>
      <c r="Y497" s="23">
        <v>0</v>
      </c>
      <c r="Z497" s="23">
        <v>55</v>
      </c>
      <c r="AA497" s="24">
        <v>0</v>
      </c>
      <c r="AB497" s="24">
        <v>0</v>
      </c>
      <c r="AC497" s="24">
        <v>0</v>
      </c>
      <c r="AD497" s="24">
        <v>0</v>
      </c>
      <c r="AE497" s="24">
        <v>0</v>
      </c>
      <c r="AF497" s="24">
        <v>100</v>
      </c>
      <c r="AG497" s="5" t="s">
        <v>39</v>
      </c>
      <c r="AH497" s="7" t="s">
        <v>33</v>
      </c>
      <c r="AI497" s="7">
        <v>74.617000000000004</v>
      </c>
      <c r="AJ497" s="7">
        <v>68.733500000000006</v>
      </c>
      <c r="AK497" s="7">
        <v>1161.8914</v>
      </c>
      <c r="AL497" s="7">
        <f>Table2[[#This Row],[Company Direct Land Through FY 11]]+Table2[[#This Row],[Company Direct Land FY 12 and After ]]</f>
        <v>1230.6249</v>
      </c>
      <c r="AM497" s="7">
        <v>146.822</v>
      </c>
      <c r="AN497" s="7">
        <v>134.9539</v>
      </c>
      <c r="AO497" s="7">
        <v>2286.2237</v>
      </c>
      <c r="AP497" s="7">
        <f>Table2[[#This Row],[Company Direct Building Through FY 11]]+Table2[[#This Row],[Company Direct Building FY 12 and After  ]]</f>
        <v>2421.1776</v>
      </c>
      <c r="AQ497" s="7">
        <v>0</v>
      </c>
      <c r="AR497" s="7">
        <v>267.95999999999998</v>
      </c>
      <c r="AS497" s="7">
        <v>0</v>
      </c>
      <c r="AT497" s="7">
        <f>Table2[[#This Row],[Mortgage Recording Tax Through FY 11]]+Table2[[#This Row],[Mortgage Recording Tax FY 12 and After ]]</f>
        <v>267.95999999999998</v>
      </c>
      <c r="AU497" s="7">
        <v>74.617000000000004</v>
      </c>
      <c r="AV497" s="7">
        <v>66.096699999999998</v>
      </c>
      <c r="AW497" s="7">
        <v>1161.8914</v>
      </c>
      <c r="AX497" s="7">
        <f>Table2[[#This Row],[Pilot Savings  Through FY 11]]+Table2[[#This Row],[Pilot Savings FY 12 and After ]]</f>
        <v>1227.9881</v>
      </c>
      <c r="AY497" s="7">
        <v>0</v>
      </c>
      <c r="AZ497" s="7">
        <v>267.95999999999998</v>
      </c>
      <c r="BA497" s="7">
        <v>0</v>
      </c>
      <c r="BB497" s="7">
        <f>Table2[[#This Row],[Mortgage Recording Tax Exemption Through FY 11]]+Table2[[#This Row],[Mortgage Recording Tax Exemption FY 12 and After ]]</f>
        <v>267.95999999999998</v>
      </c>
      <c r="BC497" s="7">
        <v>1.1508</v>
      </c>
      <c r="BD497" s="7">
        <v>4.1302000000000003</v>
      </c>
      <c r="BE497" s="7">
        <v>17.918700000000001</v>
      </c>
      <c r="BF497" s="7">
        <f>Table2[[#This Row],[Indirect and Induced Land Through FY 11]]+Table2[[#This Row],[Indirect and Induced Land FY 12 and After ]]</f>
        <v>22.048900000000003</v>
      </c>
      <c r="BG497" s="7">
        <v>2.1372</v>
      </c>
      <c r="BH497" s="7">
        <v>7.6703000000000001</v>
      </c>
      <c r="BI497" s="7">
        <v>33.276899999999998</v>
      </c>
      <c r="BJ497" s="7">
        <f>Table2[[#This Row],[Indirect and Induced Building Through FY 11]]+Table2[[#This Row],[Indirect and Induced Building FY 12 and After]]</f>
        <v>40.947199999999995</v>
      </c>
      <c r="BK497" s="7">
        <v>150.11000000000001</v>
      </c>
      <c r="BL497" s="7">
        <v>149.3912</v>
      </c>
      <c r="BM497" s="7">
        <v>2337.4193</v>
      </c>
      <c r="BN497" s="7">
        <f>Table2[[#This Row],[TOTAL Real Property Related Taxes Through FY 11]]+Table2[[#This Row],[TOTAL Real Property Related Taxes FY 12 and After]]</f>
        <v>2486.8105</v>
      </c>
      <c r="BO497" s="7">
        <v>12.855499999999999</v>
      </c>
      <c r="BP497" s="7">
        <v>48.625999999999998</v>
      </c>
      <c r="BQ497" s="7">
        <v>200.17840000000001</v>
      </c>
      <c r="BR497" s="7">
        <f>Table2[[#This Row],[Company Direct Through FY 11]]+Table2[[#This Row],[Company Direct FY 12 and After ]]</f>
        <v>248.80440000000002</v>
      </c>
      <c r="BS497" s="7">
        <v>0</v>
      </c>
      <c r="BT497" s="7">
        <v>0</v>
      </c>
      <c r="BU497" s="7">
        <v>0</v>
      </c>
      <c r="BV497" s="7">
        <f>Table2[[#This Row],[Sales Tax Exemption Through FY 11]]+Table2[[#This Row],[Sales Tax Exemption FY 12 and After ]]</f>
        <v>0</v>
      </c>
      <c r="BW497" s="7">
        <v>0</v>
      </c>
      <c r="BX497" s="7">
        <v>0</v>
      </c>
      <c r="BY497" s="7">
        <v>0</v>
      </c>
      <c r="BZ497" s="7">
        <f>Table2[[#This Row],[Energy Tax Savings Through FY 11]]+Table2[[#This Row],[Energy Tax Savings FY 12 and After ]]</f>
        <v>0</v>
      </c>
      <c r="CA497" s="7">
        <v>0</v>
      </c>
      <c r="CB497" s="7">
        <v>0</v>
      </c>
      <c r="CC497" s="7">
        <v>0</v>
      </c>
      <c r="CD497" s="7">
        <f>Table2[[#This Row],[Tax Exempt Bond Savings Through FY 11]]+Table2[[#This Row],[Tax Exempt Bond Savings FY12 and After ]]</f>
        <v>0</v>
      </c>
      <c r="CE497" s="7">
        <v>4.1554000000000002</v>
      </c>
      <c r="CF497" s="7">
        <v>16.0761</v>
      </c>
      <c r="CG497" s="7">
        <v>64.703400000000002</v>
      </c>
      <c r="CH497" s="7">
        <f>Table2[[#This Row],[Indirect and Induced Through FY 11]]+Table2[[#This Row],[Indirect and Induced FY 12 and After  ]]</f>
        <v>80.779499999999999</v>
      </c>
      <c r="CI497" s="7">
        <v>17.010899999999999</v>
      </c>
      <c r="CJ497" s="7">
        <v>64.702100000000002</v>
      </c>
      <c r="CK497" s="7">
        <v>264.8818</v>
      </c>
      <c r="CL497" s="7">
        <f>Table2[[#This Row],[TOTAL Income Consumption Use Taxes Through FY 11]]+Table2[[#This Row],[TOTAL Income Consumption Use Taxes FY 12 and After  ]]</f>
        <v>329.58389999999997</v>
      </c>
      <c r="CM497" s="7">
        <v>74.617000000000004</v>
      </c>
      <c r="CN497" s="7">
        <v>334.05669999999998</v>
      </c>
      <c r="CO497" s="7">
        <v>1161.8914</v>
      </c>
      <c r="CP497" s="7">
        <f>Table2[[#This Row],[Assistance Provided Through FY 11]]+Table2[[#This Row],[Assistance Provided FY 12 and After ]]</f>
        <v>1495.9481000000001</v>
      </c>
      <c r="CQ497" s="7">
        <v>0</v>
      </c>
      <c r="CR497" s="7">
        <v>0</v>
      </c>
      <c r="CS497" s="7">
        <v>0</v>
      </c>
      <c r="CT497" s="7">
        <f>Table2[[#This Row],[Recapture Cancellation Reduction Amount Through FY 11]]+Table2[[#This Row],[Recapture Cancellation Reduction Amount FY 12 and After ]]</f>
        <v>0</v>
      </c>
      <c r="CU497" s="7">
        <v>0</v>
      </c>
      <c r="CV497" s="7">
        <v>0</v>
      </c>
      <c r="CW497" s="7">
        <v>0</v>
      </c>
      <c r="CX497" s="7">
        <f>Table2[[#This Row],[Penalty Paid Through FY 11]]+Table2[[#This Row],[Penalty Paid FY 12 and After]]</f>
        <v>0</v>
      </c>
      <c r="CY497" s="7">
        <v>74.617000000000004</v>
      </c>
      <c r="CZ497" s="7">
        <v>334.05669999999998</v>
      </c>
      <c r="DA497" s="7">
        <v>1161.8914</v>
      </c>
      <c r="DB497" s="7">
        <f>Table2[[#This Row],[TOTAL Assistance Net of recapture penalties Through FY 11]]+Table2[[#This Row],[TOTAL Assistance Net of recapture penalties FY 12 and After ]]</f>
        <v>1495.9481000000001</v>
      </c>
      <c r="DC497" s="7">
        <v>234.2945</v>
      </c>
      <c r="DD497" s="7">
        <v>520.27340000000004</v>
      </c>
      <c r="DE497" s="7">
        <v>3648.2935000000002</v>
      </c>
      <c r="DF497" s="7">
        <f>Table2[[#This Row],[Company Direct Tax Revenue Before Assistance FY 12 and After]]+Table2[[#This Row],[Company Direct Tax Revenue Before Assistance Through FY 11]]</f>
        <v>4168.5668999999998</v>
      </c>
      <c r="DG497" s="7">
        <v>7.4433999999999996</v>
      </c>
      <c r="DH497" s="7">
        <v>27.8766</v>
      </c>
      <c r="DI497" s="7">
        <v>115.899</v>
      </c>
      <c r="DJ497" s="7">
        <f>Table2[[#This Row],[Indirect and Induced Tax Revenues FY 12 and After]]+Table2[[#This Row],[Indirect and Induced Tax Revenues Through FY 11]]</f>
        <v>143.7756</v>
      </c>
      <c r="DK497" s="7">
        <v>241.7379</v>
      </c>
      <c r="DL497" s="7">
        <v>548.15</v>
      </c>
      <c r="DM497" s="7">
        <v>3764.1925000000001</v>
      </c>
      <c r="DN497" s="7">
        <f>Table2[[#This Row],[TOTAL Tax Revenues Before Assistance Through FY 11]]+Table2[[#This Row],[TOTAL Tax Revenues Before Assistance FY 12 and After]]</f>
        <v>4312.3424999999997</v>
      </c>
      <c r="DO497" s="7">
        <v>167.12090000000001</v>
      </c>
      <c r="DP497" s="7">
        <v>214.0933</v>
      </c>
      <c r="DQ497" s="7">
        <v>2602.3011000000001</v>
      </c>
      <c r="DR497" s="7">
        <f>Table2[[#This Row],[TOTAL Tax Revenues Net of Assistance Recapture and Penalty FY 12 and After]]+Table2[[#This Row],[TOTAL Tax Revenues Net of Assistance Recapture and Penalty Through FY 11]]</f>
        <v>2816.3944000000001</v>
      </c>
      <c r="DS497" s="7">
        <v>0</v>
      </c>
      <c r="DT497" s="7">
        <v>0</v>
      </c>
      <c r="DU497" s="7">
        <v>0</v>
      </c>
      <c r="DV497" s="7">
        <v>0</v>
      </c>
    </row>
    <row r="498" spans="1:126" x14ac:dyDescent="0.25">
      <c r="A498" s="5">
        <v>93369</v>
      </c>
      <c r="B498" s="5" t="s">
        <v>923</v>
      </c>
      <c r="C498" s="5" t="s">
        <v>924</v>
      </c>
      <c r="D498" s="5" t="s">
        <v>27</v>
      </c>
      <c r="E498" s="5">
        <v>10</v>
      </c>
      <c r="F498" s="5">
        <v>2127</v>
      </c>
      <c r="G498" s="5">
        <v>9</v>
      </c>
      <c r="H498" s="23"/>
      <c r="I498" s="23"/>
      <c r="J498" s="5">
        <v>623210</v>
      </c>
      <c r="K498" s="6" t="s">
        <v>166</v>
      </c>
      <c r="L498" s="6">
        <v>39477</v>
      </c>
      <c r="M498" s="9">
        <v>48761</v>
      </c>
      <c r="N498" s="7">
        <v>1000</v>
      </c>
      <c r="O498" s="5" t="s">
        <v>79</v>
      </c>
      <c r="P498" s="23">
        <v>3</v>
      </c>
      <c r="Q498" s="23">
        <v>0</v>
      </c>
      <c r="R498" s="23">
        <v>10</v>
      </c>
      <c r="S498" s="23">
        <v>0</v>
      </c>
      <c r="T498" s="23">
        <v>0</v>
      </c>
      <c r="U498" s="23">
        <v>13</v>
      </c>
      <c r="V498" s="23">
        <v>11</v>
      </c>
      <c r="W498" s="23">
        <v>0</v>
      </c>
      <c r="X498" s="23">
        <v>0</v>
      </c>
      <c r="Y498" s="23">
        <v>0</v>
      </c>
      <c r="Z498" s="23">
        <v>0</v>
      </c>
      <c r="AA498" s="24">
        <v>0</v>
      </c>
      <c r="AB498" s="24">
        <v>0</v>
      </c>
      <c r="AC498" s="24">
        <v>0</v>
      </c>
      <c r="AD498" s="24">
        <v>0</v>
      </c>
      <c r="AE498" s="24">
        <v>0</v>
      </c>
      <c r="AF498" s="24">
        <v>100</v>
      </c>
      <c r="AG498" s="5" t="s">
        <v>39</v>
      </c>
      <c r="AH498" s="7" t="s">
        <v>33</v>
      </c>
      <c r="AI498" s="7">
        <v>0</v>
      </c>
      <c r="AJ498" s="7">
        <v>0</v>
      </c>
      <c r="AK498" s="7">
        <v>0</v>
      </c>
      <c r="AL498" s="7">
        <f>Table2[[#This Row],[Company Direct Land Through FY 11]]+Table2[[#This Row],[Company Direct Land FY 12 and After ]]</f>
        <v>0</v>
      </c>
      <c r="AM498" s="7">
        <v>0</v>
      </c>
      <c r="AN498" s="7">
        <v>0</v>
      </c>
      <c r="AO498" s="7">
        <v>0</v>
      </c>
      <c r="AP498" s="7">
        <f>Table2[[#This Row],[Company Direct Building Through FY 11]]+Table2[[#This Row],[Company Direct Building FY 12 and After  ]]</f>
        <v>0</v>
      </c>
      <c r="AQ498" s="7">
        <v>0</v>
      </c>
      <c r="AR498" s="7">
        <v>17.864000000000001</v>
      </c>
      <c r="AS498" s="7">
        <v>0</v>
      </c>
      <c r="AT498" s="7">
        <f>Table2[[#This Row],[Mortgage Recording Tax Through FY 11]]+Table2[[#This Row],[Mortgage Recording Tax FY 12 and After ]]</f>
        <v>17.864000000000001</v>
      </c>
      <c r="AU498" s="7">
        <v>0</v>
      </c>
      <c r="AV498" s="7">
        <v>0</v>
      </c>
      <c r="AW498" s="7">
        <v>0</v>
      </c>
      <c r="AX498" s="7">
        <f>Table2[[#This Row],[Pilot Savings  Through FY 11]]+Table2[[#This Row],[Pilot Savings FY 12 and After ]]</f>
        <v>0</v>
      </c>
      <c r="AY498" s="7">
        <v>0</v>
      </c>
      <c r="AZ498" s="7">
        <v>17.864000000000001</v>
      </c>
      <c r="BA498" s="7">
        <v>0</v>
      </c>
      <c r="BB498" s="7">
        <f>Table2[[#This Row],[Mortgage Recording Tax Exemption Through FY 11]]+Table2[[#This Row],[Mortgage Recording Tax Exemption FY 12 and After ]]</f>
        <v>17.864000000000001</v>
      </c>
      <c r="BC498" s="7">
        <v>4.9181999999999997</v>
      </c>
      <c r="BD498" s="7">
        <v>19.074999999999999</v>
      </c>
      <c r="BE498" s="7">
        <v>69.892499999999998</v>
      </c>
      <c r="BF498" s="7">
        <f>Table2[[#This Row],[Indirect and Induced Land Through FY 11]]+Table2[[#This Row],[Indirect and Induced Land FY 12 and After ]]</f>
        <v>88.967500000000001</v>
      </c>
      <c r="BG498" s="7">
        <v>9.1338000000000008</v>
      </c>
      <c r="BH498" s="7">
        <v>35.424999999999997</v>
      </c>
      <c r="BI498" s="7">
        <v>129.8022</v>
      </c>
      <c r="BJ498" s="7">
        <f>Table2[[#This Row],[Indirect and Induced Building Through FY 11]]+Table2[[#This Row],[Indirect and Induced Building FY 12 and After]]</f>
        <v>165.22719999999998</v>
      </c>
      <c r="BK498" s="7">
        <v>14.052</v>
      </c>
      <c r="BL498" s="7">
        <v>54.5</v>
      </c>
      <c r="BM498" s="7">
        <v>199.69470000000001</v>
      </c>
      <c r="BN498" s="7">
        <f>Table2[[#This Row],[TOTAL Real Property Related Taxes Through FY 11]]+Table2[[#This Row],[TOTAL Real Property Related Taxes FY 12 and After]]</f>
        <v>254.19470000000001</v>
      </c>
      <c r="BO498" s="7">
        <v>15.1271</v>
      </c>
      <c r="BP498" s="7">
        <v>61.318100000000001</v>
      </c>
      <c r="BQ498" s="7">
        <v>214.9727</v>
      </c>
      <c r="BR498" s="7">
        <f>Table2[[#This Row],[Company Direct Through FY 11]]+Table2[[#This Row],[Company Direct FY 12 and After ]]</f>
        <v>276.29079999999999</v>
      </c>
      <c r="BS498" s="7">
        <v>0</v>
      </c>
      <c r="BT498" s="7">
        <v>0</v>
      </c>
      <c r="BU498" s="7">
        <v>0</v>
      </c>
      <c r="BV498" s="7">
        <f>Table2[[#This Row],[Sales Tax Exemption Through FY 11]]+Table2[[#This Row],[Sales Tax Exemption FY 12 and After ]]</f>
        <v>0</v>
      </c>
      <c r="BW498" s="7">
        <v>0</v>
      </c>
      <c r="BX498" s="7">
        <v>0</v>
      </c>
      <c r="BY498" s="7">
        <v>0</v>
      </c>
      <c r="BZ498" s="7">
        <f>Table2[[#This Row],[Energy Tax Savings Through FY 11]]+Table2[[#This Row],[Energy Tax Savings FY 12 and After ]]</f>
        <v>0</v>
      </c>
      <c r="CA498" s="7">
        <v>0.86870000000000003</v>
      </c>
      <c r="CB498" s="7">
        <v>2.8247</v>
      </c>
      <c r="CC498" s="7">
        <v>4.8728999999999996</v>
      </c>
      <c r="CD498" s="7">
        <f>Table2[[#This Row],[Tax Exempt Bond Savings Through FY 11]]+Table2[[#This Row],[Tax Exempt Bond Savings FY12 and After ]]</f>
        <v>7.6975999999999996</v>
      </c>
      <c r="CE498" s="7">
        <v>16.116700000000002</v>
      </c>
      <c r="CF498" s="7">
        <v>67.073099999999997</v>
      </c>
      <c r="CG498" s="7">
        <v>229.03739999999999</v>
      </c>
      <c r="CH498" s="7">
        <f>Table2[[#This Row],[Indirect and Induced Through FY 11]]+Table2[[#This Row],[Indirect and Induced FY 12 and After  ]]</f>
        <v>296.1105</v>
      </c>
      <c r="CI498" s="7">
        <v>30.3751</v>
      </c>
      <c r="CJ498" s="7">
        <v>125.5665</v>
      </c>
      <c r="CK498" s="7">
        <v>439.13720000000001</v>
      </c>
      <c r="CL498" s="7">
        <f>Table2[[#This Row],[TOTAL Income Consumption Use Taxes Through FY 11]]+Table2[[#This Row],[TOTAL Income Consumption Use Taxes FY 12 and After  ]]</f>
        <v>564.70370000000003</v>
      </c>
      <c r="CM498" s="7">
        <v>0.86870000000000003</v>
      </c>
      <c r="CN498" s="7">
        <v>20.688700000000001</v>
      </c>
      <c r="CO498" s="7">
        <v>4.8728999999999996</v>
      </c>
      <c r="CP498" s="7">
        <f>Table2[[#This Row],[Assistance Provided Through FY 11]]+Table2[[#This Row],[Assistance Provided FY 12 and After ]]</f>
        <v>25.561599999999999</v>
      </c>
      <c r="CQ498" s="7">
        <v>0</v>
      </c>
      <c r="CR498" s="7">
        <v>0</v>
      </c>
      <c r="CS498" s="7">
        <v>0</v>
      </c>
      <c r="CT498" s="7">
        <f>Table2[[#This Row],[Recapture Cancellation Reduction Amount Through FY 11]]+Table2[[#This Row],[Recapture Cancellation Reduction Amount FY 12 and After ]]</f>
        <v>0</v>
      </c>
      <c r="CU498" s="7">
        <v>0</v>
      </c>
      <c r="CV498" s="7">
        <v>0</v>
      </c>
      <c r="CW498" s="7">
        <v>0</v>
      </c>
      <c r="CX498" s="7">
        <f>Table2[[#This Row],[Penalty Paid Through FY 11]]+Table2[[#This Row],[Penalty Paid FY 12 and After]]</f>
        <v>0</v>
      </c>
      <c r="CY498" s="7">
        <v>0.86870000000000003</v>
      </c>
      <c r="CZ498" s="7">
        <v>20.688700000000001</v>
      </c>
      <c r="DA498" s="7">
        <v>4.8728999999999996</v>
      </c>
      <c r="DB498" s="7">
        <f>Table2[[#This Row],[TOTAL Assistance Net of recapture penalties Through FY 11]]+Table2[[#This Row],[TOTAL Assistance Net of recapture penalties FY 12 and After ]]</f>
        <v>25.561599999999999</v>
      </c>
      <c r="DC498" s="7">
        <v>15.1271</v>
      </c>
      <c r="DD498" s="7">
        <v>79.182100000000005</v>
      </c>
      <c r="DE498" s="7">
        <v>214.9727</v>
      </c>
      <c r="DF498" s="7">
        <f>Table2[[#This Row],[Company Direct Tax Revenue Before Assistance FY 12 and After]]+Table2[[#This Row],[Company Direct Tax Revenue Before Assistance Through FY 11]]</f>
        <v>294.15480000000002</v>
      </c>
      <c r="DG498" s="7">
        <v>30.168700000000001</v>
      </c>
      <c r="DH498" s="7">
        <v>121.5731</v>
      </c>
      <c r="DI498" s="7">
        <v>428.7321</v>
      </c>
      <c r="DJ498" s="7">
        <f>Table2[[#This Row],[Indirect and Induced Tax Revenues FY 12 and After]]+Table2[[#This Row],[Indirect and Induced Tax Revenues Through FY 11]]</f>
        <v>550.30520000000001</v>
      </c>
      <c r="DK498" s="7">
        <v>45.2958</v>
      </c>
      <c r="DL498" s="7">
        <v>200.7552</v>
      </c>
      <c r="DM498" s="7">
        <v>643.70479999999998</v>
      </c>
      <c r="DN498" s="7">
        <f>Table2[[#This Row],[TOTAL Tax Revenues Before Assistance Through FY 11]]+Table2[[#This Row],[TOTAL Tax Revenues Before Assistance FY 12 and After]]</f>
        <v>844.46</v>
      </c>
      <c r="DO498" s="7">
        <v>44.427100000000003</v>
      </c>
      <c r="DP498" s="7">
        <v>180.06649999999999</v>
      </c>
      <c r="DQ498" s="7">
        <v>638.83190000000002</v>
      </c>
      <c r="DR498" s="7">
        <f>Table2[[#This Row],[TOTAL Tax Revenues Net of Assistance Recapture and Penalty FY 12 and After]]+Table2[[#This Row],[TOTAL Tax Revenues Net of Assistance Recapture and Penalty Through FY 11]]</f>
        <v>818.89840000000004</v>
      </c>
      <c r="DS498" s="7">
        <v>0</v>
      </c>
      <c r="DT498" s="7">
        <v>0</v>
      </c>
      <c r="DU498" s="7">
        <v>0</v>
      </c>
      <c r="DV498" s="7">
        <v>0</v>
      </c>
    </row>
    <row r="499" spans="1:126" x14ac:dyDescent="0.25">
      <c r="A499" s="5">
        <v>93384</v>
      </c>
      <c r="B499" s="5" t="s">
        <v>1084</v>
      </c>
      <c r="C499" s="5" t="s">
        <v>1085</v>
      </c>
      <c r="D499" s="5" t="s">
        <v>42</v>
      </c>
      <c r="E499" s="5">
        <v>33</v>
      </c>
      <c r="F499" s="5">
        <v>2278</v>
      </c>
      <c r="G499" s="5">
        <v>2</v>
      </c>
      <c r="H499" s="23"/>
      <c r="I499" s="23"/>
      <c r="J499" s="5">
        <v>332116</v>
      </c>
      <c r="K499" s="6" t="s">
        <v>106</v>
      </c>
      <c r="L499" s="6">
        <v>29508</v>
      </c>
      <c r="M499" s="9">
        <v>35004</v>
      </c>
      <c r="N499" s="7">
        <v>2000</v>
      </c>
      <c r="O499" s="5" t="s">
        <v>800</v>
      </c>
      <c r="P499" s="23">
        <v>0</v>
      </c>
      <c r="Q499" s="23">
        <v>0</v>
      </c>
      <c r="R499" s="23">
        <v>30</v>
      </c>
      <c r="S499" s="23">
        <v>0</v>
      </c>
      <c r="T499" s="23">
        <v>30</v>
      </c>
      <c r="U499" s="23">
        <v>60</v>
      </c>
      <c r="V499" s="23">
        <v>60</v>
      </c>
      <c r="W499" s="23">
        <v>0</v>
      </c>
      <c r="X499" s="23">
        <v>0</v>
      </c>
      <c r="Y499" s="23">
        <v>50</v>
      </c>
      <c r="Z499" s="23">
        <v>1</v>
      </c>
      <c r="AA499" s="24">
        <v>0</v>
      </c>
      <c r="AB499" s="24">
        <v>0</v>
      </c>
      <c r="AC499" s="24">
        <v>0</v>
      </c>
      <c r="AD499" s="24">
        <v>0</v>
      </c>
      <c r="AE499" s="24">
        <v>0</v>
      </c>
      <c r="AF499" s="24">
        <v>100</v>
      </c>
      <c r="AG499" s="5" t="s">
        <v>39</v>
      </c>
      <c r="AH499" s="7" t="s">
        <v>33</v>
      </c>
      <c r="AI499" s="7">
        <v>89.465999999999994</v>
      </c>
      <c r="AJ499" s="7">
        <v>503.54109999999997</v>
      </c>
      <c r="AK499" s="7">
        <v>0</v>
      </c>
      <c r="AL499" s="7">
        <f>Table2[[#This Row],[Company Direct Land Through FY 11]]+Table2[[#This Row],[Company Direct Land FY 12 and After ]]</f>
        <v>503.54109999999997</v>
      </c>
      <c r="AM499" s="7">
        <v>48.59</v>
      </c>
      <c r="AN499" s="7">
        <v>859.72080000000005</v>
      </c>
      <c r="AO499" s="7">
        <v>0</v>
      </c>
      <c r="AP499" s="7">
        <f>Table2[[#This Row],[Company Direct Building Through FY 11]]+Table2[[#This Row],[Company Direct Building FY 12 and After  ]]</f>
        <v>859.72080000000005</v>
      </c>
      <c r="AQ499" s="7">
        <v>0</v>
      </c>
      <c r="AR499" s="7">
        <v>21.375</v>
      </c>
      <c r="AS499" s="7">
        <v>0</v>
      </c>
      <c r="AT499" s="7">
        <f>Table2[[#This Row],[Mortgage Recording Tax Through FY 11]]+Table2[[#This Row],[Mortgage Recording Tax FY 12 and After ]]</f>
        <v>21.375</v>
      </c>
      <c r="AU499" s="7">
        <v>19.478999999999999</v>
      </c>
      <c r="AV499" s="7">
        <v>437.49360000000001</v>
      </c>
      <c r="AW499" s="7">
        <v>0</v>
      </c>
      <c r="AX499" s="7">
        <f>Table2[[#This Row],[Pilot Savings  Through FY 11]]+Table2[[#This Row],[Pilot Savings FY 12 and After ]]</f>
        <v>437.49360000000001</v>
      </c>
      <c r="AY499" s="7">
        <v>0</v>
      </c>
      <c r="AZ499" s="7">
        <v>0</v>
      </c>
      <c r="BA499" s="7">
        <v>0</v>
      </c>
      <c r="BB499" s="7">
        <f>Table2[[#This Row],[Mortgage Recording Tax Exemption Through FY 11]]+Table2[[#This Row],[Mortgage Recording Tax Exemption FY 12 and After ]]</f>
        <v>0</v>
      </c>
      <c r="BC499" s="7">
        <v>63.8249</v>
      </c>
      <c r="BD499" s="7">
        <v>480.58519999999999</v>
      </c>
      <c r="BE499" s="7">
        <v>0</v>
      </c>
      <c r="BF499" s="7">
        <f>Table2[[#This Row],[Indirect and Induced Land Through FY 11]]+Table2[[#This Row],[Indirect and Induced Land FY 12 and After ]]</f>
        <v>480.58519999999999</v>
      </c>
      <c r="BG499" s="7">
        <v>118.53189999999999</v>
      </c>
      <c r="BH499" s="7">
        <v>892.51520000000005</v>
      </c>
      <c r="BI499" s="7">
        <v>0</v>
      </c>
      <c r="BJ499" s="7">
        <f>Table2[[#This Row],[Indirect and Induced Building Through FY 11]]+Table2[[#This Row],[Indirect and Induced Building FY 12 and After]]</f>
        <v>892.51520000000005</v>
      </c>
      <c r="BK499" s="7">
        <v>300.93380000000002</v>
      </c>
      <c r="BL499" s="7">
        <v>2320.2437</v>
      </c>
      <c r="BM499" s="7">
        <v>0</v>
      </c>
      <c r="BN499" s="7">
        <f>Table2[[#This Row],[TOTAL Real Property Related Taxes Through FY 11]]+Table2[[#This Row],[TOTAL Real Property Related Taxes FY 12 and After]]</f>
        <v>2320.2437</v>
      </c>
      <c r="BO499" s="7">
        <v>509.51940000000002</v>
      </c>
      <c r="BP499" s="7">
        <v>4341.8526000000002</v>
      </c>
      <c r="BQ499" s="7">
        <v>0</v>
      </c>
      <c r="BR499" s="7">
        <f>Table2[[#This Row],[Company Direct Through FY 11]]+Table2[[#This Row],[Company Direct FY 12 and After ]]</f>
        <v>4341.8526000000002</v>
      </c>
      <c r="BS499" s="7">
        <v>0</v>
      </c>
      <c r="BT499" s="7">
        <v>0</v>
      </c>
      <c r="BU499" s="7">
        <v>0</v>
      </c>
      <c r="BV499" s="7">
        <f>Table2[[#This Row],[Sales Tax Exemption Through FY 11]]+Table2[[#This Row],[Sales Tax Exemption FY 12 and After ]]</f>
        <v>0</v>
      </c>
      <c r="BW499" s="7">
        <v>0</v>
      </c>
      <c r="BX499" s="7">
        <v>0</v>
      </c>
      <c r="BY499" s="7">
        <v>0</v>
      </c>
      <c r="BZ499" s="7">
        <f>Table2[[#This Row],[Energy Tax Savings Through FY 11]]+Table2[[#This Row],[Energy Tax Savings FY 12 and After ]]</f>
        <v>0</v>
      </c>
      <c r="CA499" s="7">
        <v>0</v>
      </c>
      <c r="CB499" s="7">
        <v>0.26729999999999998</v>
      </c>
      <c r="CC499" s="7">
        <v>0</v>
      </c>
      <c r="CD499" s="7">
        <f>Table2[[#This Row],[Tax Exempt Bond Savings Through FY 11]]+Table2[[#This Row],[Tax Exempt Bond Savings FY12 and After ]]</f>
        <v>0.26729999999999998</v>
      </c>
      <c r="CE499" s="7">
        <v>251.20859999999999</v>
      </c>
      <c r="CF499" s="7">
        <v>1739.415</v>
      </c>
      <c r="CG499" s="7">
        <v>0</v>
      </c>
      <c r="CH499" s="7">
        <f>Table2[[#This Row],[Indirect and Induced Through FY 11]]+Table2[[#This Row],[Indirect and Induced FY 12 and After  ]]</f>
        <v>1739.415</v>
      </c>
      <c r="CI499" s="7">
        <v>760.72799999999995</v>
      </c>
      <c r="CJ499" s="7">
        <v>6081.0002999999997</v>
      </c>
      <c r="CK499" s="7">
        <v>0</v>
      </c>
      <c r="CL499" s="7">
        <f>Table2[[#This Row],[TOTAL Income Consumption Use Taxes Through FY 11]]+Table2[[#This Row],[TOTAL Income Consumption Use Taxes FY 12 and After  ]]</f>
        <v>6081.0002999999997</v>
      </c>
      <c r="CM499" s="7">
        <v>19.478999999999999</v>
      </c>
      <c r="CN499" s="7">
        <v>437.76089999999999</v>
      </c>
      <c r="CO499" s="7">
        <v>0</v>
      </c>
      <c r="CP499" s="7">
        <f>Table2[[#This Row],[Assistance Provided Through FY 11]]+Table2[[#This Row],[Assistance Provided FY 12 and After ]]</f>
        <v>437.76089999999999</v>
      </c>
      <c r="CQ499" s="7">
        <v>0</v>
      </c>
      <c r="CR499" s="7">
        <v>0</v>
      </c>
      <c r="CS499" s="7">
        <v>0</v>
      </c>
      <c r="CT499" s="7">
        <f>Table2[[#This Row],[Recapture Cancellation Reduction Amount Through FY 11]]+Table2[[#This Row],[Recapture Cancellation Reduction Amount FY 12 and After ]]</f>
        <v>0</v>
      </c>
      <c r="CU499" s="7">
        <v>0</v>
      </c>
      <c r="CV499" s="7">
        <v>0</v>
      </c>
      <c r="CW499" s="7">
        <v>0</v>
      </c>
      <c r="CX499" s="7">
        <f>Table2[[#This Row],[Penalty Paid Through FY 11]]+Table2[[#This Row],[Penalty Paid FY 12 and After]]</f>
        <v>0</v>
      </c>
      <c r="CY499" s="7">
        <v>19.478999999999999</v>
      </c>
      <c r="CZ499" s="7">
        <v>437.76089999999999</v>
      </c>
      <c r="DA499" s="7">
        <v>0</v>
      </c>
      <c r="DB499" s="7">
        <f>Table2[[#This Row],[TOTAL Assistance Net of recapture penalties Through FY 11]]+Table2[[#This Row],[TOTAL Assistance Net of recapture penalties FY 12 and After ]]</f>
        <v>437.76089999999999</v>
      </c>
      <c r="DC499" s="7">
        <v>647.57539999999995</v>
      </c>
      <c r="DD499" s="7">
        <v>5726.4894999999997</v>
      </c>
      <c r="DE499" s="7">
        <v>0</v>
      </c>
      <c r="DF499" s="7">
        <f>Table2[[#This Row],[Company Direct Tax Revenue Before Assistance FY 12 and After]]+Table2[[#This Row],[Company Direct Tax Revenue Before Assistance Through FY 11]]</f>
        <v>5726.4894999999997</v>
      </c>
      <c r="DG499" s="7">
        <v>433.56540000000001</v>
      </c>
      <c r="DH499" s="7">
        <v>3112.5154000000002</v>
      </c>
      <c r="DI499" s="7">
        <v>0</v>
      </c>
      <c r="DJ499" s="7">
        <f>Table2[[#This Row],[Indirect and Induced Tax Revenues FY 12 and After]]+Table2[[#This Row],[Indirect and Induced Tax Revenues Through FY 11]]</f>
        <v>3112.5154000000002</v>
      </c>
      <c r="DK499" s="7">
        <v>1081.1407999999999</v>
      </c>
      <c r="DL499" s="7">
        <v>8839.0048999999999</v>
      </c>
      <c r="DM499" s="7">
        <v>0</v>
      </c>
      <c r="DN499" s="7">
        <f>Table2[[#This Row],[TOTAL Tax Revenues Before Assistance Through FY 11]]+Table2[[#This Row],[TOTAL Tax Revenues Before Assistance FY 12 and After]]</f>
        <v>8839.0048999999999</v>
      </c>
      <c r="DO499" s="7">
        <v>1061.6618000000001</v>
      </c>
      <c r="DP499" s="7">
        <v>8401.2440000000006</v>
      </c>
      <c r="DQ499" s="7">
        <v>0</v>
      </c>
      <c r="DR499" s="7">
        <f>Table2[[#This Row],[TOTAL Tax Revenues Net of Assistance Recapture and Penalty FY 12 and After]]+Table2[[#This Row],[TOTAL Tax Revenues Net of Assistance Recapture and Penalty Through FY 11]]</f>
        <v>8401.2440000000006</v>
      </c>
      <c r="DS499" s="7">
        <v>0</v>
      </c>
      <c r="DT499" s="7">
        <v>0</v>
      </c>
      <c r="DU499" s="7">
        <v>0</v>
      </c>
      <c r="DV499" s="7">
        <v>0</v>
      </c>
    </row>
    <row r="500" spans="1:126" x14ac:dyDescent="0.25">
      <c r="A500" s="5">
        <v>93386</v>
      </c>
      <c r="B500" s="5" t="s">
        <v>1093</v>
      </c>
      <c r="C500" s="5" t="s">
        <v>1094</v>
      </c>
      <c r="D500" s="5" t="s">
        <v>27</v>
      </c>
      <c r="E500" s="5"/>
      <c r="F500" s="5">
        <v>37</v>
      </c>
      <c r="G500" s="5">
        <v>1043</v>
      </c>
      <c r="H500" s="23"/>
      <c r="I500" s="23"/>
      <c r="J500" s="5">
        <v>813410</v>
      </c>
      <c r="K500" s="6" t="s">
        <v>47</v>
      </c>
      <c r="L500" s="6">
        <v>34059</v>
      </c>
      <c r="M500" s="9">
        <v>43281</v>
      </c>
      <c r="N500" s="7">
        <v>17000</v>
      </c>
      <c r="O500" s="5" t="s">
        <v>800</v>
      </c>
      <c r="P500" s="23">
        <v>44</v>
      </c>
      <c r="Q500" s="23">
        <v>16</v>
      </c>
      <c r="R500" s="23">
        <v>792</v>
      </c>
      <c r="S500" s="23">
        <v>60</v>
      </c>
      <c r="T500" s="23">
        <v>33</v>
      </c>
      <c r="U500" s="23">
        <v>945</v>
      </c>
      <c r="V500" s="23">
        <v>915</v>
      </c>
      <c r="W500" s="23">
        <v>2</v>
      </c>
      <c r="X500" s="23">
        <v>0</v>
      </c>
      <c r="Y500" s="23">
        <v>0</v>
      </c>
      <c r="Z500" s="23">
        <v>1600</v>
      </c>
      <c r="AA500" s="24">
        <v>0</v>
      </c>
      <c r="AB500" s="24">
        <v>0</v>
      </c>
      <c r="AC500" s="24">
        <v>0</v>
      </c>
      <c r="AD500" s="24">
        <v>0</v>
      </c>
      <c r="AE500" s="24">
        <v>0</v>
      </c>
      <c r="AF500" s="24">
        <v>33.3333333333333</v>
      </c>
      <c r="AG500" s="5" t="s">
        <v>39</v>
      </c>
      <c r="AH500" s="7" t="s">
        <v>33</v>
      </c>
      <c r="AI500" s="7">
        <v>1019.3920000000001</v>
      </c>
      <c r="AJ500" s="7">
        <v>3411.1668</v>
      </c>
      <c r="AK500" s="7">
        <v>1590.1063999999999</v>
      </c>
      <c r="AL500" s="7">
        <f>Table2[[#This Row],[Company Direct Land Through FY 11]]+Table2[[#This Row],[Company Direct Land FY 12 and After ]]</f>
        <v>5001.2731999999996</v>
      </c>
      <c r="AM500" s="7">
        <v>1281.528</v>
      </c>
      <c r="AN500" s="7">
        <v>4641.8639000000003</v>
      </c>
      <c r="AO500" s="7">
        <v>1999.0014000000001</v>
      </c>
      <c r="AP500" s="7">
        <f>Table2[[#This Row],[Company Direct Building Through FY 11]]+Table2[[#This Row],[Company Direct Building FY 12 and After  ]]</f>
        <v>6640.8653000000004</v>
      </c>
      <c r="AQ500" s="7">
        <v>0</v>
      </c>
      <c r="AR500" s="7">
        <v>239.52500000000001</v>
      </c>
      <c r="AS500" s="7">
        <v>0</v>
      </c>
      <c r="AT500" s="7">
        <f>Table2[[#This Row],[Mortgage Recording Tax Through FY 11]]+Table2[[#This Row],[Mortgage Recording Tax FY 12 and After ]]</f>
        <v>239.52500000000001</v>
      </c>
      <c r="AU500" s="7">
        <v>1522.6030000000001</v>
      </c>
      <c r="AV500" s="7">
        <v>3852.2727</v>
      </c>
      <c r="AW500" s="7">
        <v>2375.0441000000001</v>
      </c>
      <c r="AX500" s="7">
        <f>Table2[[#This Row],[Pilot Savings  Through FY 11]]+Table2[[#This Row],[Pilot Savings FY 12 and After ]]</f>
        <v>6227.3168000000005</v>
      </c>
      <c r="AY500" s="7">
        <v>0</v>
      </c>
      <c r="AZ500" s="7">
        <v>0</v>
      </c>
      <c r="BA500" s="7">
        <v>0</v>
      </c>
      <c r="BB500" s="7">
        <f>Table2[[#This Row],[Mortgage Recording Tax Exemption Through FY 11]]+Table2[[#This Row],[Mortgage Recording Tax Exemption FY 12 and After ]]</f>
        <v>0</v>
      </c>
      <c r="BC500" s="7">
        <v>1143.5255999999999</v>
      </c>
      <c r="BD500" s="7">
        <v>5239.3179</v>
      </c>
      <c r="BE500" s="7">
        <v>1781.1206999999999</v>
      </c>
      <c r="BF500" s="7">
        <f>Table2[[#This Row],[Indirect and Induced Land Through FY 11]]+Table2[[#This Row],[Indirect and Induced Land FY 12 and After ]]</f>
        <v>7020.4385999999995</v>
      </c>
      <c r="BG500" s="7">
        <v>2123.6904</v>
      </c>
      <c r="BH500" s="7">
        <v>9730.1615999999995</v>
      </c>
      <c r="BI500" s="7">
        <v>3307.7953000000002</v>
      </c>
      <c r="BJ500" s="7">
        <f>Table2[[#This Row],[Indirect and Induced Building Through FY 11]]+Table2[[#This Row],[Indirect and Induced Building FY 12 and After]]</f>
        <v>13037.956899999999</v>
      </c>
      <c r="BK500" s="7">
        <v>4045.5329999999999</v>
      </c>
      <c r="BL500" s="7">
        <v>19409.762500000001</v>
      </c>
      <c r="BM500" s="7">
        <v>6302.9796999999999</v>
      </c>
      <c r="BN500" s="7">
        <f>Table2[[#This Row],[TOTAL Real Property Related Taxes Through FY 11]]+Table2[[#This Row],[TOTAL Real Property Related Taxes FY 12 and After]]</f>
        <v>25712.742200000001</v>
      </c>
      <c r="BO500" s="7">
        <v>4669.3433000000005</v>
      </c>
      <c r="BP500" s="7">
        <v>24991.446800000002</v>
      </c>
      <c r="BQ500" s="7">
        <v>7266.4031000000004</v>
      </c>
      <c r="BR500" s="7">
        <f>Table2[[#This Row],[Company Direct Through FY 11]]+Table2[[#This Row],[Company Direct FY 12 and After ]]</f>
        <v>32257.849900000001</v>
      </c>
      <c r="BS500" s="7">
        <v>0</v>
      </c>
      <c r="BT500" s="7">
        <v>0</v>
      </c>
      <c r="BU500" s="7">
        <v>0</v>
      </c>
      <c r="BV500" s="7">
        <f>Table2[[#This Row],[Sales Tax Exemption Through FY 11]]+Table2[[#This Row],[Sales Tax Exemption FY 12 and After ]]</f>
        <v>0</v>
      </c>
      <c r="BW500" s="7">
        <v>0</v>
      </c>
      <c r="BX500" s="7">
        <v>0</v>
      </c>
      <c r="BY500" s="7">
        <v>0</v>
      </c>
      <c r="BZ500" s="7">
        <f>Table2[[#This Row],[Energy Tax Savings Through FY 11]]+Table2[[#This Row],[Energy Tax Savings FY 12 and After ]]</f>
        <v>0</v>
      </c>
      <c r="CA500" s="7">
        <v>17.1508</v>
      </c>
      <c r="CB500" s="7">
        <v>73.559899999999999</v>
      </c>
      <c r="CC500" s="7">
        <v>23.497900000000001</v>
      </c>
      <c r="CD500" s="7">
        <f>Table2[[#This Row],[Tax Exempt Bond Savings Through FY 11]]+Table2[[#This Row],[Tax Exempt Bond Savings FY12 and After ]]</f>
        <v>97.0578</v>
      </c>
      <c r="CE500" s="7">
        <v>3747.2788999999998</v>
      </c>
      <c r="CF500" s="7">
        <v>18353.239300000001</v>
      </c>
      <c r="CG500" s="7">
        <v>5845.2218000000003</v>
      </c>
      <c r="CH500" s="7">
        <f>Table2[[#This Row],[Indirect and Induced Through FY 11]]+Table2[[#This Row],[Indirect and Induced FY 12 and After  ]]</f>
        <v>24198.4611</v>
      </c>
      <c r="CI500" s="7">
        <v>8399.4714000000004</v>
      </c>
      <c r="CJ500" s="7">
        <v>43271.126199999999</v>
      </c>
      <c r="CK500" s="7">
        <v>13088.127</v>
      </c>
      <c r="CL500" s="7">
        <f>Table2[[#This Row],[TOTAL Income Consumption Use Taxes Through FY 11]]+Table2[[#This Row],[TOTAL Income Consumption Use Taxes FY 12 and After  ]]</f>
        <v>56359.253199999999</v>
      </c>
      <c r="CM500" s="7">
        <v>1539.7538</v>
      </c>
      <c r="CN500" s="7">
        <v>3925.8326000000002</v>
      </c>
      <c r="CO500" s="7">
        <v>2398.5419999999999</v>
      </c>
      <c r="CP500" s="7">
        <f>Table2[[#This Row],[Assistance Provided Through FY 11]]+Table2[[#This Row],[Assistance Provided FY 12 and After ]]</f>
        <v>6324.3746000000001</v>
      </c>
      <c r="CQ500" s="7">
        <v>0</v>
      </c>
      <c r="CR500" s="7">
        <v>0</v>
      </c>
      <c r="CS500" s="7">
        <v>0</v>
      </c>
      <c r="CT500" s="7">
        <f>Table2[[#This Row],[Recapture Cancellation Reduction Amount Through FY 11]]+Table2[[#This Row],[Recapture Cancellation Reduction Amount FY 12 and After ]]</f>
        <v>0</v>
      </c>
      <c r="CU500" s="7">
        <v>0</v>
      </c>
      <c r="CV500" s="7">
        <v>0</v>
      </c>
      <c r="CW500" s="7">
        <v>0</v>
      </c>
      <c r="CX500" s="7">
        <f>Table2[[#This Row],[Penalty Paid Through FY 11]]+Table2[[#This Row],[Penalty Paid FY 12 and After]]</f>
        <v>0</v>
      </c>
      <c r="CY500" s="7">
        <v>1539.7538</v>
      </c>
      <c r="CZ500" s="7">
        <v>3925.8326000000002</v>
      </c>
      <c r="DA500" s="7">
        <v>2398.5419999999999</v>
      </c>
      <c r="DB500" s="7">
        <f>Table2[[#This Row],[TOTAL Assistance Net of recapture penalties Through FY 11]]+Table2[[#This Row],[TOTAL Assistance Net of recapture penalties FY 12 and After ]]</f>
        <v>6324.3746000000001</v>
      </c>
      <c r="DC500" s="7">
        <v>6970.2632999999996</v>
      </c>
      <c r="DD500" s="7">
        <v>33284.002500000002</v>
      </c>
      <c r="DE500" s="7">
        <v>10855.510899999999</v>
      </c>
      <c r="DF500" s="7">
        <f>Table2[[#This Row],[Company Direct Tax Revenue Before Assistance FY 12 and After]]+Table2[[#This Row],[Company Direct Tax Revenue Before Assistance Through FY 11]]</f>
        <v>44139.513400000003</v>
      </c>
      <c r="DG500" s="7">
        <v>7014.4948999999997</v>
      </c>
      <c r="DH500" s="7">
        <v>33322.718800000002</v>
      </c>
      <c r="DI500" s="7">
        <v>10934.1378</v>
      </c>
      <c r="DJ500" s="7">
        <f>Table2[[#This Row],[Indirect and Induced Tax Revenues FY 12 and After]]+Table2[[#This Row],[Indirect and Induced Tax Revenues Through FY 11]]</f>
        <v>44256.856599999999</v>
      </c>
      <c r="DK500" s="7">
        <v>13984.7582</v>
      </c>
      <c r="DL500" s="7">
        <v>66606.721300000005</v>
      </c>
      <c r="DM500" s="7">
        <v>21789.648700000002</v>
      </c>
      <c r="DN500" s="7">
        <f>Table2[[#This Row],[TOTAL Tax Revenues Before Assistance Through FY 11]]+Table2[[#This Row],[TOTAL Tax Revenues Before Assistance FY 12 and After]]</f>
        <v>88396.37000000001</v>
      </c>
      <c r="DO500" s="7">
        <v>12445.0044</v>
      </c>
      <c r="DP500" s="7">
        <v>62680.888700000003</v>
      </c>
      <c r="DQ500" s="7">
        <v>19391.1067</v>
      </c>
      <c r="DR500" s="7">
        <f>Table2[[#This Row],[TOTAL Tax Revenues Net of Assistance Recapture and Penalty FY 12 and After]]+Table2[[#This Row],[TOTAL Tax Revenues Net of Assistance Recapture and Penalty Through FY 11]]</f>
        <v>82071.9954</v>
      </c>
      <c r="DS500" s="7">
        <v>0</v>
      </c>
      <c r="DT500" s="7">
        <v>0</v>
      </c>
      <c r="DU500" s="7">
        <v>0</v>
      </c>
      <c r="DV500" s="7">
        <v>0</v>
      </c>
    </row>
    <row r="501" spans="1:126" x14ac:dyDescent="0.25">
      <c r="A501" s="5">
        <v>93387</v>
      </c>
      <c r="B501" s="5" t="s">
        <v>1097</v>
      </c>
      <c r="C501" s="5" t="s">
        <v>1098</v>
      </c>
      <c r="D501" s="5" t="s">
        <v>27</v>
      </c>
      <c r="E501" s="5">
        <v>4</v>
      </c>
      <c r="F501" s="5">
        <v>1007</v>
      </c>
      <c r="G501" s="5">
        <v>29</v>
      </c>
      <c r="H501" s="23"/>
      <c r="I501" s="23"/>
      <c r="J501" s="5">
        <v>325620</v>
      </c>
      <c r="K501" s="6" t="s">
        <v>793</v>
      </c>
      <c r="L501" s="6">
        <v>35199</v>
      </c>
      <c r="M501" s="9">
        <v>41121</v>
      </c>
      <c r="N501" s="7">
        <v>115000</v>
      </c>
      <c r="O501" s="5" t="s">
        <v>390</v>
      </c>
      <c r="P501" s="23">
        <v>0</v>
      </c>
      <c r="Q501" s="23">
        <v>0</v>
      </c>
      <c r="R501" s="23">
        <v>987</v>
      </c>
      <c r="S501" s="23">
        <v>0</v>
      </c>
      <c r="T501" s="23">
        <v>178</v>
      </c>
      <c r="U501" s="23">
        <v>1165</v>
      </c>
      <c r="V501" s="23">
        <v>1171</v>
      </c>
      <c r="W501" s="23">
        <v>0</v>
      </c>
      <c r="X501" s="23">
        <v>949</v>
      </c>
      <c r="Y501" s="23">
        <v>949</v>
      </c>
      <c r="Z501" s="23">
        <v>165</v>
      </c>
      <c r="AA501" s="24">
        <v>90.780141843971606</v>
      </c>
      <c r="AB501" s="24">
        <v>0</v>
      </c>
      <c r="AC501" s="24">
        <v>0.91185410334346495</v>
      </c>
      <c r="AD501" s="24">
        <v>0.405268490374873</v>
      </c>
      <c r="AE501" s="24">
        <v>7.9027355623100304</v>
      </c>
      <c r="AF501" s="24">
        <v>52.279635258358702</v>
      </c>
      <c r="AG501" s="5" t="s">
        <v>39</v>
      </c>
      <c r="AH501" s="7" t="s">
        <v>33</v>
      </c>
      <c r="AI501" s="7">
        <v>1103.08</v>
      </c>
      <c r="AJ501" s="7">
        <v>4266.5676000000003</v>
      </c>
      <c r="AK501" s="7">
        <v>678.03229999999996</v>
      </c>
      <c r="AL501" s="7">
        <f>Table2[[#This Row],[Company Direct Land Through FY 11]]+Table2[[#This Row],[Company Direct Land FY 12 and After ]]</f>
        <v>4944.5999000000002</v>
      </c>
      <c r="AM501" s="7">
        <v>2352.326</v>
      </c>
      <c r="AN501" s="7">
        <v>7944.5664999999999</v>
      </c>
      <c r="AO501" s="7">
        <v>1445.9085</v>
      </c>
      <c r="AP501" s="7">
        <f>Table2[[#This Row],[Company Direct Building Through FY 11]]+Table2[[#This Row],[Company Direct Building FY 12 and After  ]]</f>
        <v>9390.4750000000004</v>
      </c>
      <c r="AQ501" s="7">
        <v>0</v>
      </c>
      <c r="AR501" s="7">
        <v>616.24940000000004</v>
      </c>
      <c r="AS501" s="7">
        <v>0</v>
      </c>
      <c r="AT501" s="7">
        <f>Table2[[#This Row],[Mortgage Recording Tax Through FY 11]]+Table2[[#This Row],[Mortgage Recording Tax FY 12 and After ]]</f>
        <v>616.24940000000004</v>
      </c>
      <c r="AU501" s="7">
        <v>1546.6189999999999</v>
      </c>
      <c r="AV501" s="7">
        <v>-364.79969999999997</v>
      </c>
      <c r="AW501" s="7">
        <v>0</v>
      </c>
      <c r="AX501" s="7">
        <f>Table2[[#This Row],[Pilot Savings  Through FY 11]]+Table2[[#This Row],[Pilot Savings FY 12 and After ]]</f>
        <v>-364.79969999999997</v>
      </c>
      <c r="AY501" s="7">
        <v>0</v>
      </c>
      <c r="AZ501" s="7">
        <v>0</v>
      </c>
      <c r="BA501" s="7">
        <v>0</v>
      </c>
      <c r="BB501" s="7">
        <f>Table2[[#This Row],[Mortgage Recording Tax Exemption Through FY 11]]+Table2[[#This Row],[Mortgage Recording Tax Exemption FY 12 and After ]]</f>
        <v>0</v>
      </c>
      <c r="BC501" s="7">
        <v>1119.7014999999999</v>
      </c>
      <c r="BD501" s="7">
        <v>7508.9481999999998</v>
      </c>
      <c r="BE501" s="7">
        <v>688.24900000000002</v>
      </c>
      <c r="BF501" s="7">
        <f>Table2[[#This Row],[Indirect and Induced Land Through FY 11]]+Table2[[#This Row],[Indirect and Induced Land FY 12 and After ]]</f>
        <v>8197.1972000000005</v>
      </c>
      <c r="BG501" s="7">
        <v>2079.4457000000002</v>
      </c>
      <c r="BH501" s="7">
        <v>13945.1891</v>
      </c>
      <c r="BI501" s="7">
        <v>1278.1768</v>
      </c>
      <c r="BJ501" s="7">
        <f>Table2[[#This Row],[Indirect and Induced Building Through FY 11]]+Table2[[#This Row],[Indirect and Induced Building FY 12 and After]]</f>
        <v>15223.365899999999</v>
      </c>
      <c r="BK501" s="7">
        <v>5107.9341999999997</v>
      </c>
      <c r="BL501" s="7">
        <v>34646.320500000002</v>
      </c>
      <c r="BM501" s="7">
        <v>4090.3665999999998</v>
      </c>
      <c r="BN501" s="7">
        <f>Table2[[#This Row],[TOTAL Real Property Related Taxes Through FY 11]]+Table2[[#This Row],[TOTAL Real Property Related Taxes FY 12 and After]]</f>
        <v>38736.687100000003</v>
      </c>
      <c r="BO501" s="7">
        <v>8649.8786999999993</v>
      </c>
      <c r="BP501" s="7">
        <v>62413.794300000001</v>
      </c>
      <c r="BQ501" s="7">
        <v>5316.8370000000004</v>
      </c>
      <c r="BR501" s="7">
        <f>Table2[[#This Row],[Company Direct Through FY 11]]+Table2[[#This Row],[Company Direct FY 12 and After ]]</f>
        <v>67730.631300000008</v>
      </c>
      <c r="BS501" s="7">
        <v>0</v>
      </c>
      <c r="BT501" s="7">
        <v>1538.1534999999999</v>
      </c>
      <c r="BU501" s="7">
        <v>3983.9515000000001</v>
      </c>
      <c r="BV501" s="7">
        <f>Table2[[#This Row],[Sales Tax Exemption Through FY 11]]+Table2[[#This Row],[Sales Tax Exemption FY 12 and After ]]</f>
        <v>5522.1049999999996</v>
      </c>
      <c r="BW501" s="7">
        <v>7.7222</v>
      </c>
      <c r="BX501" s="7">
        <v>24.180299999999999</v>
      </c>
      <c r="BY501" s="7">
        <v>4.7466999999999997</v>
      </c>
      <c r="BZ501" s="7">
        <f>Table2[[#This Row],[Energy Tax Savings Through FY 11]]+Table2[[#This Row],[Energy Tax Savings FY 12 and After ]]</f>
        <v>28.927</v>
      </c>
      <c r="CA501" s="7">
        <v>0</v>
      </c>
      <c r="CB501" s="7">
        <v>0</v>
      </c>
      <c r="CC501" s="7">
        <v>0</v>
      </c>
      <c r="CD501" s="7">
        <f>Table2[[#This Row],[Tax Exempt Bond Savings Through FY 11]]+Table2[[#This Row],[Tax Exempt Bond Savings FY12 and After ]]</f>
        <v>0</v>
      </c>
      <c r="CE501" s="7">
        <v>3669.2085999999999</v>
      </c>
      <c r="CF501" s="7">
        <v>25209.187699999999</v>
      </c>
      <c r="CG501" s="7">
        <v>2255.3593000000001</v>
      </c>
      <c r="CH501" s="7">
        <f>Table2[[#This Row],[Indirect and Induced Through FY 11]]+Table2[[#This Row],[Indirect and Induced FY 12 and After  ]]</f>
        <v>27464.546999999999</v>
      </c>
      <c r="CI501" s="7">
        <v>12311.365100000001</v>
      </c>
      <c r="CJ501" s="7">
        <v>86060.648199999996</v>
      </c>
      <c r="CK501" s="7">
        <v>3583.4980999999998</v>
      </c>
      <c r="CL501" s="7">
        <f>Table2[[#This Row],[TOTAL Income Consumption Use Taxes Through FY 11]]+Table2[[#This Row],[TOTAL Income Consumption Use Taxes FY 12 and After  ]]</f>
        <v>89644.146299999993</v>
      </c>
      <c r="CM501" s="7">
        <v>1554.3412000000001</v>
      </c>
      <c r="CN501" s="7">
        <v>1197.5341000000001</v>
      </c>
      <c r="CO501" s="7">
        <v>3988.6981999999998</v>
      </c>
      <c r="CP501" s="7">
        <f>Table2[[#This Row],[Assistance Provided Through FY 11]]+Table2[[#This Row],[Assistance Provided FY 12 and After ]]</f>
        <v>5186.2322999999997</v>
      </c>
      <c r="CQ501" s="7">
        <v>0</v>
      </c>
      <c r="CR501" s="7">
        <v>51.472999999999999</v>
      </c>
      <c r="CS501" s="7">
        <v>0</v>
      </c>
      <c r="CT501" s="7">
        <f>Table2[[#This Row],[Recapture Cancellation Reduction Amount Through FY 11]]+Table2[[#This Row],[Recapture Cancellation Reduction Amount FY 12 and After ]]</f>
        <v>51.472999999999999</v>
      </c>
      <c r="CU501" s="7">
        <v>0</v>
      </c>
      <c r="CV501" s="7">
        <v>0</v>
      </c>
      <c r="CW501" s="7">
        <v>0</v>
      </c>
      <c r="CX501" s="7">
        <f>Table2[[#This Row],[Penalty Paid Through FY 11]]+Table2[[#This Row],[Penalty Paid FY 12 and After]]</f>
        <v>0</v>
      </c>
      <c r="CY501" s="7">
        <v>1554.3412000000001</v>
      </c>
      <c r="CZ501" s="7">
        <v>1146.0610999999999</v>
      </c>
      <c r="DA501" s="7">
        <v>3988.6981999999998</v>
      </c>
      <c r="DB501" s="7">
        <f>Table2[[#This Row],[TOTAL Assistance Net of recapture penalties Through FY 11]]+Table2[[#This Row],[TOTAL Assistance Net of recapture penalties FY 12 and After ]]</f>
        <v>5134.7592999999997</v>
      </c>
      <c r="DC501" s="7">
        <v>12105.2847</v>
      </c>
      <c r="DD501" s="7">
        <v>75241.177800000005</v>
      </c>
      <c r="DE501" s="7">
        <v>7440.7777999999998</v>
      </c>
      <c r="DF501" s="7">
        <f>Table2[[#This Row],[Company Direct Tax Revenue Before Assistance FY 12 and After]]+Table2[[#This Row],[Company Direct Tax Revenue Before Assistance Through FY 11]]</f>
        <v>82681.955600000001</v>
      </c>
      <c r="DG501" s="7">
        <v>6868.3558000000003</v>
      </c>
      <c r="DH501" s="7">
        <v>46663.324999999997</v>
      </c>
      <c r="DI501" s="7">
        <v>4221.7851000000001</v>
      </c>
      <c r="DJ501" s="7">
        <f>Table2[[#This Row],[Indirect and Induced Tax Revenues FY 12 and After]]+Table2[[#This Row],[Indirect and Induced Tax Revenues Through FY 11]]</f>
        <v>50885.110099999998</v>
      </c>
      <c r="DK501" s="7">
        <v>18973.640500000001</v>
      </c>
      <c r="DL501" s="7">
        <v>121904.5028</v>
      </c>
      <c r="DM501" s="7">
        <v>11662.562900000001</v>
      </c>
      <c r="DN501" s="7">
        <f>Table2[[#This Row],[TOTAL Tax Revenues Before Assistance Through FY 11]]+Table2[[#This Row],[TOTAL Tax Revenues Before Assistance FY 12 and After]]</f>
        <v>133567.06570000001</v>
      </c>
      <c r="DO501" s="7">
        <v>17419.299299999999</v>
      </c>
      <c r="DP501" s="7">
        <v>120758.4417</v>
      </c>
      <c r="DQ501" s="7">
        <v>7673.8647000000001</v>
      </c>
      <c r="DR501" s="7">
        <f>Table2[[#This Row],[TOTAL Tax Revenues Net of Assistance Recapture and Penalty FY 12 and After]]+Table2[[#This Row],[TOTAL Tax Revenues Net of Assistance Recapture and Penalty Through FY 11]]</f>
        <v>128432.3064</v>
      </c>
      <c r="DS501" s="7">
        <v>0</v>
      </c>
      <c r="DT501" s="7">
        <v>98.373099999999994</v>
      </c>
      <c r="DU501" s="7">
        <v>0</v>
      </c>
      <c r="DV501" s="7">
        <v>0</v>
      </c>
    </row>
    <row r="502" spans="1:126" x14ac:dyDescent="0.25">
      <c r="A502" s="5">
        <v>93388</v>
      </c>
      <c r="B502" s="5" t="s">
        <v>1105</v>
      </c>
      <c r="C502" s="5" t="s">
        <v>1106</v>
      </c>
      <c r="D502" s="5" t="s">
        <v>27</v>
      </c>
      <c r="E502" s="5">
        <v>3</v>
      </c>
      <c r="F502" s="5">
        <v>1016</v>
      </c>
      <c r="G502" s="5">
        <v>36</v>
      </c>
      <c r="H502" s="23">
        <v>0</v>
      </c>
      <c r="I502" s="23">
        <v>0</v>
      </c>
      <c r="J502" s="5">
        <v>515111</v>
      </c>
      <c r="K502" s="6" t="s">
        <v>793</v>
      </c>
      <c r="L502" s="6">
        <v>34243</v>
      </c>
      <c r="M502" s="9">
        <v>43465</v>
      </c>
      <c r="N502" s="7">
        <v>400000</v>
      </c>
      <c r="O502" s="5" t="s">
        <v>1107</v>
      </c>
      <c r="P502" s="23">
        <v>19</v>
      </c>
      <c r="Q502" s="23">
        <v>1187</v>
      </c>
      <c r="R502" s="23">
        <v>3947</v>
      </c>
      <c r="S502" s="23">
        <v>0</v>
      </c>
      <c r="T502" s="23">
        <v>0</v>
      </c>
      <c r="U502" s="23">
        <v>5153</v>
      </c>
      <c r="V502" s="23">
        <v>4212</v>
      </c>
      <c r="W502" s="23">
        <v>0</v>
      </c>
      <c r="X502" s="23">
        <v>3827</v>
      </c>
      <c r="Y502" s="23">
        <v>4600</v>
      </c>
      <c r="Z502" s="23">
        <v>0</v>
      </c>
      <c r="AA502" s="24">
        <v>47.700368717252097</v>
      </c>
      <c r="AB502" s="24">
        <v>33.009897147292797</v>
      </c>
      <c r="AC502" s="24">
        <v>9.6836794100524006</v>
      </c>
      <c r="AD502" s="24">
        <v>6.0741315738404804</v>
      </c>
      <c r="AE502" s="24">
        <v>3.5319231515622</v>
      </c>
      <c r="AF502" s="24">
        <v>57.131767902192898</v>
      </c>
      <c r="AG502" s="5" t="s">
        <v>39</v>
      </c>
      <c r="AH502" s="7" t="s">
        <v>33</v>
      </c>
      <c r="AI502" s="7">
        <v>1310.829</v>
      </c>
      <c r="AJ502" s="7">
        <v>28300.3469</v>
      </c>
      <c r="AK502" s="7">
        <v>2470.2485999999999</v>
      </c>
      <c r="AL502" s="7">
        <f>Table2[[#This Row],[Company Direct Land Through FY 11]]+Table2[[#This Row],[Company Direct Land FY 12 and After ]]</f>
        <v>30770.595499999999</v>
      </c>
      <c r="AM502" s="7">
        <v>2518.9569999999999</v>
      </c>
      <c r="AN502" s="7">
        <v>52388.297899999998</v>
      </c>
      <c r="AO502" s="7">
        <v>4746.9578000000001</v>
      </c>
      <c r="AP502" s="7">
        <f>Table2[[#This Row],[Company Direct Building Through FY 11]]+Table2[[#This Row],[Company Direct Building FY 12 and After  ]]</f>
        <v>57135.255699999994</v>
      </c>
      <c r="AQ502" s="7">
        <v>0</v>
      </c>
      <c r="AR502" s="7">
        <v>0</v>
      </c>
      <c r="AS502" s="7">
        <v>0</v>
      </c>
      <c r="AT502" s="7">
        <f>Table2[[#This Row],[Mortgage Recording Tax Through FY 11]]+Table2[[#This Row],[Mortgage Recording Tax FY 12 and After ]]</f>
        <v>0</v>
      </c>
      <c r="AU502" s="7">
        <v>668.91600000000005</v>
      </c>
      <c r="AV502" s="7">
        <v>-3172.6673999999998</v>
      </c>
      <c r="AW502" s="7">
        <v>0</v>
      </c>
      <c r="AX502" s="7">
        <f>Table2[[#This Row],[Pilot Savings  Through FY 11]]+Table2[[#This Row],[Pilot Savings FY 12 and After ]]</f>
        <v>-3172.6673999999998</v>
      </c>
      <c r="AY502" s="7">
        <v>0</v>
      </c>
      <c r="AZ502" s="7">
        <v>0</v>
      </c>
      <c r="BA502" s="7">
        <v>0</v>
      </c>
      <c r="BB502" s="7">
        <f>Table2[[#This Row],[Mortgage Recording Tax Exemption Through FY 11]]+Table2[[#This Row],[Mortgage Recording Tax Exemption FY 12 and After ]]</f>
        <v>0</v>
      </c>
      <c r="BC502" s="7">
        <v>18486.139599999999</v>
      </c>
      <c r="BD502" s="7">
        <v>167886.8824</v>
      </c>
      <c r="BE502" s="7">
        <v>34837.009299999998</v>
      </c>
      <c r="BF502" s="7">
        <f>Table2[[#This Row],[Indirect and Induced Land Through FY 11]]+Table2[[#This Row],[Indirect and Induced Land FY 12 and After ]]</f>
        <v>202723.89170000001</v>
      </c>
      <c r="BG502" s="7">
        <v>34331.402000000002</v>
      </c>
      <c r="BH502" s="7">
        <v>311789.92440000002</v>
      </c>
      <c r="BI502" s="7">
        <v>64697.302600000003</v>
      </c>
      <c r="BJ502" s="7">
        <f>Table2[[#This Row],[Indirect and Induced Building Through FY 11]]+Table2[[#This Row],[Indirect and Induced Building FY 12 and After]]</f>
        <v>376487.22700000001</v>
      </c>
      <c r="BK502" s="7">
        <v>55978.411599999999</v>
      </c>
      <c r="BL502" s="7">
        <v>563538.11899999995</v>
      </c>
      <c r="BM502" s="7">
        <v>106751.5183</v>
      </c>
      <c r="BN502" s="7">
        <f>Table2[[#This Row],[TOTAL Real Property Related Taxes Through FY 11]]+Table2[[#This Row],[TOTAL Real Property Related Taxes FY 12 and After]]</f>
        <v>670289.63729999994</v>
      </c>
      <c r="BO502" s="7">
        <v>53023.016799999998</v>
      </c>
      <c r="BP502" s="7">
        <v>609763.65689999994</v>
      </c>
      <c r="BQ502" s="7">
        <v>99921.5285</v>
      </c>
      <c r="BR502" s="7">
        <f>Table2[[#This Row],[Company Direct Through FY 11]]+Table2[[#This Row],[Company Direct FY 12 and After ]]</f>
        <v>709685.18539999996</v>
      </c>
      <c r="BS502" s="7">
        <v>0</v>
      </c>
      <c r="BT502" s="7">
        <v>6384.6566000000003</v>
      </c>
      <c r="BU502" s="7">
        <v>25820.937399999999</v>
      </c>
      <c r="BV502" s="7">
        <f>Table2[[#This Row],[Sales Tax Exemption Through FY 11]]+Table2[[#This Row],[Sales Tax Exemption FY 12 and After ]]</f>
        <v>32205.593999999997</v>
      </c>
      <c r="BW502" s="7">
        <v>0</v>
      </c>
      <c r="BX502" s="7">
        <v>0</v>
      </c>
      <c r="BY502" s="7">
        <v>0</v>
      </c>
      <c r="BZ502" s="7">
        <f>Table2[[#This Row],[Energy Tax Savings Through FY 11]]+Table2[[#This Row],[Energy Tax Savings FY 12 and After ]]</f>
        <v>0</v>
      </c>
      <c r="CA502" s="7">
        <v>0</v>
      </c>
      <c r="CB502" s="7">
        <v>0</v>
      </c>
      <c r="CC502" s="7">
        <v>0</v>
      </c>
      <c r="CD502" s="7">
        <f>Table2[[#This Row],[Tax Exempt Bond Savings Through FY 11]]+Table2[[#This Row],[Tax Exempt Bond Savings FY12 and After ]]</f>
        <v>0</v>
      </c>
      <c r="CE502" s="7">
        <v>60578.199000000001</v>
      </c>
      <c r="CF502" s="7">
        <v>532673.81570000004</v>
      </c>
      <c r="CG502" s="7">
        <v>114159.2197</v>
      </c>
      <c r="CH502" s="7">
        <f>Table2[[#This Row],[Indirect and Induced Through FY 11]]+Table2[[#This Row],[Indirect and Induced FY 12 and After  ]]</f>
        <v>646833.03540000005</v>
      </c>
      <c r="CI502" s="7">
        <v>113601.21580000001</v>
      </c>
      <c r="CJ502" s="7">
        <v>1136052.8160000001</v>
      </c>
      <c r="CK502" s="7">
        <v>188259.81080000001</v>
      </c>
      <c r="CL502" s="7">
        <f>Table2[[#This Row],[TOTAL Income Consumption Use Taxes Through FY 11]]+Table2[[#This Row],[TOTAL Income Consumption Use Taxes FY 12 and After  ]]</f>
        <v>1324312.6268000002</v>
      </c>
      <c r="CM502" s="7">
        <v>668.91600000000005</v>
      </c>
      <c r="CN502" s="7">
        <v>3211.9892</v>
      </c>
      <c r="CO502" s="7">
        <v>25820.937399999999</v>
      </c>
      <c r="CP502" s="7">
        <f>Table2[[#This Row],[Assistance Provided Through FY 11]]+Table2[[#This Row],[Assistance Provided FY 12 and After ]]</f>
        <v>29032.926599999999</v>
      </c>
      <c r="CQ502" s="7">
        <v>0</v>
      </c>
      <c r="CR502" s="7">
        <v>0</v>
      </c>
      <c r="CS502" s="7">
        <v>0</v>
      </c>
      <c r="CT502" s="7">
        <f>Table2[[#This Row],[Recapture Cancellation Reduction Amount Through FY 11]]+Table2[[#This Row],[Recapture Cancellation Reduction Amount FY 12 and After ]]</f>
        <v>0</v>
      </c>
      <c r="CU502" s="7">
        <v>0</v>
      </c>
      <c r="CV502" s="7">
        <v>0</v>
      </c>
      <c r="CW502" s="7">
        <v>0</v>
      </c>
      <c r="CX502" s="7">
        <f>Table2[[#This Row],[Penalty Paid Through FY 11]]+Table2[[#This Row],[Penalty Paid FY 12 and After]]</f>
        <v>0</v>
      </c>
      <c r="CY502" s="7">
        <v>668.91600000000005</v>
      </c>
      <c r="CZ502" s="7">
        <v>3211.9892</v>
      </c>
      <c r="DA502" s="7">
        <v>25820.937399999999</v>
      </c>
      <c r="DB502" s="7">
        <f>Table2[[#This Row],[TOTAL Assistance Net of recapture penalties Through FY 11]]+Table2[[#This Row],[TOTAL Assistance Net of recapture penalties FY 12 and After ]]</f>
        <v>29032.926599999999</v>
      </c>
      <c r="DC502" s="7">
        <v>56852.802799999998</v>
      </c>
      <c r="DD502" s="7">
        <v>690452.30169999995</v>
      </c>
      <c r="DE502" s="7">
        <v>107138.7349</v>
      </c>
      <c r="DF502" s="7">
        <f>Table2[[#This Row],[Company Direct Tax Revenue Before Assistance FY 12 and After]]+Table2[[#This Row],[Company Direct Tax Revenue Before Assistance Through FY 11]]</f>
        <v>797591.03659999999</v>
      </c>
      <c r="DG502" s="7">
        <v>113395.7406</v>
      </c>
      <c r="DH502" s="7">
        <v>1012350.6225000001</v>
      </c>
      <c r="DI502" s="7">
        <v>213693.53159999999</v>
      </c>
      <c r="DJ502" s="7">
        <f>Table2[[#This Row],[Indirect and Induced Tax Revenues FY 12 and After]]+Table2[[#This Row],[Indirect and Induced Tax Revenues Through FY 11]]</f>
        <v>1226044.1540999999</v>
      </c>
      <c r="DK502" s="7">
        <v>170248.5434</v>
      </c>
      <c r="DL502" s="7">
        <v>1702802.9242</v>
      </c>
      <c r="DM502" s="7">
        <v>320832.26650000003</v>
      </c>
      <c r="DN502" s="7">
        <f>Table2[[#This Row],[TOTAL Tax Revenues Before Assistance Through FY 11]]+Table2[[#This Row],[TOTAL Tax Revenues Before Assistance FY 12 and After]]</f>
        <v>2023635.1907000002</v>
      </c>
      <c r="DO502" s="7">
        <v>169579.6274</v>
      </c>
      <c r="DP502" s="7">
        <v>1699590.9350000001</v>
      </c>
      <c r="DQ502" s="7">
        <v>295011.32909999997</v>
      </c>
      <c r="DR502" s="7">
        <f>Table2[[#This Row],[TOTAL Tax Revenues Net of Assistance Recapture and Penalty FY 12 and After]]+Table2[[#This Row],[TOTAL Tax Revenues Net of Assistance Recapture and Penalty Through FY 11]]</f>
        <v>1994602.2641</v>
      </c>
      <c r="DS502" s="7">
        <v>0</v>
      </c>
      <c r="DT502" s="7">
        <v>800</v>
      </c>
      <c r="DU502" s="7">
        <v>0</v>
      </c>
      <c r="DV502" s="7">
        <v>0</v>
      </c>
    </row>
    <row r="503" spans="1:126" x14ac:dyDescent="0.25">
      <c r="A503" s="5">
        <v>93389</v>
      </c>
      <c r="B503" s="5" t="s">
        <v>1110</v>
      </c>
      <c r="C503" s="5" t="s">
        <v>1111</v>
      </c>
      <c r="D503" s="5" t="s">
        <v>42</v>
      </c>
      <c r="E503" s="5">
        <v>35</v>
      </c>
      <c r="F503" s="5">
        <v>2059</v>
      </c>
      <c r="G503" s="5">
        <v>1</v>
      </c>
      <c r="H503" s="23"/>
      <c r="I503" s="23"/>
      <c r="J503" s="5">
        <v>521110</v>
      </c>
      <c r="K503" s="6" t="s">
        <v>793</v>
      </c>
      <c r="L503" s="6">
        <v>32815</v>
      </c>
      <c r="M503" s="9">
        <v>41821</v>
      </c>
      <c r="N503" s="7">
        <v>1064000</v>
      </c>
      <c r="O503" s="5" t="s">
        <v>835</v>
      </c>
      <c r="P503" s="23">
        <v>84</v>
      </c>
      <c r="Q503" s="23">
        <v>0</v>
      </c>
      <c r="R503" s="23">
        <v>1509</v>
      </c>
      <c r="S503" s="23">
        <v>0</v>
      </c>
      <c r="T503" s="23">
        <v>529</v>
      </c>
      <c r="U503" s="23">
        <v>2122</v>
      </c>
      <c r="V503" s="23">
        <v>2378</v>
      </c>
      <c r="W503" s="23">
        <v>0</v>
      </c>
      <c r="X503" s="23">
        <v>4500</v>
      </c>
      <c r="Y503" s="23">
        <v>5000</v>
      </c>
      <c r="Z503" s="23">
        <v>1450</v>
      </c>
      <c r="AA503" s="24">
        <v>37.476459510357799</v>
      </c>
      <c r="AB503" s="24">
        <v>6.9679849340866298</v>
      </c>
      <c r="AC503" s="24">
        <v>19.271814187068401</v>
      </c>
      <c r="AD503" s="24">
        <v>8.2862523540489708</v>
      </c>
      <c r="AE503" s="24">
        <v>27.997489014438202</v>
      </c>
      <c r="AF503" s="24">
        <v>61.456371625863099</v>
      </c>
      <c r="AG503" s="5" t="s">
        <v>39</v>
      </c>
      <c r="AH503" s="7" t="s">
        <v>39</v>
      </c>
      <c r="AI503" s="7">
        <v>1363.8130000000001</v>
      </c>
      <c r="AJ503" s="7">
        <v>23341.448199999999</v>
      </c>
      <c r="AK503" s="7">
        <v>1029.9096</v>
      </c>
      <c r="AL503" s="7">
        <f>Table2[[#This Row],[Company Direct Land Through FY 11]]+Table2[[#This Row],[Company Direct Land FY 12 and After ]]</f>
        <v>24371.357799999998</v>
      </c>
      <c r="AM503" s="7">
        <v>8041.8140000000003</v>
      </c>
      <c r="AN503" s="7">
        <v>56269.6077</v>
      </c>
      <c r="AO503" s="7">
        <v>6072.9304000000002</v>
      </c>
      <c r="AP503" s="7">
        <f>Table2[[#This Row],[Company Direct Building Through FY 11]]+Table2[[#This Row],[Company Direct Building FY 12 and After  ]]</f>
        <v>62342.538099999998</v>
      </c>
      <c r="AQ503" s="7">
        <v>0</v>
      </c>
      <c r="AR503" s="7">
        <v>6600</v>
      </c>
      <c r="AS503" s="7">
        <v>0</v>
      </c>
      <c r="AT503" s="7">
        <f>Table2[[#This Row],[Mortgage Recording Tax Through FY 11]]+Table2[[#This Row],[Mortgage Recording Tax FY 12 and After ]]</f>
        <v>6600</v>
      </c>
      <c r="AU503" s="7">
        <v>3122.7570000000001</v>
      </c>
      <c r="AV503" s="7">
        <v>61790.805099999998</v>
      </c>
      <c r="AW503" s="7">
        <v>0</v>
      </c>
      <c r="AX503" s="7">
        <f>Table2[[#This Row],[Pilot Savings  Through FY 11]]+Table2[[#This Row],[Pilot Savings FY 12 and After ]]</f>
        <v>61790.805099999998</v>
      </c>
      <c r="AY503" s="7">
        <v>0</v>
      </c>
      <c r="AZ503" s="7">
        <v>0</v>
      </c>
      <c r="BA503" s="7">
        <v>0</v>
      </c>
      <c r="BB503" s="7">
        <f>Table2[[#This Row],[Mortgage Recording Tax Exemption Through FY 11]]+Table2[[#This Row],[Mortgage Recording Tax Exemption FY 12 and After ]]</f>
        <v>0</v>
      </c>
      <c r="BC503" s="7">
        <v>7985.2088000000003</v>
      </c>
      <c r="BD503" s="7">
        <v>129923.2441</v>
      </c>
      <c r="BE503" s="7">
        <v>6030.1839</v>
      </c>
      <c r="BF503" s="7">
        <f>Table2[[#This Row],[Indirect and Induced Land Through FY 11]]+Table2[[#This Row],[Indirect and Induced Land FY 12 and After ]]</f>
        <v>135953.42799999999</v>
      </c>
      <c r="BG503" s="7">
        <v>14829.6736</v>
      </c>
      <c r="BH503" s="7">
        <v>241286.02540000001</v>
      </c>
      <c r="BI503" s="7">
        <v>11198.913</v>
      </c>
      <c r="BJ503" s="7">
        <f>Table2[[#This Row],[Indirect and Induced Building Through FY 11]]+Table2[[#This Row],[Indirect and Induced Building FY 12 and After]]</f>
        <v>252484.93840000001</v>
      </c>
      <c r="BK503" s="7">
        <v>29097.752400000001</v>
      </c>
      <c r="BL503" s="7">
        <v>395629.52029999997</v>
      </c>
      <c r="BM503" s="7">
        <v>24331.936900000001</v>
      </c>
      <c r="BN503" s="7">
        <f>Table2[[#This Row],[TOTAL Real Property Related Taxes Through FY 11]]+Table2[[#This Row],[TOTAL Real Property Related Taxes FY 12 and After]]</f>
        <v>419961.45719999995</v>
      </c>
      <c r="BO503" s="7">
        <v>47857.397199999999</v>
      </c>
      <c r="BP503" s="7">
        <v>906368.91449999996</v>
      </c>
      <c r="BQ503" s="7">
        <v>36140.433299999997</v>
      </c>
      <c r="BR503" s="7">
        <f>Table2[[#This Row],[Company Direct Through FY 11]]+Table2[[#This Row],[Company Direct FY 12 and After ]]</f>
        <v>942509.34779999999</v>
      </c>
      <c r="BS503" s="7">
        <v>95.52</v>
      </c>
      <c r="BT503" s="7">
        <v>15149.632799999999</v>
      </c>
      <c r="BU503" s="7">
        <v>36650.367200000001</v>
      </c>
      <c r="BV503" s="7">
        <f>Table2[[#This Row],[Sales Tax Exemption Through FY 11]]+Table2[[#This Row],[Sales Tax Exemption FY 12 and After ]]</f>
        <v>51800</v>
      </c>
      <c r="BW503" s="7">
        <v>0</v>
      </c>
      <c r="BX503" s="7">
        <v>0</v>
      </c>
      <c r="BY503" s="7">
        <v>0</v>
      </c>
      <c r="BZ503" s="7">
        <f>Table2[[#This Row],[Energy Tax Savings Through FY 11]]+Table2[[#This Row],[Energy Tax Savings FY 12 and After ]]</f>
        <v>0</v>
      </c>
      <c r="CA503" s="7">
        <v>426.81779999999998</v>
      </c>
      <c r="CB503" s="7">
        <v>2225.1405</v>
      </c>
      <c r="CC503" s="7">
        <v>296.48840000000001</v>
      </c>
      <c r="CD503" s="7">
        <f>Table2[[#This Row],[Tax Exempt Bond Savings Through FY 11]]+Table2[[#This Row],[Tax Exempt Bond Savings FY12 and After ]]</f>
        <v>2521.6289000000002</v>
      </c>
      <c r="CE503" s="7">
        <v>31429.021499999999</v>
      </c>
      <c r="CF503" s="7">
        <v>474813.83740000002</v>
      </c>
      <c r="CG503" s="7">
        <v>23734.229599999999</v>
      </c>
      <c r="CH503" s="7">
        <f>Table2[[#This Row],[Indirect and Induced Through FY 11]]+Table2[[#This Row],[Indirect and Induced FY 12 and After  ]]</f>
        <v>498548.06700000004</v>
      </c>
      <c r="CI503" s="7">
        <v>78764.080900000001</v>
      </c>
      <c r="CJ503" s="7">
        <v>1363807.9786</v>
      </c>
      <c r="CK503" s="7">
        <v>22927.8073</v>
      </c>
      <c r="CL503" s="7">
        <f>Table2[[#This Row],[TOTAL Income Consumption Use Taxes Through FY 11]]+Table2[[#This Row],[TOTAL Income Consumption Use Taxes FY 12 and After  ]]</f>
        <v>1386735.7859</v>
      </c>
      <c r="CM503" s="7">
        <v>3645.0947999999999</v>
      </c>
      <c r="CN503" s="7">
        <v>79165.578399999999</v>
      </c>
      <c r="CO503" s="7">
        <v>36946.855600000003</v>
      </c>
      <c r="CP503" s="7">
        <f>Table2[[#This Row],[Assistance Provided Through FY 11]]+Table2[[#This Row],[Assistance Provided FY 12 and After ]]</f>
        <v>116112.43400000001</v>
      </c>
      <c r="CQ503" s="7">
        <v>0</v>
      </c>
      <c r="CR503" s="7">
        <v>109.8138</v>
      </c>
      <c r="CS503" s="7">
        <v>0</v>
      </c>
      <c r="CT503" s="7">
        <f>Table2[[#This Row],[Recapture Cancellation Reduction Amount Through FY 11]]+Table2[[#This Row],[Recapture Cancellation Reduction Amount FY 12 and After ]]</f>
        <v>109.8138</v>
      </c>
      <c r="CU503" s="7">
        <v>0</v>
      </c>
      <c r="CV503" s="7">
        <v>0</v>
      </c>
      <c r="CW503" s="7">
        <v>0</v>
      </c>
      <c r="CX503" s="7">
        <f>Table2[[#This Row],[Penalty Paid Through FY 11]]+Table2[[#This Row],[Penalty Paid FY 12 and After]]</f>
        <v>0</v>
      </c>
      <c r="CY503" s="7">
        <v>3645.0947999999999</v>
      </c>
      <c r="CZ503" s="7">
        <v>79055.764599999995</v>
      </c>
      <c r="DA503" s="7">
        <v>36946.855600000003</v>
      </c>
      <c r="DB503" s="7">
        <f>Table2[[#This Row],[TOTAL Assistance Net of recapture penalties Through FY 11]]+Table2[[#This Row],[TOTAL Assistance Net of recapture penalties FY 12 and After ]]</f>
        <v>116002.6202</v>
      </c>
      <c r="DC503" s="7">
        <v>57263.0242</v>
      </c>
      <c r="DD503" s="7">
        <v>992579.97039999999</v>
      </c>
      <c r="DE503" s="7">
        <v>43243.273300000001</v>
      </c>
      <c r="DF503" s="7">
        <f>Table2[[#This Row],[Company Direct Tax Revenue Before Assistance FY 12 and After]]+Table2[[#This Row],[Company Direct Tax Revenue Before Assistance Through FY 11]]</f>
        <v>1035823.2437</v>
      </c>
      <c r="DG503" s="7">
        <v>54243.903899999998</v>
      </c>
      <c r="DH503" s="7">
        <v>846023.10690000001</v>
      </c>
      <c r="DI503" s="7">
        <v>40963.326500000003</v>
      </c>
      <c r="DJ503" s="7">
        <f>Table2[[#This Row],[Indirect and Induced Tax Revenues FY 12 and After]]+Table2[[#This Row],[Indirect and Induced Tax Revenues Through FY 11]]</f>
        <v>886986.43339999998</v>
      </c>
      <c r="DK503" s="7">
        <v>111506.9281</v>
      </c>
      <c r="DL503" s="7">
        <v>1838603.0773</v>
      </c>
      <c r="DM503" s="7">
        <v>84206.599799999996</v>
      </c>
      <c r="DN503" s="7">
        <f>Table2[[#This Row],[TOTAL Tax Revenues Before Assistance Through FY 11]]+Table2[[#This Row],[TOTAL Tax Revenues Before Assistance FY 12 and After]]</f>
        <v>1922809.6771</v>
      </c>
      <c r="DO503" s="7">
        <v>107861.8333</v>
      </c>
      <c r="DP503" s="7">
        <v>1759547.3126999999</v>
      </c>
      <c r="DQ503" s="7">
        <v>47259.744200000001</v>
      </c>
      <c r="DR503" s="7">
        <f>Table2[[#This Row],[TOTAL Tax Revenues Net of Assistance Recapture and Penalty FY 12 and After]]+Table2[[#This Row],[TOTAL Tax Revenues Net of Assistance Recapture and Penalty Through FY 11]]</f>
        <v>1806807.0569</v>
      </c>
      <c r="DS503" s="7">
        <v>0</v>
      </c>
      <c r="DT503" s="7">
        <v>0</v>
      </c>
      <c r="DU503" s="7">
        <v>0</v>
      </c>
      <c r="DV503" s="7">
        <v>0</v>
      </c>
    </row>
    <row r="504" spans="1:126" x14ac:dyDescent="0.25">
      <c r="A504" s="5">
        <v>93390</v>
      </c>
      <c r="B504" s="5" t="s">
        <v>1112</v>
      </c>
      <c r="C504" s="5" t="s">
        <v>1113</v>
      </c>
      <c r="D504" s="5" t="s">
        <v>27</v>
      </c>
      <c r="E504" s="5">
        <v>5</v>
      </c>
      <c r="F504" s="5">
        <v>1468</v>
      </c>
      <c r="G504" s="5">
        <v>5</v>
      </c>
      <c r="H504" s="23"/>
      <c r="I504" s="23"/>
      <c r="J504" s="5">
        <v>813212</v>
      </c>
      <c r="K504" s="6" t="s">
        <v>47</v>
      </c>
      <c r="L504" s="6">
        <v>33388</v>
      </c>
      <c r="M504" s="9">
        <v>44331</v>
      </c>
      <c r="N504" s="7">
        <v>23300</v>
      </c>
      <c r="O504" s="5" t="s">
        <v>48</v>
      </c>
      <c r="P504" s="23">
        <v>5</v>
      </c>
      <c r="Q504" s="23">
        <v>0</v>
      </c>
      <c r="R504" s="23">
        <v>51</v>
      </c>
      <c r="S504" s="23">
        <v>4</v>
      </c>
      <c r="T504" s="23">
        <v>0</v>
      </c>
      <c r="U504" s="23">
        <v>60</v>
      </c>
      <c r="V504" s="23">
        <v>57</v>
      </c>
      <c r="W504" s="23">
        <v>0</v>
      </c>
      <c r="X504" s="23">
        <v>0</v>
      </c>
      <c r="Y504" s="23">
        <v>0</v>
      </c>
      <c r="Z504" s="23">
        <v>6</v>
      </c>
      <c r="AA504" s="24">
        <v>0</v>
      </c>
      <c r="AB504" s="24">
        <v>0</v>
      </c>
      <c r="AC504" s="24">
        <v>0</v>
      </c>
      <c r="AD504" s="24">
        <v>0</v>
      </c>
      <c r="AE504" s="24">
        <v>0</v>
      </c>
      <c r="AF504" s="24">
        <v>75</v>
      </c>
      <c r="AG504" s="5" t="s">
        <v>39</v>
      </c>
      <c r="AH504" s="7" t="s">
        <v>33</v>
      </c>
      <c r="AI504" s="7">
        <v>0</v>
      </c>
      <c r="AJ504" s="7">
        <v>0</v>
      </c>
      <c r="AK504" s="7">
        <v>0</v>
      </c>
      <c r="AL504" s="7">
        <f>Table2[[#This Row],[Company Direct Land Through FY 11]]+Table2[[#This Row],[Company Direct Land FY 12 and After ]]</f>
        <v>0</v>
      </c>
      <c r="AM504" s="7">
        <v>0</v>
      </c>
      <c r="AN504" s="7">
        <v>0</v>
      </c>
      <c r="AO504" s="7">
        <v>0</v>
      </c>
      <c r="AP504" s="7">
        <f>Table2[[#This Row],[Company Direct Building Through FY 11]]+Table2[[#This Row],[Company Direct Building FY 12 and After  ]]</f>
        <v>0</v>
      </c>
      <c r="AQ504" s="7">
        <v>0</v>
      </c>
      <c r="AR504" s="7">
        <v>370.66250000000002</v>
      </c>
      <c r="AS504" s="7">
        <v>0</v>
      </c>
      <c r="AT504" s="7">
        <f>Table2[[#This Row],[Mortgage Recording Tax Through FY 11]]+Table2[[#This Row],[Mortgage Recording Tax FY 12 and After ]]</f>
        <v>370.66250000000002</v>
      </c>
      <c r="AU504" s="7">
        <v>0</v>
      </c>
      <c r="AV504" s="7">
        <v>0</v>
      </c>
      <c r="AW504" s="7">
        <v>0</v>
      </c>
      <c r="AX504" s="7">
        <f>Table2[[#This Row],[Pilot Savings  Through FY 11]]+Table2[[#This Row],[Pilot Savings FY 12 and After ]]</f>
        <v>0</v>
      </c>
      <c r="AY504" s="7">
        <v>0</v>
      </c>
      <c r="AZ504" s="7">
        <v>0</v>
      </c>
      <c r="BA504" s="7">
        <v>0</v>
      </c>
      <c r="BB504" s="7">
        <f>Table2[[#This Row],[Mortgage Recording Tax Exemption Through FY 11]]+Table2[[#This Row],[Mortgage Recording Tax Exemption FY 12 and After ]]</f>
        <v>0</v>
      </c>
      <c r="BC504" s="7">
        <v>71.068200000000004</v>
      </c>
      <c r="BD504" s="7">
        <v>141.74629999999999</v>
      </c>
      <c r="BE504" s="7">
        <v>128.85570000000001</v>
      </c>
      <c r="BF504" s="7">
        <f>Table2[[#This Row],[Indirect and Induced Land Through FY 11]]+Table2[[#This Row],[Indirect and Induced Land FY 12 and After ]]</f>
        <v>270.60199999999998</v>
      </c>
      <c r="BG504" s="7">
        <v>131.9838</v>
      </c>
      <c r="BH504" s="7">
        <v>263.24329999999998</v>
      </c>
      <c r="BI504" s="7">
        <v>239.30350000000001</v>
      </c>
      <c r="BJ504" s="7">
        <f>Table2[[#This Row],[Indirect and Induced Building Through FY 11]]+Table2[[#This Row],[Indirect and Induced Building FY 12 and After]]</f>
        <v>502.54679999999996</v>
      </c>
      <c r="BK504" s="7">
        <v>203.05199999999999</v>
      </c>
      <c r="BL504" s="7">
        <v>775.65210000000002</v>
      </c>
      <c r="BM504" s="7">
        <v>368.1592</v>
      </c>
      <c r="BN504" s="7">
        <f>Table2[[#This Row],[TOTAL Real Property Related Taxes Through FY 11]]+Table2[[#This Row],[TOTAL Real Property Related Taxes FY 12 and After]]</f>
        <v>1143.8113000000001</v>
      </c>
      <c r="BO504" s="7">
        <v>199.35059999999999</v>
      </c>
      <c r="BP504" s="7">
        <v>462.48820000000001</v>
      </c>
      <c r="BQ504" s="7">
        <v>361.44830000000002</v>
      </c>
      <c r="BR504" s="7">
        <f>Table2[[#This Row],[Company Direct Through FY 11]]+Table2[[#This Row],[Company Direct FY 12 and After ]]</f>
        <v>823.93650000000002</v>
      </c>
      <c r="BS504" s="7">
        <v>0</v>
      </c>
      <c r="BT504" s="7">
        <v>0</v>
      </c>
      <c r="BU504" s="7">
        <v>0</v>
      </c>
      <c r="BV504" s="7">
        <f>Table2[[#This Row],[Sales Tax Exemption Through FY 11]]+Table2[[#This Row],[Sales Tax Exemption FY 12 and After ]]</f>
        <v>0</v>
      </c>
      <c r="BW504" s="7">
        <v>0</v>
      </c>
      <c r="BX504" s="7">
        <v>0</v>
      </c>
      <c r="BY504" s="7">
        <v>0</v>
      </c>
      <c r="BZ504" s="7">
        <f>Table2[[#This Row],[Energy Tax Savings Through FY 11]]+Table2[[#This Row],[Energy Tax Savings FY 12 and After ]]</f>
        <v>0</v>
      </c>
      <c r="CA504" s="7">
        <v>0.2898</v>
      </c>
      <c r="CB504" s="7">
        <v>40.061100000000003</v>
      </c>
      <c r="CC504" s="7">
        <v>0.41099999999999998</v>
      </c>
      <c r="CD504" s="7">
        <f>Table2[[#This Row],[Tax Exempt Bond Savings Through FY 11]]+Table2[[#This Row],[Tax Exempt Bond Savings FY12 and After ]]</f>
        <v>40.472100000000005</v>
      </c>
      <c r="CE504" s="7">
        <v>232.8871</v>
      </c>
      <c r="CF504" s="7">
        <v>485.92099999999999</v>
      </c>
      <c r="CG504" s="7">
        <v>422.25389999999999</v>
      </c>
      <c r="CH504" s="7">
        <f>Table2[[#This Row],[Indirect and Induced Through FY 11]]+Table2[[#This Row],[Indirect and Induced FY 12 and After  ]]</f>
        <v>908.17489999999998</v>
      </c>
      <c r="CI504" s="7">
        <v>431.9479</v>
      </c>
      <c r="CJ504" s="7">
        <v>908.34810000000004</v>
      </c>
      <c r="CK504" s="7">
        <v>783.2912</v>
      </c>
      <c r="CL504" s="7">
        <f>Table2[[#This Row],[TOTAL Income Consumption Use Taxes Through FY 11]]+Table2[[#This Row],[TOTAL Income Consumption Use Taxes FY 12 and After  ]]</f>
        <v>1691.6393</v>
      </c>
      <c r="CM504" s="7">
        <v>0.2898</v>
      </c>
      <c r="CN504" s="7">
        <v>40.061100000000003</v>
      </c>
      <c r="CO504" s="7">
        <v>0.41099999999999998</v>
      </c>
      <c r="CP504" s="7">
        <f>Table2[[#This Row],[Assistance Provided Through FY 11]]+Table2[[#This Row],[Assistance Provided FY 12 and After ]]</f>
        <v>40.472100000000005</v>
      </c>
      <c r="CQ504" s="7">
        <v>0</v>
      </c>
      <c r="CR504" s="7">
        <v>0</v>
      </c>
      <c r="CS504" s="7">
        <v>0</v>
      </c>
      <c r="CT504" s="7">
        <f>Table2[[#This Row],[Recapture Cancellation Reduction Amount Through FY 11]]+Table2[[#This Row],[Recapture Cancellation Reduction Amount FY 12 and After ]]</f>
        <v>0</v>
      </c>
      <c r="CU504" s="7">
        <v>0</v>
      </c>
      <c r="CV504" s="7">
        <v>0</v>
      </c>
      <c r="CW504" s="7">
        <v>0</v>
      </c>
      <c r="CX504" s="7">
        <f>Table2[[#This Row],[Penalty Paid Through FY 11]]+Table2[[#This Row],[Penalty Paid FY 12 and After]]</f>
        <v>0</v>
      </c>
      <c r="CY504" s="7">
        <v>0.2898</v>
      </c>
      <c r="CZ504" s="7">
        <v>40.061100000000003</v>
      </c>
      <c r="DA504" s="7">
        <v>0.41099999999999998</v>
      </c>
      <c r="DB504" s="7">
        <f>Table2[[#This Row],[TOTAL Assistance Net of recapture penalties Through FY 11]]+Table2[[#This Row],[TOTAL Assistance Net of recapture penalties FY 12 and After ]]</f>
        <v>40.472100000000005</v>
      </c>
      <c r="DC504" s="7">
        <v>199.35059999999999</v>
      </c>
      <c r="DD504" s="7">
        <v>833.15070000000003</v>
      </c>
      <c r="DE504" s="7">
        <v>361.44830000000002</v>
      </c>
      <c r="DF504" s="7">
        <f>Table2[[#This Row],[Company Direct Tax Revenue Before Assistance FY 12 and After]]+Table2[[#This Row],[Company Direct Tax Revenue Before Assistance Through FY 11]]</f>
        <v>1194.5990000000002</v>
      </c>
      <c r="DG504" s="7">
        <v>435.9391</v>
      </c>
      <c r="DH504" s="7">
        <v>890.91060000000004</v>
      </c>
      <c r="DI504" s="7">
        <v>790.41309999999999</v>
      </c>
      <c r="DJ504" s="7">
        <f>Table2[[#This Row],[Indirect and Induced Tax Revenues FY 12 and After]]+Table2[[#This Row],[Indirect and Induced Tax Revenues Through FY 11]]</f>
        <v>1681.3236999999999</v>
      </c>
      <c r="DK504" s="7">
        <v>635.28970000000004</v>
      </c>
      <c r="DL504" s="7">
        <v>1724.0613000000001</v>
      </c>
      <c r="DM504" s="7">
        <v>1151.8614</v>
      </c>
      <c r="DN504" s="7">
        <f>Table2[[#This Row],[TOTAL Tax Revenues Before Assistance Through FY 11]]+Table2[[#This Row],[TOTAL Tax Revenues Before Assistance FY 12 and After]]</f>
        <v>2875.9227000000001</v>
      </c>
      <c r="DO504" s="7">
        <v>634.99990000000003</v>
      </c>
      <c r="DP504" s="7">
        <v>1684.0001999999999</v>
      </c>
      <c r="DQ504" s="7">
        <v>1151.4503999999999</v>
      </c>
      <c r="DR504" s="7">
        <f>Table2[[#This Row],[TOTAL Tax Revenues Net of Assistance Recapture and Penalty FY 12 and After]]+Table2[[#This Row],[TOTAL Tax Revenues Net of Assistance Recapture and Penalty Through FY 11]]</f>
        <v>2835.4506000000001</v>
      </c>
      <c r="DS504" s="7">
        <v>0</v>
      </c>
      <c r="DT504" s="7">
        <v>0</v>
      </c>
      <c r="DU504" s="7">
        <v>0</v>
      </c>
      <c r="DV504" s="7">
        <v>0</v>
      </c>
    </row>
    <row r="505" spans="1:126" x14ac:dyDescent="0.25">
      <c r="A505" s="5">
        <v>93391</v>
      </c>
      <c r="B505" s="5" t="s">
        <v>1114</v>
      </c>
      <c r="C505" s="5" t="s">
        <v>1115</v>
      </c>
      <c r="D505" s="5" t="s">
        <v>36</v>
      </c>
      <c r="E505" s="5">
        <v>13</v>
      </c>
      <c r="F505" s="5">
        <v>4428</v>
      </c>
      <c r="G505" s="5">
        <v>34</v>
      </c>
      <c r="H505" s="23">
        <v>0</v>
      </c>
      <c r="I505" s="23">
        <v>0</v>
      </c>
      <c r="J505" s="5">
        <v>624120</v>
      </c>
      <c r="K505" s="6" t="s">
        <v>47</v>
      </c>
      <c r="L505" s="6">
        <v>35236</v>
      </c>
      <c r="M505" s="9">
        <v>42523</v>
      </c>
      <c r="N505" s="7">
        <v>6570</v>
      </c>
      <c r="O505" s="5" t="s">
        <v>48</v>
      </c>
      <c r="P505" s="23">
        <v>14</v>
      </c>
      <c r="Q505" s="23">
        <v>0</v>
      </c>
      <c r="R505" s="23">
        <v>230</v>
      </c>
      <c r="S505" s="23">
        <v>1</v>
      </c>
      <c r="T505" s="23">
        <v>658</v>
      </c>
      <c r="U505" s="23">
        <v>903</v>
      </c>
      <c r="V505" s="23">
        <v>896</v>
      </c>
      <c r="W505" s="23">
        <v>0</v>
      </c>
      <c r="X505" s="23">
        <v>0</v>
      </c>
      <c r="Y505" s="23">
        <v>145</v>
      </c>
      <c r="Z505" s="23">
        <v>145</v>
      </c>
      <c r="AA505" s="24">
        <v>0</v>
      </c>
      <c r="AB505" s="24">
        <v>0</v>
      </c>
      <c r="AC505" s="24">
        <v>0</v>
      </c>
      <c r="AD505" s="24">
        <v>0</v>
      </c>
      <c r="AE505" s="24">
        <v>0</v>
      </c>
      <c r="AF505" s="24">
        <v>75.102040816326493</v>
      </c>
      <c r="AG505" s="5" t="s">
        <v>39</v>
      </c>
      <c r="AH505" s="7" t="s">
        <v>33</v>
      </c>
      <c r="AI505" s="7">
        <v>0</v>
      </c>
      <c r="AJ505" s="7">
        <v>0</v>
      </c>
      <c r="AK505" s="7">
        <v>0</v>
      </c>
      <c r="AL505" s="7">
        <f>Table2[[#This Row],[Company Direct Land Through FY 11]]+Table2[[#This Row],[Company Direct Land FY 12 and After ]]</f>
        <v>0</v>
      </c>
      <c r="AM505" s="7">
        <v>0</v>
      </c>
      <c r="AN505" s="7">
        <v>0</v>
      </c>
      <c r="AO505" s="7">
        <v>0</v>
      </c>
      <c r="AP505" s="7">
        <f>Table2[[#This Row],[Company Direct Building Through FY 11]]+Table2[[#This Row],[Company Direct Building FY 12 and After  ]]</f>
        <v>0</v>
      </c>
      <c r="AQ505" s="7">
        <v>0</v>
      </c>
      <c r="AR505" s="7">
        <v>0</v>
      </c>
      <c r="AS505" s="7">
        <v>0</v>
      </c>
      <c r="AT505" s="7">
        <f>Table2[[#This Row],[Mortgage Recording Tax Through FY 11]]+Table2[[#This Row],[Mortgage Recording Tax FY 12 and After ]]</f>
        <v>0</v>
      </c>
      <c r="AU505" s="7">
        <v>0</v>
      </c>
      <c r="AV505" s="7">
        <v>0</v>
      </c>
      <c r="AW505" s="7">
        <v>0</v>
      </c>
      <c r="AX505" s="7">
        <f>Table2[[#This Row],[Pilot Savings  Through FY 11]]+Table2[[#This Row],[Pilot Savings FY 12 and After ]]</f>
        <v>0</v>
      </c>
      <c r="AY505" s="7">
        <v>0</v>
      </c>
      <c r="AZ505" s="7">
        <v>0</v>
      </c>
      <c r="BA505" s="7">
        <v>0</v>
      </c>
      <c r="BB505" s="7">
        <f>Table2[[#This Row],[Mortgage Recording Tax Exemption Through FY 11]]+Table2[[#This Row],[Mortgage Recording Tax Exemption FY 12 and After ]]</f>
        <v>0</v>
      </c>
      <c r="BC505" s="7">
        <v>375.57580000000002</v>
      </c>
      <c r="BD505" s="7">
        <v>1013.6787</v>
      </c>
      <c r="BE505" s="7">
        <v>544.10249999999996</v>
      </c>
      <c r="BF505" s="7">
        <f>Table2[[#This Row],[Indirect and Induced Land Through FY 11]]+Table2[[#This Row],[Indirect and Induced Land FY 12 and After ]]</f>
        <v>1557.7811999999999</v>
      </c>
      <c r="BG505" s="7">
        <v>697.49779999999998</v>
      </c>
      <c r="BH505" s="7">
        <v>1882.5463999999999</v>
      </c>
      <c r="BI505" s="7">
        <v>1010.4758</v>
      </c>
      <c r="BJ505" s="7">
        <f>Table2[[#This Row],[Indirect and Induced Building Through FY 11]]+Table2[[#This Row],[Indirect and Induced Building FY 12 and After]]</f>
        <v>2893.0221999999999</v>
      </c>
      <c r="BK505" s="7">
        <v>1073.0735999999999</v>
      </c>
      <c r="BL505" s="7">
        <v>2896.2251000000001</v>
      </c>
      <c r="BM505" s="7">
        <v>1554.5782999999999</v>
      </c>
      <c r="BN505" s="7">
        <f>Table2[[#This Row],[TOTAL Real Property Related Taxes Through FY 11]]+Table2[[#This Row],[TOTAL Real Property Related Taxes FY 12 and After]]</f>
        <v>4450.8033999999998</v>
      </c>
      <c r="BO505" s="7">
        <v>1122.6449</v>
      </c>
      <c r="BP505" s="7">
        <v>3161.7910000000002</v>
      </c>
      <c r="BQ505" s="7">
        <v>1626.3931</v>
      </c>
      <c r="BR505" s="7">
        <f>Table2[[#This Row],[Company Direct Through FY 11]]+Table2[[#This Row],[Company Direct FY 12 and After ]]</f>
        <v>4788.1841000000004</v>
      </c>
      <c r="BS505" s="7">
        <v>0</v>
      </c>
      <c r="BT505" s="7">
        <v>0</v>
      </c>
      <c r="BU505" s="7">
        <v>0</v>
      </c>
      <c r="BV505" s="7">
        <f>Table2[[#This Row],[Sales Tax Exemption Through FY 11]]+Table2[[#This Row],[Sales Tax Exemption FY 12 and After ]]</f>
        <v>0</v>
      </c>
      <c r="BW505" s="7">
        <v>0</v>
      </c>
      <c r="BX505" s="7">
        <v>0</v>
      </c>
      <c r="BY505" s="7">
        <v>0</v>
      </c>
      <c r="BZ505" s="7">
        <f>Table2[[#This Row],[Energy Tax Savings Through FY 11]]+Table2[[#This Row],[Energy Tax Savings FY 12 and After ]]</f>
        <v>0</v>
      </c>
      <c r="CA505" s="7">
        <v>3.7854000000000001</v>
      </c>
      <c r="CB505" s="7">
        <v>50.804200000000002</v>
      </c>
      <c r="CC505" s="7">
        <v>4.9657999999999998</v>
      </c>
      <c r="CD505" s="7">
        <f>Table2[[#This Row],[Tax Exempt Bond Savings Through FY 11]]+Table2[[#This Row],[Tax Exempt Bond Savings FY12 and After ]]</f>
        <v>55.77</v>
      </c>
      <c r="CE505" s="7">
        <v>1356.1594</v>
      </c>
      <c r="CF505" s="7">
        <v>3806.2597000000001</v>
      </c>
      <c r="CG505" s="7">
        <v>1964.6892</v>
      </c>
      <c r="CH505" s="7">
        <f>Table2[[#This Row],[Indirect and Induced Through FY 11]]+Table2[[#This Row],[Indirect and Induced FY 12 and After  ]]</f>
        <v>5770.9489000000003</v>
      </c>
      <c r="CI505" s="7">
        <v>2475.0189</v>
      </c>
      <c r="CJ505" s="7">
        <v>6917.2465000000002</v>
      </c>
      <c r="CK505" s="7">
        <v>3586.1165000000001</v>
      </c>
      <c r="CL505" s="7">
        <f>Table2[[#This Row],[TOTAL Income Consumption Use Taxes Through FY 11]]+Table2[[#This Row],[TOTAL Income Consumption Use Taxes FY 12 and After  ]]</f>
        <v>10503.363000000001</v>
      </c>
      <c r="CM505" s="7">
        <v>3.7854000000000001</v>
      </c>
      <c r="CN505" s="7">
        <v>50.804200000000002</v>
      </c>
      <c r="CO505" s="7">
        <v>4.9657999999999998</v>
      </c>
      <c r="CP505" s="7">
        <f>Table2[[#This Row],[Assistance Provided Through FY 11]]+Table2[[#This Row],[Assistance Provided FY 12 and After ]]</f>
        <v>55.77</v>
      </c>
      <c r="CQ505" s="7">
        <v>0</v>
      </c>
      <c r="CR505" s="7">
        <v>0</v>
      </c>
      <c r="CS505" s="7">
        <v>0</v>
      </c>
      <c r="CT505" s="7">
        <f>Table2[[#This Row],[Recapture Cancellation Reduction Amount Through FY 11]]+Table2[[#This Row],[Recapture Cancellation Reduction Amount FY 12 and After ]]</f>
        <v>0</v>
      </c>
      <c r="CU505" s="7">
        <v>0</v>
      </c>
      <c r="CV505" s="7">
        <v>0</v>
      </c>
      <c r="CW505" s="7">
        <v>0</v>
      </c>
      <c r="CX505" s="7">
        <f>Table2[[#This Row],[Penalty Paid Through FY 11]]+Table2[[#This Row],[Penalty Paid FY 12 and After]]</f>
        <v>0</v>
      </c>
      <c r="CY505" s="7">
        <v>3.7854000000000001</v>
      </c>
      <c r="CZ505" s="7">
        <v>50.804200000000002</v>
      </c>
      <c r="DA505" s="7">
        <v>4.9657999999999998</v>
      </c>
      <c r="DB505" s="7">
        <f>Table2[[#This Row],[TOTAL Assistance Net of recapture penalties Through FY 11]]+Table2[[#This Row],[TOTAL Assistance Net of recapture penalties FY 12 and After ]]</f>
        <v>55.77</v>
      </c>
      <c r="DC505" s="7">
        <v>1122.6449</v>
      </c>
      <c r="DD505" s="7">
        <v>3161.7910000000002</v>
      </c>
      <c r="DE505" s="7">
        <v>1626.3931</v>
      </c>
      <c r="DF505" s="7">
        <f>Table2[[#This Row],[Company Direct Tax Revenue Before Assistance FY 12 and After]]+Table2[[#This Row],[Company Direct Tax Revenue Before Assistance Through FY 11]]</f>
        <v>4788.1841000000004</v>
      </c>
      <c r="DG505" s="7">
        <v>2429.2330000000002</v>
      </c>
      <c r="DH505" s="7">
        <v>6702.4848000000002</v>
      </c>
      <c r="DI505" s="7">
        <v>3519.2674999999999</v>
      </c>
      <c r="DJ505" s="7">
        <f>Table2[[#This Row],[Indirect and Induced Tax Revenues FY 12 and After]]+Table2[[#This Row],[Indirect and Induced Tax Revenues Through FY 11]]</f>
        <v>10221.7523</v>
      </c>
      <c r="DK505" s="7">
        <v>3551.8779</v>
      </c>
      <c r="DL505" s="7">
        <v>9864.2757999999994</v>
      </c>
      <c r="DM505" s="7">
        <v>5145.6606000000002</v>
      </c>
      <c r="DN505" s="7">
        <f>Table2[[#This Row],[TOTAL Tax Revenues Before Assistance Through FY 11]]+Table2[[#This Row],[TOTAL Tax Revenues Before Assistance FY 12 and After]]</f>
        <v>15009.936399999999</v>
      </c>
      <c r="DO505" s="7">
        <v>3548.0925000000002</v>
      </c>
      <c r="DP505" s="7">
        <v>9813.4716000000008</v>
      </c>
      <c r="DQ505" s="7">
        <v>5140.6948000000002</v>
      </c>
      <c r="DR505" s="7">
        <f>Table2[[#This Row],[TOTAL Tax Revenues Net of Assistance Recapture and Penalty FY 12 and After]]+Table2[[#This Row],[TOTAL Tax Revenues Net of Assistance Recapture and Penalty Through FY 11]]</f>
        <v>14954.166400000002</v>
      </c>
      <c r="DS505" s="7">
        <v>0</v>
      </c>
      <c r="DT505" s="7">
        <v>0</v>
      </c>
      <c r="DU505" s="7">
        <v>0</v>
      </c>
      <c r="DV505" s="7">
        <v>0</v>
      </c>
    </row>
    <row r="506" spans="1:126" x14ac:dyDescent="0.25">
      <c r="A506" s="5">
        <v>93392</v>
      </c>
      <c r="B506" s="5" t="s">
        <v>1116</v>
      </c>
      <c r="C506" s="5" t="s">
        <v>1117</v>
      </c>
      <c r="D506" s="5" t="s">
        <v>27</v>
      </c>
      <c r="E506" s="5">
        <v>2</v>
      </c>
      <c r="F506" s="5">
        <v>854</v>
      </c>
      <c r="G506" s="5">
        <v>1001</v>
      </c>
      <c r="H506" s="23"/>
      <c r="I506" s="23"/>
      <c r="J506" s="5">
        <v>523110</v>
      </c>
      <c r="K506" s="6" t="s">
        <v>793</v>
      </c>
      <c r="L506" s="6">
        <v>35055</v>
      </c>
      <c r="M506" s="9">
        <v>42735</v>
      </c>
      <c r="N506" s="7">
        <v>1700000</v>
      </c>
      <c r="O506" s="5" t="s">
        <v>390</v>
      </c>
      <c r="P506" s="23">
        <v>107</v>
      </c>
      <c r="Q506" s="23">
        <v>0</v>
      </c>
      <c r="R506" s="23">
        <v>7804</v>
      </c>
      <c r="S506" s="23">
        <v>0</v>
      </c>
      <c r="T506" s="23">
        <v>1501</v>
      </c>
      <c r="U506" s="23">
        <v>9412</v>
      </c>
      <c r="V506" s="23">
        <v>9274</v>
      </c>
      <c r="W506" s="23">
        <v>0</v>
      </c>
      <c r="X506" s="23">
        <v>6347</v>
      </c>
      <c r="Y506" s="23">
        <v>3775</v>
      </c>
      <c r="Z506" s="23">
        <v>5550</v>
      </c>
      <c r="AA506" s="24">
        <v>93.957780305903199</v>
      </c>
      <c r="AB506" s="24">
        <v>0.20225003160156699</v>
      </c>
      <c r="AC506" s="24">
        <v>0.31601567437744899</v>
      </c>
      <c r="AD506" s="24">
        <v>5.5239539881178104</v>
      </c>
      <c r="AE506" s="24">
        <v>0</v>
      </c>
      <c r="AF506" s="24">
        <v>57.969915307799297</v>
      </c>
      <c r="AG506" s="5" t="s">
        <v>39</v>
      </c>
      <c r="AH506" s="7" t="s">
        <v>33</v>
      </c>
      <c r="AI506" s="7">
        <v>2934.9409999999998</v>
      </c>
      <c r="AJ506" s="7">
        <v>37456.039799999999</v>
      </c>
      <c r="AK506" s="7">
        <v>5004.3460999999998</v>
      </c>
      <c r="AL506" s="7">
        <f>Table2[[#This Row],[Company Direct Land Through FY 11]]+Table2[[#This Row],[Company Direct Land FY 12 and After ]]</f>
        <v>42460.385900000001</v>
      </c>
      <c r="AM506" s="7">
        <v>4984.1409999999996</v>
      </c>
      <c r="AN506" s="7">
        <v>70012.304399999994</v>
      </c>
      <c r="AO506" s="7">
        <v>8498.4218999999994</v>
      </c>
      <c r="AP506" s="7">
        <f>Table2[[#This Row],[Company Direct Building Through FY 11]]+Table2[[#This Row],[Company Direct Building FY 12 and After  ]]</f>
        <v>78510.726299999995</v>
      </c>
      <c r="AQ506" s="7">
        <v>0</v>
      </c>
      <c r="AR506" s="7">
        <v>2789.4252000000001</v>
      </c>
      <c r="AS506" s="7">
        <v>0</v>
      </c>
      <c r="AT506" s="7">
        <f>Table2[[#This Row],[Mortgage Recording Tax Through FY 11]]+Table2[[#This Row],[Mortgage Recording Tax FY 12 and After ]]</f>
        <v>2789.4252000000001</v>
      </c>
      <c r="AU506" s="7">
        <v>153.435</v>
      </c>
      <c r="AV506" s="7">
        <v>-211.5684</v>
      </c>
      <c r="AW506" s="7">
        <v>0</v>
      </c>
      <c r="AX506" s="7">
        <f>Table2[[#This Row],[Pilot Savings  Through FY 11]]+Table2[[#This Row],[Pilot Savings FY 12 and After ]]</f>
        <v>-211.5684</v>
      </c>
      <c r="AY506" s="7">
        <v>0</v>
      </c>
      <c r="AZ506" s="7">
        <v>0</v>
      </c>
      <c r="BA506" s="7">
        <v>0</v>
      </c>
      <c r="BB506" s="7">
        <f>Table2[[#This Row],[Mortgage Recording Tax Exemption Through FY 11]]+Table2[[#This Row],[Mortgage Recording Tax Exemption FY 12 and After ]]</f>
        <v>0</v>
      </c>
      <c r="BC506" s="7">
        <v>21684.530299999999</v>
      </c>
      <c r="BD506" s="7">
        <v>148450.1783</v>
      </c>
      <c r="BE506" s="7">
        <v>36974.131600000001</v>
      </c>
      <c r="BF506" s="7">
        <f>Table2[[#This Row],[Indirect and Induced Land Through FY 11]]+Table2[[#This Row],[Indirect and Induced Land FY 12 and After ]]</f>
        <v>185424.30989999999</v>
      </c>
      <c r="BG506" s="7">
        <v>40271.270499999999</v>
      </c>
      <c r="BH506" s="7">
        <v>275693.18819999998</v>
      </c>
      <c r="BI506" s="7">
        <v>68666.244399999996</v>
      </c>
      <c r="BJ506" s="7">
        <f>Table2[[#This Row],[Indirect and Induced Building Through FY 11]]+Table2[[#This Row],[Indirect and Induced Building FY 12 and After]]</f>
        <v>344359.43259999994</v>
      </c>
      <c r="BK506" s="7">
        <v>69721.447799999994</v>
      </c>
      <c r="BL506" s="7">
        <v>534612.70429999998</v>
      </c>
      <c r="BM506" s="7">
        <v>119143.144</v>
      </c>
      <c r="BN506" s="7">
        <f>Table2[[#This Row],[TOTAL Real Property Related Taxes Through FY 11]]+Table2[[#This Row],[TOTAL Real Property Related Taxes FY 12 and After]]</f>
        <v>653755.84829999995</v>
      </c>
      <c r="BO506" s="7">
        <v>82837.403600000005</v>
      </c>
      <c r="BP506" s="7">
        <v>571162.55819999997</v>
      </c>
      <c r="BQ506" s="7">
        <v>141245.44149999999</v>
      </c>
      <c r="BR506" s="7">
        <f>Table2[[#This Row],[Company Direct Through FY 11]]+Table2[[#This Row],[Company Direct FY 12 and After ]]</f>
        <v>712407.99969999993</v>
      </c>
      <c r="BS506" s="7">
        <v>643.47789999999998</v>
      </c>
      <c r="BT506" s="7">
        <v>8117.1850999999997</v>
      </c>
      <c r="BU506" s="7">
        <v>36882.814899999998</v>
      </c>
      <c r="BV506" s="7">
        <f>Table2[[#This Row],[Sales Tax Exemption Through FY 11]]+Table2[[#This Row],[Sales Tax Exemption FY 12 and After ]]</f>
        <v>45000</v>
      </c>
      <c r="BW506" s="7">
        <v>11.2371</v>
      </c>
      <c r="BX506" s="7">
        <v>82.828000000000003</v>
      </c>
      <c r="BY506" s="7">
        <v>19.1602</v>
      </c>
      <c r="BZ506" s="7">
        <f>Table2[[#This Row],[Energy Tax Savings Through FY 11]]+Table2[[#This Row],[Energy Tax Savings FY 12 and After ]]</f>
        <v>101.98820000000001</v>
      </c>
      <c r="CA506" s="7">
        <v>0</v>
      </c>
      <c r="CB506" s="7">
        <v>0</v>
      </c>
      <c r="CC506" s="7">
        <v>0</v>
      </c>
      <c r="CD506" s="7">
        <f>Table2[[#This Row],[Tax Exempt Bond Savings Through FY 11]]+Table2[[#This Row],[Tax Exempt Bond Savings FY12 and After ]]</f>
        <v>0</v>
      </c>
      <c r="CE506" s="7">
        <v>71059.1731</v>
      </c>
      <c r="CF506" s="7">
        <v>507804.6361</v>
      </c>
      <c r="CG506" s="7">
        <v>121162.4682</v>
      </c>
      <c r="CH506" s="7">
        <f>Table2[[#This Row],[Indirect and Induced Through FY 11]]+Table2[[#This Row],[Indirect and Induced FY 12 and After  ]]</f>
        <v>628967.10430000001</v>
      </c>
      <c r="CI506" s="7">
        <v>153241.86170000001</v>
      </c>
      <c r="CJ506" s="7">
        <v>1070767.1812</v>
      </c>
      <c r="CK506" s="7">
        <v>225505.93460000001</v>
      </c>
      <c r="CL506" s="7">
        <f>Table2[[#This Row],[TOTAL Income Consumption Use Taxes Through FY 11]]+Table2[[#This Row],[TOTAL Income Consumption Use Taxes FY 12 and After  ]]</f>
        <v>1296273.1158</v>
      </c>
      <c r="CM506" s="7">
        <v>808.15</v>
      </c>
      <c r="CN506" s="7">
        <v>7988.4447</v>
      </c>
      <c r="CO506" s="7">
        <v>36901.975100000003</v>
      </c>
      <c r="CP506" s="7">
        <f>Table2[[#This Row],[Assistance Provided Through FY 11]]+Table2[[#This Row],[Assistance Provided FY 12 and After ]]</f>
        <v>44890.419800000003</v>
      </c>
      <c r="CQ506" s="7">
        <v>0</v>
      </c>
      <c r="CR506" s="7">
        <v>0</v>
      </c>
      <c r="CS506" s="7">
        <v>0</v>
      </c>
      <c r="CT506" s="7">
        <f>Table2[[#This Row],[Recapture Cancellation Reduction Amount Through FY 11]]+Table2[[#This Row],[Recapture Cancellation Reduction Amount FY 12 and After ]]</f>
        <v>0</v>
      </c>
      <c r="CU506" s="7">
        <v>0</v>
      </c>
      <c r="CV506" s="7">
        <v>0</v>
      </c>
      <c r="CW506" s="7">
        <v>0</v>
      </c>
      <c r="CX506" s="7">
        <f>Table2[[#This Row],[Penalty Paid Through FY 11]]+Table2[[#This Row],[Penalty Paid FY 12 and After]]</f>
        <v>0</v>
      </c>
      <c r="CY506" s="7">
        <v>808.15</v>
      </c>
      <c r="CZ506" s="7">
        <v>7988.4447</v>
      </c>
      <c r="DA506" s="7">
        <v>36901.975100000003</v>
      </c>
      <c r="DB506" s="7">
        <f>Table2[[#This Row],[TOTAL Assistance Net of recapture penalties Through FY 11]]+Table2[[#This Row],[TOTAL Assistance Net of recapture penalties FY 12 and After ]]</f>
        <v>44890.419800000003</v>
      </c>
      <c r="DC506" s="7">
        <v>90756.4856</v>
      </c>
      <c r="DD506" s="7">
        <v>681420.32759999996</v>
      </c>
      <c r="DE506" s="7">
        <v>154748.2095</v>
      </c>
      <c r="DF506" s="7">
        <f>Table2[[#This Row],[Company Direct Tax Revenue Before Assistance FY 12 and After]]+Table2[[#This Row],[Company Direct Tax Revenue Before Assistance Through FY 11]]</f>
        <v>836168.53709999996</v>
      </c>
      <c r="DG506" s="7">
        <v>133014.97390000001</v>
      </c>
      <c r="DH506" s="7">
        <v>931948.00260000001</v>
      </c>
      <c r="DI506" s="7">
        <v>226802.84419999999</v>
      </c>
      <c r="DJ506" s="7">
        <f>Table2[[#This Row],[Indirect and Induced Tax Revenues FY 12 and After]]+Table2[[#This Row],[Indirect and Induced Tax Revenues Through FY 11]]</f>
        <v>1158750.8467999999</v>
      </c>
      <c r="DK506" s="7">
        <v>223771.4595</v>
      </c>
      <c r="DL506" s="7">
        <v>1613368.3302</v>
      </c>
      <c r="DM506" s="7">
        <v>381551.05369999999</v>
      </c>
      <c r="DN506" s="7">
        <f>Table2[[#This Row],[TOTAL Tax Revenues Before Assistance Through FY 11]]+Table2[[#This Row],[TOTAL Tax Revenues Before Assistance FY 12 and After]]</f>
        <v>1994919.3839</v>
      </c>
      <c r="DO506" s="7">
        <v>222963.3095</v>
      </c>
      <c r="DP506" s="7">
        <v>1605379.8855000001</v>
      </c>
      <c r="DQ506" s="7">
        <v>344649.07860000001</v>
      </c>
      <c r="DR506" s="7">
        <f>Table2[[#This Row],[TOTAL Tax Revenues Net of Assistance Recapture and Penalty FY 12 and After]]+Table2[[#This Row],[TOTAL Tax Revenues Net of Assistance Recapture and Penalty Through FY 11]]</f>
        <v>1950028.9641</v>
      </c>
      <c r="DS506" s="7">
        <v>0</v>
      </c>
      <c r="DT506" s="7">
        <v>143.1489</v>
      </c>
      <c r="DU506" s="7">
        <v>0</v>
      </c>
      <c r="DV506" s="7">
        <v>0</v>
      </c>
    </row>
    <row r="507" spans="1:126" x14ac:dyDescent="0.25">
      <c r="A507" s="5">
        <v>93393</v>
      </c>
      <c r="B507" s="5" t="s">
        <v>1122</v>
      </c>
      <c r="C507" s="5" t="s">
        <v>1123</v>
      </c>
      <c r="D507" s="5" t="s">
        <v>27</v>
      </c>
      <c r="E507" s="5">
        <v>1</v>
      </c>
      <c r="F507" s="5">
        <v>32</v>
      </c>
      <c r="G507" s="5">
        <v>7501</v>
      </c>
      <c r="H507" s="23"/>
      <c r="I507" s="23"/>
      <c r="J507" s="5">
        <v>523110</v>
      </c>
      <c r="K507" s="6" t="s">
        <v>793</v>
      </c>
      <c r="L507" s="6">
        <v>35228</v>
      </c>
      <c r="M507" s="9">
        <v>41274</v>
      </c>
      <c r="N507" s="7">
        <v>205302.44200000001</v>
      </c>
      <c r="O507" s="5" t="s">
        <v>107</v>
      </c>
      <c r="P507" s="23">
        <v>0</v>
      </c>
      <c r="Q507" s="23">
        <v>0</v>
      </c>
      <c r="R507" s="23">
        <v>1804</v>
      </c>
      <c r="S507" s="23">
        <v>0</v>
      </c>
      <c r="T507" s="23">
        <v>547</v>
      </c>
      <c r="U507" s="23">
        <v>2351</v>
      </c>
      <c r="V507" s="23">
        <v>2357</v>
      </c>
      <c r="W507" s="23">
        <v>0</v>
      </c>
      <c r="X507" s="23">
        <v>2799</v>
      </c>
      <c r="Y507" s="23">
        <v>2799</v>
      </c>
      <c r="Z507" s="23">
        <v>0</v>
      </c>
      <c r="AA507" s="24">
        <v>74.002217294900206</v>
      </c>
      <c r="AB507" s="24">
        <v>0</v>
      </c>
      <c r="AC507" s="24">
        <v>1.3303769401330401</v>
      </c>
      <c r="AD507" s="24">
        <v>6.0975609756097597</v>
      </c>
      <c r="AE507" s="24">
        <v>18.569844789356999</v>
      </c>
      <c r="AF507" s="24">
        <v>51.662971175166298</v>
      </c>
      <c r="AG507" s="5" t="s">
        <v>39</v>
      </c>
      <c r="AH507" s="7" t="s">
        <v>33</v>
      </c>
      <c r="AI507" s="7">
        <v>1436.6632</v>
      </c>
      <c r="AJ507" s="7">
        <v>18310.718499999999</v>
      </c>
      <c r="AK507" s="7">
        <v>883.07640000000004</v>
      </c>
      <c r="AL507" s="7">
        <f>Table2[[#This Row],[Company Direct Land Through FY 11]]+Table2[[#This Row],[Company Direct Land FY 12 and After ]]</f>
        <v>19193.794900000001</v>
      </c>
      <c r="AM507" s="7">
        <v>2668.0889000000002</v>
      </c>
      <c r="AN507" s="7">
        <v>34005.620300000002</v>
      </c>
      <c r="AO507" s="7">
        <v>1639.9991</v>
      </c>
      <c r="AP507" s="7">
        <f>Table2[[#This Row],[Company Direct Building Through FY 11]]+Table2[[#This Row],[Company Direct Building FY 12 and After  ]]</f>
        <v>35645.619400000003</v>
      </c>
      <c r="AQ507" s="7">
        <v>0</v>
      </c>
      <c r="AR507" s="7">
        <v>7117.5</v>
      </c>
      <c r="AS507" s="7">
        <v>0</v>
      </c>
      <c r="AT507" s="7">
        <f>Table2[[#This Row],[Mortgage Recording Tax Through FY 11]]+Table2[[#This Row],[Mortgage Recording Tax FY 12 and After ]]</f>
        <v>7117.5</v>
      </c>
      <c r="AU507" s="7">
        <v>0</v>
      </c>
      <c r="AV507" s="7">
        <v>0</v>
      </c>
      <c r="AW507" s="7">
        <v>0</v>
      </c>
      <c r="AX507" s="7">
        <f>Table2[[#This Row],[Pilot Savings  Through FY 11]]+Table2[[#This Row],[Pilot Savings FY 12 and After ]]</f>
        <v>0</v>
      </c>
      <c r="AY507" s="7">
        <v>0</v>
      </c>
      <c r="AZ507" s="7">
        <v>0</v>
      </c>
      <c r="BA507" s="7">
        <v>0</v>
      </c>
      <c r="BB507" s="7">
        <f>Table2[[#This Row],[Mortgage Recording Tax Exemption Through FY 11]]+Table2[[#This Row],[Mortgage Recording Tax Exemption FY 12 and After ]]</f>
        <v>0</v>
      </c>
      <c r="BC507" s="7">
        <v>5511.1535000000003</v>
      </c>
      <c r="BD507" s="7">
        <v>64503.9202</v>
      </c>
      <c r="BE507" s="7">
        <v>3387.5509000000002</v>
      </c>
      <c r="BF507" s="7">
        <f>Table2[[#This Row],[Indirect and Induced Land Through FY 11]]+Table2[[#This Row],[Indirect and Induced Land FY 12 and After ]]</f>
        <v>67891.471099999995</v>
      </c>
      <c r="BG507" s="7">
        <v>10234.999299999999</v>
      </c>
      <c r="BH507" s="7">
        <v>119792.9945</v>
      </c>
      <c r="BI507" s="7">
        <v>6291.1660000000002</v>
      </c>
      <c r="BJ507" s="7">
        <f>Table2[[#This Row],[Indirect and Induced Building Through FY 11]]+Table2[[#This Row],[Indirect and Induced Building FY 12 and After]]</f>
        <v>126084.1605</v>
      </c>
      <c r="BK507" s="7">
        <v>19850.904900000001</v>
      </c>
      <c r="BL507" s="7">
        <v>243730.75349999999</v>
      </c>
      <c r="BM507" s="7">
        <v>12201.7924</v>
      </c>
      <c r="BN507" s="7">
        <f>Table2[[#This Row],[TOTAL Real Property Related Taxes Through FY 11]]+Table2[[#This Row],[TOTAL Real Property Related Taxes FY 12 and After]]</f>
        <v>255932.5459</v>
      </c>
      <c r="BO507" s="7">
        <v>21053.241300000002</v>
      </c>
      <c r="BP507" s="7">
        <v>244085.92139999999</v>
      </c>
      <c r="BQ507" s="7">
        <v>12940.8349</v>
      </c>
      <c r="BR507" s="7">
        <f>Table2[[#This Row],[Company Direct Through FY 11]]+Table2[[#This Row],[Company Direct FY 12 and After ]]</f>
        <v>257026.75629999998</v>
      </c>
      <c r="BS507" s="7">
        <v>0</v>
      </c>
      <c r="BT507" s="7">
        <v>3770.7669999999998</v>
      </c>
      <c r="BU507" s="7">
        <v>14729.233</v>
      </c>
      <c r="BV507" s="7">
        <f>Table2[[#This Row],[Sales Tax Exemption Through FY 11]]+Table2[[#This Row],[Sales Tax Exemption FY 12 and After ]]</f>
        <v>18500</v>
      </c>
      <c r="BW507" s="7">
        <v>0</v>
      </c>
      <c r="BX507" s="7">
        <v>0</v>
      </c>
      <c r="BY507" s="7">
        <v>0</v>
      </c>
      <c r="BZ507" s="7">
        <f>Table2[[#This Row],[Energy Tax Savings Through FY 11]]+Table2[[#This Row],[Energy Tax Savings FY 12 and After ]]</f>
        <v>0</v>
      </c>
      <c r="CA507" s="7">
        <v>259.28469999999999</v>
      </c>
      <c r="CB507" s="7">
        <v>1410.6851999999999</v>
      </c>
      <c r="CC507" s="7">
        <v>151.43430000000001</v>
      </c>
      <c r="CD507" s="7">
        <f>Table2[[#This Row],[Tax Exempt Bond Savings Through FY 11]]+Table2[[#This Row],[Tax Exempt Bond Savings FY12 and After ]]</f>
        <v>1562.1194999999998</v>
      </c>
      <c r="CE507" s="7">
        <v>18059.787499999999</v>
      </c>
      <c r="CF507" s="7">
        <v>215564.8186</v>
      </c>
      <c r="CG507" s="7">
        <v>11100.8431</v>
      </c>
      <c r="CH507" s="7">
        <f>Table2[[#This Row],[Indirect and Induced Through FY 11]]+Table2[[#This Row],[Indirect and Induced FY 12 and After  ]]</f>
        <v>226665.6617</v>
      </c>
      <c r="CI507" s="7">
        <v>38853.744100000004</v>
      </c>
      <c r="CJ507" s="7">
        <v>454469.28779999999</v>
      </c>
      <c r="CK507" s="7">
        <v>9161.0107000000007</v>
      </c>
      <c r="CL507" s="7">
        <f>Table2[[#This Row],[TOTAL Income Consumption Use Taxes Through FY 11]]+Table2[[#This Row],[TOTAL Income Consumption Use Taxes FY 12 and After  ]]</f>
        <v>463630.29849999998</v>
      </c>
      <c r="CM507" s="7">
        <v>259.28469999999999</v>
      </c>
      <c r="CN507" s="7">
        <v>5181.4521999999997</v>
      </c>
      <c r="CO507" s="7">
        <v>14880.667299999999</v>
      </c>
      <c r="CP507" s="7">
        <f>Table2[[#This Row],[Assistance Provided Through FY 11]]+Table2[[#This Row],[Assistance Provided FY 12 and After ]]</f>
        <v>20062.119500000001</v>
      </c>
      <c r="CQ507" s="7">
        <v>0</v>
      </c>
      <c r="CR507" s="7">
        <v>6.9757999999999996</v>
      </c>
      <c r="CS507" s="7">
        <v>0</v>
      </c>
      <c r="CT507" s="7">
        <f>Table2[[#This Row],[Recapture Cancellation Reduction Amount Through FY 11]]+Table2[[#This Row],[Recapture Cancellation Reduction Amount FY 12 and After ]]</f>
        <v>6.9757999999999996</v>
      </c>
      <c r="CU507" s="7">
        <v>0</v>
      </c>
      <c r="CV507" s="7">
        <v>0</v>
      </c>
      <c r="CW507" s="7">
        <v>0</v>
      </c>
      <c r="CX507" s="7">
        <f>Table2[[#This Row],[Penalty Paid Through FY 11]]+Table2[[#This Row],[Penalty Paid FY 12 and After]]</f>
        <v>0</v>
      </c>
      <c r="CY507" s="7">
        <v>259.28469999999999</v>
      </c>
      <c r="CZ507" s="7">
        <v>5174.4763999999996</v>
      </c>
      <c r="DA507" s="7">
        <v>14880.667299999999</v>
      </c>
      <c r="DB507" s="7">
        <f>Table2[[#This Row],[TOTAL Assistance Net of recapture penalties Through FY 11]]+Table2[[#This Row],[TOTAL Assistance Net of recapture penalties FY 12 and After ]]</f>
        <v>20055.143700000001</v>
      </c>
      <c r="DC507" s="7">
        <v>25157.993399999999</v>
      </c>
      <c r="DD507" s="7">
        <v>303519.76020000002</v>
      </c>
      <c r="DE507" s="7">
        <v>15463.910400000001</v>
      </c>
      <c r="DF507" s="7">
        <f>Table2[[#This Row],[Company Direct Tax Revenue Before Assistance FY 12 and After]]+Table2[[#This Row],[Company Direct Tax Revenue Before Assistance Through FY 11]]</f>
        <v>318983.67060000001</v>
      </c>
      <c r="DG507" s="7">
        <v>33805.940300000002</v>
      </c>
      <c r="DH507" s="7">
        <v>399861.73330000002</v>
      </c>
      <c r="DI507" s="7">
        <v>20779.560000000001</v>
      </c>
      <c r="DJ507" s="7">
        <f>Table2[[#This Row],[Indirect and Induced Tax Revenues FY 12 and After]]+Table2[[#This Row],[Indirect and Induced Tax Revenues Through FY 11]]</f>
        <v>420641.29330000002</v>
      </c>
      <c r="DK507" s="7">
        <v>58963.933700000001</v>
      </c>
      <c r="DL507" s="7">
        <v>703381.49349999998</v>
      </c>
      <c r="DM507" s="7">
        <v>36243.470399999998</v>
      </c>
      <c r="DN507" s="7">
        <f>Table2[[#This Row],[TOTAL Tax Revenues Before Assistance Through FY 11]]+Table2[[#This Row],[TOTAL Tax Revenues Before Assistance FY 12 and After]]</f>
        <v>739624.96389999997</v>
      </c>
      <c r="DO507" s="7">
        <v>58704.648999999998</v>
      </c>
      <c r="DP507" s="7">
        <v>698207.01710000006</v>
      </c>
      <c r="DQ507" s="7">
        <v>21362.803100000001</v>
      </c>
      <c r="DR507" s="7">
        <f>Table2[[#This Row],[TOTAL Tax Revenues Net of Assistance Recapture and Penalty FY 12 and After]]+Table2[[#This Row],[TOTAL Tax Revenues Net of Assistance Recapture and Penalty Through FY 11]]</f>
        <v>719569.82020000007</v>
      </c>
      <c r="DS507" s="7">
        <v>0</v>
      </c>
      <c r="DT507" s="7">
        <v>0</v>
      </c>
      <c r="DU507" s="7">
        <v>0</v>
      </c>
      <c r="DV507" s="7">
        <v>0</v>
      </c>
    </row>
    <row r="508" spans="1:126" x14ac:dyDescent="0.25">
      <c r="A508" s="5">
        <v>93394</v>
      </c>
      <c r="B508" s="5" t="s">
        <v>1124</v>
      </c>
      <c r="C508" s="5" t="s">
        <v>1125</v>
      </c>
      <c r="D508" s="5" t="s">
        <v>32</v>
      </c>
      <c r="E508" s="5">
        <v>25</v>
      </c>
      <c r="F508" s="5">
        <v>1500</v>
      </c>
      <c r="G508" s="5">
        <v>2</v>
      </c>
      <c r="H508" s="23"/>
      <c r="I508" s="23"/>
      <c r="J508" s="5">
        <v>812930</v>
      </c>
      <c r="K508" s="6" t="s">
        <v>47</v>
      </c>
      <c r="L508" s="6">
        <v>33815</v>
      </c>
      <c r="M508" s="9">
        <v>44743</v>
      </c>
      <c r="N508" s="7">
        <v>11770</v>
      </c>
      <c r="O508" s="5" t="s">
        <v>48</v>
      </c>
      <c r="P508" s="23">
        <v>0</v>
      </c>
      <c r="Q508" s="23">
        <v>0</v>
      </c>
      <c r="R508" s="23">
        <v>0</v>
      </c>
      <c r="S508" s="23">
        <v>0</v>
      </c>
      <c r="T508" s="23">
        <v>0</v>
      </c>
      <c r="U508" s="23">
        <v>0</v>
      </c>
      <c r="V508" s="23">
        <v>6</v>
      </c>
      <c r="W508" s="23">
        <v>0</v>
      </c>
      <c r="X508" s="23">
        <v>0</v>
      </c>
      <c r="Y508" s="23">
        <v>3627</v>
      </c>
      <c r="Z508" s="23">
        <v>7</v>
      </c>
      <c r="AA508" s="24">
        <v>0</v>
      </c>
      <c r="AB508" s="24">
        <v>0</v>
      </c>
      <c r="AC508" s="24">
        <v>0</v>
      </c>
      <c r="AD508" s="24">
        <v>0</v>
      </c>
      <c r="AE508" s="24">
        <v>0</v>
      </c>
      <c r="AF508" s="24">
        <v>0</v>
      </c>
      <c r="AG508" s="5"/>
      <c r="AH508" s="7"/>
      <c r="AI508" s="7">
        <v>0</v>
      </c>
      <c r="AJ508" s="7">
        <v>0</v>
      </c>
      <c r="AK508" s="7">
        <v>0</v>
      </c>
      <c r="AL508" s="7">
        <f>Table2[[#This Row],[Company Direct Land Through FY 11]]+Table2[[#This Row],[Company Direct Land FY 12 and After ]]</f>
        <v>0</v>
      </c>
      <c r="AM508" s="7">
        <v>0</v>
      </c>
      <c r="AN508" s="7">
        <v>0</v>
      </c>
      <c r="AO508" s="7">
        <v>0</v>
      </c>
      <c r="AP508" s="7">
        <f>Table2[[#This Row],[Company Direct Building Through FY 11]]+Table2[[#This Row],[Company Direct Building FY 12 and After  ]]</f>
        <v>0</v>
      </c>
      <c r="AQ508" s="7">
        <v>0</v>
      </c>
      <c r="AR508" s="7">
        <v>179.6275</v>
      </c>
      <c r="AS508" s="7">
        <v>0</v>
      </c>
      <c r="AT508" s="7">
        <f>Table2[[#This Row],[Mortgage Recording Tax Through FY 11]]+Table2[[#This Row],[Mortgage Recording Tax FY 12 and After ]]</f>
        <v>179.6275</v>
      </c>
      <c r="AU508" s="7">
        <v>0</v>
      </c>
      <c r="AV508" s="7">
        <v>0</v>
      </c>
      <c r="AW508" s="7">
        <v>0</v>
      </c>
      <c r="AX508" s="7">
        <f>Table2[[#This Row],[Pilot Savings  Through FY 11]]+Table2[[#This Row],[Pilot Savings FY 12 and After ]]</f>
        <v>0</v>
      </c>
      <c r="AY508" s="7">
        <v>0</v>
      </c>
      <c r="AZ508" s="7">
        <v>0</v>
      </c>
      <c r="BA508" s="7">
        <v>0</v>
      </c>
      <c r="BB508" s="7">
        <f>Table2[[#This Row],[Mortgage Recording Tax Exemption Through FY 11]]+Table2[[#This Row],[Mortgage Recording Tax Exemption FY 12 and After ]]</f>
        <v>0</v>
      </c>
      <c r="BC508" s="7">
        <v>7.4809999999999999</v>
      </c>
      <c r="BD508" s="7">
        <v>8416.8490000000002</v>
      </c>
      <c r="BE508" s="7">
        <v>0</v>
      </c>
      <c r="BF508" s="7">
        <f>Table2[[#This Row],[Indirect and Induced Land Through FY 11]]+Table2[[#This Row],[Indirect and Induced Land FY 12 and After ]]</f>
        <v>8416.8490000000002</v>
      </c>
      <c r="BG508" s="7">
        <v>13.8934</v>
      </c>
      <c r="BH508" s="7">
        <v>15631.290999999999</v>
      </c>
      <c r="BI508" s="7">
        <v>0</v>
      </c>
      <c r="BJ508" s="7">
        <f>Table2[[#This Row],[Indirect and Induced Building Through FY 11]]+Table2[[#This Row],[Indirect and Induced Building FY 12 and After]]</f>
        <v>15631.290999999999</v>
      </c>
      <c r="BK508" s="7">
        <v>21.374400000000001</v>
      </c>
      <c r="BL508" s="7">
        <v>24227.767500000002</v>
      </c>
      <c r="BM508" s="7">
        <v>0</v>
      </c>
      <c r="BN508" s="7">
        <f>Table2[[#This Row],[TOTAL Real Property Related Taxes Through FY 11]]+Table2[[#This Row],[TOTAL Real Property Related Taxes FY 12 and After]]</f>
        <v>24227.767500000002</v>
      </c>
      <c r="BO508" s="7">
        <v>22.694900000000001</v>
      </c>
      <c r="BP508" s="7">
        <v>26125.313600000001</v>
      </c>
      <c r="BQ508" s="7">
        <v>0</v>
      </c>
      <c r="BR508" s="7">
        <f>Table2[[#This Row],[Company Direct Through FY 11]]+Table2[[#This Row],[Company Direct FY 12 and After ]]</f>
        <v>26125.313600000001</v>
      </c>
      <c r="BS508" s="7">
        <v>0</v>
      </c>
      <c r="BT508" s="7">
        <v>0</v>
      </c>
      <c r="BU508" s="7">
        <v>0</v>
      </c>
      <c r="BV508" s="7">
        <f>Table2[[#This Row],[Sales Tax Exemption Through FY 11]]+Table2[[#This Row],[Sales Tax Exemption FY 12 and After ]]</f>
        <v>0</v>
      </c>
      <c r="BW508" s="7">
        <v>0</v>
      </c>
      <c r="BX508" s="7">
        <v>0</v>
      </c>
      <c r="BY508" s="7">
        <v>0</v>
      </c>
      <c r="BZ508" s="7">
        <f>Table2[[#This Row],[Energy Tax Savings Through FY 11]]+Table2[[#This Row],[Energy Tax Savings FY 12 and After ]]</f>
        <v>0</v>
      </c>
      <c r="CA508" s="7">
        <v>0</v>
      </c>
      <c r="CB508" s="7">
        <v>0</v>
      </c>
      <c r="CC508" s="7">
        <v>0</v>
      </c>
      <c r="CD508" s="7">
        <f>Table2[[#This Row],[Tax Exempt Bond Savings Through FY 11]]+Table2[[#This Row],[Tax Exempt Bond Savings FY12 and After ]]</f>
        <v>0</v>
      </c>
      <c r="CE508" s="7">
        <v>26.513500000000001</v>
      </c>
      <c r="CF508" s="7">
        <v>24050.964800000002</v>
      </c>
      <c r="CG508" s="7">
        <v>0</v>
      </c>
      <c r="CH508" s="7">
        <f>Table2[[#This Row],[Indirect and Induced Through FY 11]]+Table2[[#This Row],[Indirect and Induced FY 12 and After  ]]</f>
        <v>24050.964800000002</v>
      </c>
      <c r="CI508" s="7">
        <v>49.208399999999997</v>
      </c>
      <c r="CJ508" s="7">
        <v>50176.278400000003</v>
      </c>
      <c r="CK508" s="7">
        <v>0</v>
      </c>
      <c r="CL508" s="7">
        <f>Table2[[#This Row],[TOTAL Income Consumption Use Taxes Through FY 11]]+Table2[[#This Row],[TOTAL Income Consumption Use Taxes FY 12 and After  ]]</f>
        <v>50176.278400000003</v>
      </c>
      <c r="CM508" s="7">
        <v>0</v>
      </c>
      <c r="CN508" s="7">
        <v>0</v>
      </c>
      <c r="CO508" s="7">
        <v>0</v>
      </c>
      <c r="CP508" s="7">
        <f>Table2[[#This Row],[Assistance Provided Through FY 11]]+Table2[[#This Row],[Assistance Provided FY 12 and After ]]</f>
        <v>0</v>
      </c>
      <c r="CQ508" s="7">
        <v>0</v>
      </c>
      <c r="CR508" s="7">
        <v>0</v>
      </c>
      <c r="CS508" s="7">
        <v>0</v>
      </c>
      <c r="CT508" s="7">
        <f>Table2[[#This Row],[Recapture Cancellation Reduction Amount Through FY 11]]+Table2[[#This Row],[Recapture Cancellation Reduction Amount FY 12 and After ]]</f>
        <v>0</v>
      </c>
      <c r="CU508" s="7">
        <v>0</v>
      </c>
      <c r="CV508" s="7">
        <v>0</v>
      </c>
      <c r="CW508" s="7">
        <v>0</v>
      </c>
      <c r="CX508" s="7">
        <f>Table2[[#This Row],[Penalty Paid Through FY 11]]+Table2[[#This Row],[Penalty Paid FY 12 and After]]</f>
        <v>0</v>
      </c>
      <c r="CY508" s="7">
        <v>0</v>
      </c>
      <c r="CZ508" s="7">
        <v>0</v>
      </c>
      <c r="DA508" s="7">
        <v>0</v>
      </c>
      <c r="DB508" s="7">
        <f>Table2[[#This Row],[TOTAL Assistance Net of recapture penalties Through FY 11]]+Table2[[#This Row],[TOTAL Assistance Net of recapture penalties FY 12 and After ]]</f>
        <v>0</v>
      </c>
      <c r="DC508" s="7">
        <v>22.694900000000001</v>
      </c>
      <c r="DD508" s="7">
        <v>26304.9411</v>
      </c>
      <c r="DE508" s="7">
        <v>0</v>
      </c>
      <c r="DF508" s="7">
        <f>Table2[[#This Row],[Company Direct Tax Revenue Before Assistance FY 12 and After]]+Table2[[#This Row],[Company Direct Tax Revenue Before Assistance Through FY 11]]</f>
        <v>26304.9411</v>
      </c>
      <c r="DG508" s="7">
        <v>47.887900000000002</v>
      </c>
      <c r="DH508" s="7">
        <v>48099.104800000001</v>
      </c>
      <c r="DI508" s="7">
        <v>0</v>
      </c>
      <c r="DJ508" s="7">
        <f>Table2[[#This Row],[Indirect and Induced Tax Revenues FY 12 and After]]+Table2[[#This Row],[Indirect and Induced Tax Revenues Through FY 11]]</f>
        <v>48099.104800000001</v>
      </c>
      <c r="DK508" s="7">
        <v>70.582800000000006</v>
      </c>
      <c r="DL508" s="7">
        <v>74404.045899999997</v>
      </c>
      <c r="DM508" s="7">
        <v>0</v>
      </c>
      <c r="DN508" s="7">
        <f>Table2[[#This Row],[TOTAL Tax Revenues Before Assistance Through FY 11]]+Table2[[#This Row],[TOTAL Tax Revenues Before Assistance FY 12 and After]]</f>
        <v>74404.045899999997</v>
      </c>
      <c r="DO508" s="7">
        <v>70.582800000000006</v>
      </c>
      <c r="DP508" s="7">
        <v>74404.045899999997</v>
      </c>
      <c r="DQ508" s="7">
        <v>0</v>
      </c>
      <c r="DR508" s="7">
        <f>Table2[[#This Row],[TOTAL Tax Revenues Net of Assistance Recapture and Penalty FY 12 and After]]+Table2[[#This Row],[TOTAL Tax Revenues Net of Assistance Recapture and Penalty Through FY 11]]</f>
        <v>74404.045899999997</v>
      </c>
      <c r="DS508" s="7">
        <v>0</v>
      </c>
      <c r="DT508" s="7">
        <v>0</v>
      </c>
      <c r="DU508" s="7">
        <v>0</v>
      </c>
      <c r="DV508" s="7">
        <v>0</v>
      </c>
    </row>
    <row r="509" spans="1:126" x14ac:dyDescent="0.25">
      <c r="A509" s="5">
        <v>93395</v>
      </c>
      <c r="B509" s="5" t="s">
        <v>1128</v>
      </c>
      <c r="C509" s="5" t="s">
        <v>1129</v>
      </c>
      <c r="D509" s="5" t="s">
        <v>27</v>
      </c>
      <c r="E509" s="5">
        <v>3</v>
      </c>
      <c r="F509" s="5">
        <v>1267</v>
      </c>
      <c r="G509" s="5">
        <v>1</v>
      </c>
      <c r="H509" s="23"/>
      <c r="I509" s="23"/>
      <c r="J509" s="5">
        <v>524113</v>
      </c>
      <c r="K509" s="6" t="s">
        <v>793</v>
      </c>
      <c r="L509" s="6">
        <v>35198</v>
      </c>
      <c r="M509" s="9">
        <v>40908</v>
      </c>
      <c r="N509" s="7">
        <v>106333.72900000001</v>
      </c>
      <c r="O509" s="5" t="s">
        <v>107</v>
      </c>
      <c r="P509" s="23">
        <v>0</v>
      </c>
      <c r="Q509" s="23">
        <v>0</v>
      </c>
      <c r="R509" s="23">
        <v>0</v>
      </c>
      <c r="S509" s="23">
        <v>0</v>
      </c>
      <c r="T509" s="23">
        <v>0</v>
      </c>
      <c r="U509" s="23">
        <v>0</v>
      </c>
      <c r="V509" s="23">
        <v>983</v>
      </c>
      <c r="W509" s="23">
        <v>0</v>
      </c>
      <c r="X509" s="23">
        <v>1750</v>
      </c>
      <c r="Y509" s="23">
        <v>1750</v>
      </c>
      <c r="Z509" s="23">
        <v>440</v>
      </c>
      <c r="AA509" s="24">
        <v>0</v>
      </c>
      <c r="AB509" s="24">
        <v>0</v>
      </c>
      <c r="AC509" s="24">
        <v>0</v>
      </c>
      <c r="AD509" s="24">
        <v>0</v>
      </c>
      <c r="AE509" s="24">
        <v>0</v>
      </c>
      <c r="AF509" s="24">
        <v>0</v>
      </c>
      <c r="AG509" s="5"/>
      <c r="AH509" s="7"/>
      <c r="AI509" s="7">
        <v>2073.3397</v>
      </c>
      <c r="AJ509" s="7">
        <v>15196.361999999999</v>
      </c>
      <c r="AK509" s="7">
        <v>0</v>
      </c>
      <c r="AL509" s="7">
        <f>Table2[[#This Row],[Company Direct Land Through FY 11]]+Table2[[#This Row],[Company Direct Land FY 12 and After ]]</f>
        <v>15196.361999999999</v>
      </c>
      <c r="AM509" s="7">
        <v>3850.4879999999998</v>
      </c>
      <c r="AN509" s="7">
        <v>28221.814900000001</v>
      </c>
      <c r="AO509" s="7">
        <v>0</v>
      </c>
      <c r="AP509" s="7">
        <f>Table2[[#This Row],[Company Direct Building Through FY 11]]+Table2[[#This Row],[Company Direct Building FY 12 and After  ]]</f>
        <v>28221.814900000001</v>
      </c>
      <c r="AQ509" s="7">
        <v>0</v>
      </c>
      <c r="AR509" s="7">
        <v>0</v>
      </c>
      <c r="AS509" s="7">
        <v>0</v>
      </c>
      <c r="AT509" s="7">
        <f>Table2[[#This Row],[Mortgage Recording Tax Through FY 11]]+Table2[[#This Row],[Mortgage Recording Tax FY 12 and After ]]</f>
        <v>0</v>
      </c>
      <c r="AU509" s="7">
        <v>0</v>
      </c>
      <c r="AV509" s="7">
        <v>0</v>
      </c>
      <c r="AW509" s="7">
        <v>0</v>
      </c>
      <c r="AX509" s="7">
        <f>Table2[[#This Row],[Pilot Savings  Through FY 11]]+Table2[[#This Row],[Pilot Savings FY 12 and After ]]</f>
        <v>0</v>
      </c>
      <c r="AY509" s="7">
        <v>0</v>
      </c>
      <c r="AZ509" s="7">
        <v>0</v>
      </c>
      <c r="BA509" s="7">
        <v>0</v>
      </c>
      <c r="BB509" s="7">
        <f>Table2[[#This Row],[Mortgage Recording Tax Exemption Through FY 11]]+Table2[[#This Row],[Mortgage Recording Tax Exemption FY 12 and After ]]</f>
        <v>0</v>
      </c>
      <c r="BC509" s="7">
        <v>3487.5725000000002</v>
      </c>
      <c r="BD509" s="7">
        <v>56922.019</v>
      </c>
      <c r="BE509" s="7">
        <v>0</v>
      </c>
      <c r="BF509" s="7">
        <f>Table2[[#This Row],[Indirect and Induced Land Through FY 11]]+Table2[[#This Row],[Indirect and Induced Land FY 12 and After ]]</f>
        <v>56922.019</v>
      </c>
      <c r="BG509" s="7">
        <v>6476.9202999999998</v>
      </c>
      <c r="BH509" s="7">
        <v>105712.32090000001</v>
      </c>
      <c r="BI509" s="7">
        <v>0</v>
      </c>
      <c r="BJ509" s="7">
        <f>Table2[[#This Row],[Indirect and Induced Building Through FY 11]]+Table2[[#This Row],[Indirect and Induced Building FY 12 and After]]</f>
        <v>105712.32090000001</v>
      </c>
      <c r="BK509" s="7">
        <v>15888.3205</v>
      </c>
      <c r="BL509" s="7">
        <v>206052.51680000001</v>
      </c>
      <c r="BM509" s="7">
        <v>0</v>
      </c>
      <c r="BN509" s="7">
        <f>Table2[[#This Row],[TOTAL Real Property Related Taxes Through FY 11]]+Table2[[#This Row],[TOTAL Real Property Related Taxes FY 12 and After]]</f>
        <v>206052.51680000001</v>
      </c>
      <c r="BO509" s="7">
        <v>12842.5314</v>
      </c>
      <c r="BP509" s="7">
        <v>195645.53700000001</v>
      </c>
      <c r="BQ509" s="7">
        <v>0</v>
      </c>
      <c r="BR509" s="7">
        <f>Table2[[#This Row],[Company Direct Through FY 11]]+Table2[[#This Row],[Company Direct FY 12 and After ]]</f>
        <v>195645.53700000001</v>
      </c>
      <c r="BS509" s="7">
        <v>0</v>
      </c>
      <c r="BT509" s="7">
        <v>3678.9639000000002</v>
      </c>
      <c r="BU509" s="7">
        <v>0</v>
      </c>
      <c r="BV509" s="7">
        <f>Table2[[#This Row],[Sales Tax Exemption Through FY 11]]+Table2[[#This Row],[Sales Tax Exemption FY 12 and After ]]</f>
        <v>3678.9639000000002</v>
      </c>
      <c r="BW509" s="7">
        <v>0</v>
      </c>
      <c r="BX509" s="7">
        <v>0</v>
      </c>
      <c r="BY509" s="7">
        <v>0</v>
      </c>
      <c r="BZ509" s="7">
        <f>Table2[[#This Row],[Energy Tax Savings Through FY 11]]+Table2[[#This Row],[Energy Tax Savings FY 12 and After ]]</f>
        <v>0</v>
      </c>
      <c r="CA509" s="7">
        <v>61.038899999999998</v>
      </c>
      <c r="CB509" s="7">
        <v>732.8623</v>
      </c>
      <c r="CC509" s="7">
        <v>0</v>
      </c>
      <c r="CD509" s="7">
        <f>Table2[[#This Row],[Tax Exempt Bond Savings Through FY 11]]+Table2[[#This Row],[Tax Exempt Bond Savings FY12 and After ]]</f>
        <v>732.8623</v>
      </c>
      <c r="CE509" s="7">
        <v>11428.608899999999</v>
      </c>
      <c r="CF509" s="7">
        <v>191291.40040000001</v>
      </c>
      <c r="CG509" s="7">
        <v>0</v>
      </c>
      <c r="CH509" s="7">
        <f>Table2[[#This Row],[Indirect and Induced Through FY 11]]+Table2[[#This Row],[Indirect and Induced FY 12 and After  ]]</f>
        <v>191291.40040000001</v>
      </c>
      <c r="CI509" s="7">
        <v>24210.1014</v>
      </c>
      <c r="CJ509" s="7">
        <v>382525.11119999998</v>
      </c>
      <c r="CK509" s="7">
        <v>0</v>
      </c>
      <c r="CL509" s="7">
        <f>Table2[[#This Row],[TOTAL Income Consumption Use Taxes Through FY 11]]+Table2[[#This Row],[TOTAL Income Consumption Use Taxes FY 12 and After  ]]</f>
        <v>382525.11119999998</v>
      </c>
      <c r="CM509" s="7">
        <v>61.038899999999998</v>
      </c>
      <c r="CN509" s="7">
        <v>4411.8262000000004</v>
      </c>
      <c r="CO509" s="7">
        <v>0</v>
      </c>
      <c r="CP509" s="7">
        <f>Table2[[#This Row],[Assistance Provided Through FY 11]]+Table2[[#This Row],[Assistance Provided FY 12 and After ]]</f>
        <v>4411.8262000000004</v>
      </c>
      <c r="CQ509" s="7">
        <v>0</v>
      </c>
      <c r="CR509" s="7">
        <v>913.7079</v>
      </c>
      <c r="CS509" s="7">
        <v>0</v>
      </c>
      <c r="CT509" s="7">
        <f>Table2[[#This Row],[Recapture Cancellation Reduction Amount Through FY 11]]+Table2[[#This Row],[Recapture Cancellation Reduction Amount FY 12 and After ]]</f>
        <v>913.7079</v>
      </c>
      <c r="CU509" s="7">
        <v>0</v>
      </c>
      <c r="CV509" s="7">
        <v>656.22850000000005</v>
      </c>
      <c r="CW509" s="7">
        <v>0</v>
      </c>
      <c r="CX509" s="7">
        <f>Table2[[#This Row],[Penalty Paid Through FY 11]]+Table2[[#This Row],[Penalty Paid FY 12 and After]]</f>
        <v>656.22850000000005</v>
      </c>
      <c r="CY509" s="7">
        <v>61.038899999999998</v>
      </c>
      <c r="CZ509" s="7">
        <v>2841.8897999999999</v>
      </c>
      <c r="DA509" s="7">
        <v>0</v>
      </c>
      <c r="DB509" s="7">
        <f>Table2[[#This Row],[TOTAL Assistance Net of recapture penalties Through FY 11]]+Table2[[#This Row],[TOTAL Assistance Net of recapture penalties FY 12 and After ]]</f>
        <v>2841.8897999999999</v>
      </c>
      <c r="DC509" s="7">
        <v>18766.359100000001</v>
      </c>
      <c r="DD509" s="7">
        <v>239063.7139</v>
      </c>
      <c r="DE509" s="7">
        <v>0</v>
      </c>
      <c r="DF509" s="7">
        <f>Table2[[#This Row],[Company Direct Tax Revenue Before Assistance FY 12 and After]]+Table2[[#This Row],[Company Direct Tax Revenue Before Assistance Through FY 11]]</f>
        <v>239063.7139</v>
      </c>
      <c r="DG509" s="7">
        <v>21393.101699999999</v>
      </c>
      <c r="DH509" s="7">
        <v>353925.7403</v>
      </c>
      <c r="DI509" s="7">
        <v>0</v>
      </c>
      <c r="DJ509" s="7">
        <f>Table2[[#This Row],[Indirect and Induced Tax Revenues FY 12 and After]]+Table2[[#This Row],[Indirect and Induced Tax Revenues Through FY 11]]</f>
        <v>353925.7403</v>
      </c>
      <c r="DK509" s="7">
        <v>40159.460800000001</v>
      </c>
      <c r="DL509" s="7">
        <v>592989.45420000004</v>
      </c>
      <c r="DM509" s="7">
        <v>0</v>
      </c>
      <c r="DN509" s="7">
        <f>Table2[[#This Row],[TOTAL Tax Revenues Before Assistance Through FY 11]]+Table2[[#This Row],[TOTAL Tax Revenues Before Assistance FY 12 and After]]</f>
        <v>592989.45420000004</v>
      </c>
      <c r="DO509" s="7">
        <v>40098.421900000001</v>
      </c>
      <c r="DP509" s="7">
        <v>590147.56440000003</v>
      </c>
      <c r="DQ509" s="7">
        <v>0</v>
      </c>
      <c r="DR509" s="7">
        <f>Table2[[#This Row],[TOTAL Tax Revenues Net of Assistance Recapture and Penalty FY 12 and After]]+Table2[[#This Row],[TOTAL Tax Revenues Net of Assistance Recapture and Penalty Through FY 11]]</f>
        <v>590147.56440000003</v>
      </c>
      <c r="DS509" s="7">
        <v>0</v>
      </c>
      <c r="DT509" s="7">
        <v>0</v>
      </c>
      <c r="DU509" s="7">
        <v>0</v>
      </c>
      <c r="DV509" s="7">
        <v>0</v>
      </c>
    </row>
    <row r="510" spans="1:126" x14ac:dyDescent="0.25">
      <c r="A510" s="5">
        <v>93396</v>
      </c>
      <c r="B510" s="5" t="s">
        <v>1138</v>
      </c>
      <c r="C510" s="5" t="s">
        <v>1139</v>
      </c>
      <c r="D510" s="5" t="s">
        <v>42</v>
      </c>
      <c r="E510" s="5">
        <v>33</v>
      </c>
      <c r="F510" s="5">
        <v>148</v>
      </c>
      <c r="G510" s="5">
        <v>12</v>
      </c>
      <c r="H510" s="23">
        <v>0</v>
      </c>
      <c r="I510" s="23">
        <v>0</v>
      </c>
      <c r="J510" s="5">
        <v>524210</v>
      </c>
      <c r="K510" s="6" t="s">
        <v>37</v>
      </c>
      <c r="L510" s="6">
        <v>32598</v>
      </c>
      <c r="M510" s="9">
        <v>68729</v>
      </c>
      <c r="N510" s="7">
        <v>136000</v>
      </c>
      <c r="O510" s="5" t="s">
        <v>48</v>
      </c>
      <c r="P510" s="23">
        <v>0</v>
      </c>
      <c r="Q510" s="23">
        <v>0</v>
      </c>
      <c r="R510" s="23">
        <v>898</v>
      </c>
      <c r="S510" s="23">
        <v>0</v>
      </c>
      <c r="T510" s="23">
        <v>0</v>
      </c>
      <c r="U510" s="23">
        <v>898</v>
      </c>
      <c r="V510" s="23">
        <v>898</v>
      </c>
      <c r="W510" s="23">
        <v>0</v>
      </c>
      <c r="X510" s="23">
        <v>0</v>
      </c>
      <c r="Y510" s="23">
        <v>0</v>
      </c>
      <c r="Z510" s="23">
        <v>1062</v>
      </c>
      <c r="AA510" s="24">
        <v>0</v>
      </c>
      <c r="AB510" s="24">
        <v>0</v>
      </c>
      <c r="AC510" s="24">
        <v>0</v>
      </c>
      <c r="AD510" s="24">
        <v>0</v>
      </c>
      <c r="AE510" s="24">
        <v>0</v>
      </c>
      <c r="AF510" s="24">
        <v>0</v>
      </c>
      <c r="AG510" s="5" t="s">
        <v>33</v>
      </c>
      <c r="AH510" s="7" t="s">
        <v>33</v>
      </c>
      <c r="AI510" s="7">
        <v>1411.7372</v>
      </c>
      <c r="AJ510" s="7">
        <v>5610.1306000000004</v>
      </c>
      <c r="AK510" s="7">
        <v>6148.1225999999997</v>
      </c>
      <c r="AL510" s="7">
        <f>Table2[[#This Row],[Company Direct Land Through FY 11]]+Table2[[#This Row],[Company Direct Land FY 12 and After ]]</f>
        <v>11758.253199999999</v>
      </c>
      <c r="AM510" s="7">
        <v>2621.7977999999998</v>
      </c>
      <c r="AN510" s="7">
        <v>10418.814399999999</v>
      </c>
      <c r="AO510" s="7">
        <v>11417.9429</v>
      </c>
      <c r="AP510" s="7">
        <f>Table2[[#This Row],[Company Direct Building Through FY 11]]+Table2[[#This Row],[Company Direct Building FY 12 and After  ]]</f>
        <v>21836.757299999997</v>
      </c>
      <c r="AQ510" s="7">
        <v>0</v>
      </c>
      <c r="AR510" s="7">
        <v>0</v>
      </c>
      <c r="AS510" s="7">
        <v>0</v>
      </c>
      <c r="AT510" s="7">
        <f>Table2[[#This Row],[Mortgage Recording Tax Through FY 11]]+Table2[[#This Row],[Mortgage Recording Tax FY 12 and After ]]</f>
        <v>0</v>
      </c>
      <c r="AU510" s="7">
        <v>0</v>
      </c>
      <c r="AV510" s="7">
        <v>0</v>
      </c>
      <c r="AW510" s="7">
        <v>0</v>
      </c>
      <c r="AX510" s="7">
        <f>Table2[[#This Row],[Pilot Savings  Through FY 11]]+Table2[[#This Row],[Pilot Savings FY 12 and After ]]</f>
        <v>0</v>
      </c>
      <c r="AY510" s="7">
        <v>0</v>
      </c>
      <c r="AZ510" s="7">
        <v>0</v>
      </c>
      <c r="BA510" s="7">
        <v>0</v>
      </c>
      <c r="BB510" s="7">
        <f>Table2[[#This Row],[Mortgage Recording Tax Exemption Through FY 11]]+Table2[[#This Row],[Mortgage Recording Tax Exemption FY 12 and After ]]</f>
        <v>0</v>
      </c>
      <c r="BC510" s="7">
        <v>3186.0023999999999</v>
      </c>
      <c r="BD510" s="7">
        <v>20433.904200000001</v>
      </c>
      <c r="BE510" s="7">
        <v>13875.0573</v>
      </c>
      <c r="BF510" s="7">
        <f>Table2[[#This Row],[Indirect and Induced Land Through FY 11]]+Table2[[#This Row],[Indirect and Induced Land FY 12 and After ]]</f>
        <v>34308.961500000005</v>
      </c>
      <c r="BG510" s="7">
        <v>5916.8616000000002</v>
      </c>
      <c r="BH510" s="7">
        <v>37948.678899999999</v>
      </c>
      <c r="BI510" s="7">
        <v>25767.963299999999</v>
      </c>
      <c r="BJ510" s="7">
        <f>Table2[[#This Row],[Indirect and Induced Building Through FY 11]]+Table2[[#This Row],[Indirect and Induced Building FY 12 and After]]</f>
        <v>63716.642200000002</v>
      </c>
      <c r="BK510" s="7">
        <v>13136.398999999999</v>
      </c>
      <c r="BL510" s="7">
        <v>74411.528099999996</v>
      </c>
      <c r="BM510" s="7">
        <v>57209.0861</v>
      </c>
      <c r="BN510" s="7">
        <f>Table2[[#This Row],[TOTAL Real Property Related Taxes Through FY 11]]+Table2[[#This Row],[TOTAL Real Property Related Taxes FY 12 and After]]</f>
        <v>131620.61420000001</v>
      </c>
      <c r="BO510" s="7">
        <v>14091.1976</v>
      </c>
      <c r="BP510" s="7">
        <v>87605.47</v>
      </c>
      <c r="BQ510" s="7">
        <v>61367.240100000003</v>
      </c>
      <c r="BR510" s="7">
        <f>Table2[[#This Row],[Company Direct Through FY 11]]+Table2[[#This Row],[Company Direct FY 12 and After ]]</f>
        <v>148972.7101</v>
      </c>
      <c r="BS510" s="7">
        <v>0</v>
      </c>
      <c r="BT510" s="7">
        <v>0</v>
      </c>
      <c r="BU510" s="7">
        <v>0</v>
      </c>
      <c r="BV510" s="7">
        <f>Table2[[#This Row],[Sales Tax Exemption Through FY 11]]+Table2[[#This Row],[Sales Tax Exemption FY 12 and After ]]</f>
        <v>0</v>
      </c>
      <c r="BW510" s="7">
        <v>0</v>
      </c>
      <c r="BX510" s="7">
        <v>0</v>
      </c>
      <c r="BY510" s="7">
        <v>0</v>
      </c>
      <c r="BZ510" s="7">
        <f>Table2[[#This Row],[Energy Tax Savings Through FY 11]]+Table2[[#This Row],[Energy Tax Savings FY 12 and After ]]</f>
        <v>0</v>
      </c>
      <c r="CA510" s="7">
        <v>0</v>
      </c>
      <c r="CB510" s="7">
        <v>47.119900000000001</v>
      </c>
      <c r="CC510" s="7">
        <v>0</v>
      </c>
      <c r="CD510" s="7">
        <f>Table2[[#This Row],[Tax Exempt Bond Savings Through FY 11]]+Table2[[#This Row],[Tax Exempt Bond Savings FY12 and After ]]</f>
        <v>47.119900000000001</v>
      </c>
      <c r="CE510" s="7">
        <v>12539.802</v>
      </c>
      <c r="CF510" s="7">
        <v>85941.7353</v>
      </c>
      <c r="CG510" s="7">
        <v>54610.9035</v>
      </c>
      <c r="CH510" s="7">
        <f>Table2[[#This Row],[Indirect and Induced Through FY 11]]+Table2[[#This Row],[Indirect and Induced FY 12 and After  ]]</f>
        <v>140552.63880000002</v>
      </c>
      <c r="CI510" s="7">
        <v>26630.999599999999</v>
      </c>
      <c r="CJ510" s="7">
        <v>173500.08540000001</v>
      </c>
      <c r="CK510" s="7">
        <v>115978.1436</v>
      </c>
      <c r="CL510" s="7">
        <f>Table2[[#This Row],[TOTAL Income Consumption Use Taxes Through FY 11]]+Table2[[#This Row],[TOTAL Income Consumption Use Taxes FY 12 and After  ]]</f>
        <v>289478.22899999999</v>
      </c>
      <c r="CM510" s="7">
        <v>0</v>
      </c>
      <c r="CN510" s="7">
        <v>47.119900000000001</v>
      </c>
      <c r="CO510" s="7">
        <v>0</v>
      </c>
      <c r="CP510" s="7">
        <f>Table2[[#This Row],[Assistance Provided Through FY 11]]+Table2[[#This Row],[Assistance Provided FY 12 and After ]]</f>
        <v>47.119900000000001</v>
      </c>
      <c r="CQ510" s="7">
        <v>0</v>
      </c>
      <c r="CR510" s="7">
        <v>0</v>
      </c>
      <c r="CS510" s="7">
        <v>0</v>
      </c>
      <c r="CT510" s="7">
        <f>Table2[[#This Row],[Recapture Cancellation Reduction Amount Through FY 11]]+Table2[[#This Row],[Recapture Cancellation Reduction Amount FY 12 and After ]]</f>
        <v>0</v>
      </c>
      <c r="CU510" s="7">
        <v>0</v>
      </c>
      <c r="CV510" s="7">
        <v>0</v>
      </c>
      <c r="CW510" s="7">
        <v>0</v>
      </c>
      <c r="CX510" s="7">
        <f>Table2[[#This Row],[Penalty Paid Through FY 11]]+Table2[[#This Row],[Penalty Paid FY 12 and After]]</f>
        <v>0</v>
      </c>
      <c r="CY510" s="7">
        <v>0</v>
      </c>
      <c r="CZ510" s="7">
        <v>47.119900000000001</v>
      </c>
      <c r="DA510" s="7">
        <v>0</v>
      </c>
      <c r="DB510" s="7">
        <f>Table2[[#This Row],[TOTAL Assistance Net of recapture penalties Through FY 11]]+Table2[[#This Row],[TOTAL Assistance Net of recapture penalties FY 12 and After ]]</f>
        <v>47.119900000000001</v>
      </c>
      <c r="DC510" s="7">
        <v>18124.732599999999</v>
      </c>
      <c r="DD510" s="7">
        <v>103634.41499999999</v>
      </c>
      <c r="DE510" s="7">
        <v>78933.305600000007</v>
      </c>
      <c r="DF510" s="7">
        <f>Table2[[#This Row],[Company Direct Tax Revenue Before Assistance FY 12 and After]]+Table2[[#This Row],[Company Direct Tax Revenue Before Assistance Through FY 11]]</f>
        <v>182567.7206</v>
      </c>
      <c r="DG510" s="7">
        <v>21642.666000000001</v>
      </c>
      <c r="DH510" s="7">
        <v>144324.31839999999</v>
      </c>
      <c r="DI510" s="7">
        <v>94253.924100000004</v>
      </c>
      <c r="DJ510" s="7">
        <f>Table2[[#This Row],[Indirect and Induced Tax Revenues FY 12 and After]]+Table2[[#This Row],[Indirect and Induced Tax Revenues Through FY 11]]</f>
        <v>238578.24249999999</v>
      </c>
      <c r="DK510" s="7">
        <v>39767.3986</v>
      </c>
      <c r="DL510" s="7">
        <v>247958.7334</v>
      </c>
      <c r="DM510" s="7">
        <v>173187.2297</v>
      </c>
      <c r="DN510" s="7">
        <f>Table2[[#This Row],[TOTAL Tax Revenues Before Assistance Through FY 11]]+Table2[[#This Row],[TOTAL Tax Revenues Before Assistance FY 12 and After]]</f>
        <v>421145.96309999999</v>
      </c>
      <c r="DO510" s="7">
        <v>39767.3986</v>
      </c>
      <c r="DP510" s="7">
        <v>247911.61350000001</v>
      </c>
      <c r="DQ510" s="7">
        <v>173187.2297</v>
      </c>
      <c r="DR510" s="7">
        <f>Table2[[#This Row],[TOTAL Tax Revenues Net of Assistance Recapture and Penalty FY 12 and After]]+Table2[[#This Row],[TOTAL Tax Revenues Net of Assistance Recapture and Penalty Through FY 11]]</f>
        <v>421098.8432</v>
      </c>
      <c r="DS510" s="7">
        <v>0</v>
      </c>
      <c r="DT510" s="7">
        <v>0</v>
      </c>
      <c r="DU510" s="7">
        <v>0</v>
      </c>
      <c r="DV510" s="7">
        <v>0</v>
      </c>
    </row>
    <row r="511" spans="1:126" x14ac:dyDescent="0.25">
      <c r="A511" s="5">
        <v>93397</v>
      </c>
      <c r="B511" s="5" t="s">
        <v>1140</v>
      </c>
      <c r="C511" s="5" t="s">
        <v>1141</v>
      </c>
      <c r="D511" s="5" t="s">
        <v>42</v>
      </c>
      <c r="E511" s="5">
        <v>33</v>
      </c>
      <c r="F511" s="5">
        <v>239</v>
      </c>
      <c r="G511" s="5">
        <v>1</v>
      </c>
      <c r="H511" s="23"/>
      <c r="I511" s="23"/>
      <c r="J511" s="5">
        <v>523110</v>
      </c>
      <c r="K511" s="6" t="s">
        <v>37</v>
      </c>
      <c r="L511" s="6">
        <v>31539</v>
      </c>
      <c r="M511" s="9">
        <v>44329</v>
      </c>
      <c r="N511" s="7">
        <v>105293.71</v>
      </c>
      <c r="O511" s="5" t="s">
        <v>48</v>
      </c>
      <c r="P511" s="23">
        <v>0</v>
      </c>
      <c r="Q511" s="23">
        <v>0</v>
      </c>
      <c r="R511" s="23">
        <v>1314</v>
      </c>
      <c r="S511" s="23">
        <v>11</v>
      </c>
      <c r="T511" s="23">
        <v>10</v>
      </c>
      <c r="U511" s="23">
        <v>1335</v>
      </c>
      <c r="V511" s="23">
        <v>1335</v>
      </c>
      <c r="W511" s="23">
        <v>50</v>
      </c>
      <c r="X511" s="23">
        <v>0</v>
      </c>
      <c r="Y511" s="23">
        <v>0</v>
      </c>
      <c r="Z511" s="23">
        <v>1837</v>
      </c>
      <c r="AA511" s="24">
        <v>0</v>
      </c>
      <c r="AB511" s="24">
        <v>0</v>
      </c>
      <c r="AC511" s="24">
        <v>0</v>
      </c>
      <c r="AD511" s="24">
        <v>0</v>
      </c>
      <c r="AE511" s="24">
        <v>0</v>
      </c>
      <c r="AF511" s="24">
        <v>63.157894736842103</v>
      </c>
      <c r="AG511" s="5" t="s">
        <v>39</v>
      </c>
      <c r="AH511" s="7" t="s">
        <v>33</v>
      </c>
      <c r="AI511" s="7">
        <v>1937.8841</v>
      </c>
      <c r="AJ511" s="7">
        <v>3744.4888999999998</v>
      </c>
      <c r="AK511" s="7">
        <v>2419.1894000000002</v>
      </c>
      <c r="AL511" s="7">
        <f>Table2[[#This Row],[Company Direct Land Through FY 11]]+Table2[[#This Row],[Company Direct Land FY 12 and After ]]</f>
        <v>6163.6782999999996</v>
      </c>
      <c r="AM511" s="7">
        <v>3598.9277000000002</v>
      </c>
      <c r="AN511" s="7">
        <v>6954.0513000000001</v>
      </c>
      <c r="AO511" s="7">
        <v>4492.7809999999999</v>
      </c>
      <c r="AP511" s="7">
        <f>Table2[[#This Row],[Company Direct Building Through FY 11]]+Table2[[#This Row],[Company Direct Building FY 12 and After  ]]</f>
        <v>11446.8323</v>
      </c>
      <c r="AQ511" s="7">
        <v>0</v>
      </c>
      <c r="AR511" s="7">
        <v>1194.5</v>
      </c>
      <c r="AS511" s="7">
        <v>0</v>
      </c>
      <c r="AT511" s="7">
        <f>Table2[[#This Row],[Mortgage Recording Tax Through FY 11]]+Table2[[#This Row],[Mortgage Recording Tax FY 12 and After ]]</f>
        <v>1194.5</v>
      </c>
      <c r="AU511" s="7">
        <v>0</v>
      </c>
      <c r="AV511" s="7">
        <v>0</v>
      </c>
      <c r="AW511" s="7">
        <v>0</v>
      </c>
      <c r="AX511" s="7">
        <f>Table2[[#This Row],[Pilot Savings  Through FY 11]]+Table2[[#This Row],[Pilot Savings FY 12 and After ]]</f>
        <v>0</v>
      </c>
      <c r="AY511" s="7">
        <v>0</v>
      </c>
      <c r="AZ511" s="7">
        <v>0</v>
      </c>
      <c r="BA511" s="7">
        <v>0</v>
      </c>
      <c r="BB511" s="7">
        <f>Table2[[#This Row],[Mortgage Recording Tax Exemption Through FY 11]]+Table2[[#This Row],[Mortgage Recording Tax Exemption FY 12 and After ]]</f>
        <v>0</v>
      </c>
      <c r="BC511" s="7">
        <v>3193.2827000000002</v>
      </c>
      <c r="BD511" s="7">
        <v>12146.7438</v>
      </c>
      <c r="BE511" s="7">
        <v>3934.0504000000001</v>
      </c>
      <c r="BF511" s="7">
        <f>Table2[[#This Row],[Indirect and Induced Land Through FY 11]]+Table2[[#This Row],[Indirect and Induced Land FY 12 and After ]]</f>
        <v>16080.7942</v>
      </c>
      <c r="BG511" s="7">
        <v>5930.3820999999998</v>
      </c>
      <c r="BH511" s="7">
        <v>22558.239300000001</v>
      </c>
      <c r="BI511" s="7">
        <v>7306.0933999999997</v>
      </c>
      <c r="BJ511" s="7">
        <f>Table2[[#This Row],[Indirect and Induced Building Through FY 11]]+Table2[[#This Row],[Indirect and Induced Building FY 12 and After]]</f>
        <v>29864.332699999999</v>
      </c>
      <c r="BK511" s="7">
        <v>14660.4766</v>
      </c>
      <c r="BL511" s="7">
        <v>46598.023300000001</v>
      </c>
      <c r="BM511" s="7">
        <v>18152.1142</v>
      </c>
      <c r="BN511" s="7">
        <f>Table2[[#This Row],[TOTAL Real Property Related Taxes Through FY 11]]+Table2[[#This Row],[TOTAL Real Property Related Taxes FY 12 and After]]</f>
        <v>64750.137499999997</v>
      </c>
      <c r="BO511" s="7">
        <v>14651.706399999999</v>
      </c>
      <c r="BP511" s="7">
        <v>57433.407599999999</v>
      </c>
      <c r="BQ511" s="7">
        <v>17879.576300000001</v>
      </c>
      <c r="BR511" s="7">
        <f>Table2[[#This Row],[Company Direct Through FY 11]]+Table2[[#This Row],[Company Direct FY 12 and After ]]</f>
        <v>75312.983899999992</v>
      </c>
      <c r="BS511" s="7">
        <v>0</v>
      </c>
      <c r="BT511" s="7">
        <v>0</v>
      </c>
      <c r="BU511" s="7">
        <v>0</v>
      </c>
      <c r="BV511" s="7">
        <f>Table2[[#This Row],[Sales Tax Exemption Through FY 11]]+Table2[[#This Row],[Sales Tax Exemption FY 12 and After ]]</f>
        <v>0</v>
      </c>
      <c r="BW511" s="7">
        <v>0</v>
      </c>
      <c r="BX511" s="7">
        <v>0</v>
      </c>
      <c r="BY511" s="7">
        <v>0</v>
      </c>
      <c r="BZ511" s="7">
        <f>Table2[[#This Row],[Energy Tax Savings Through FY 11]]+Table2[[#This Row],[Energy Tax Savings FY 12 and After ]]</f>
        <v>0</v>
      </c>
      <c r="CA511" s="7">
        <v>0</v>
      </c>
      <c r="CB511" s="7">
        <v>79.911799999999999</v>
      </c>
      <c r="CC511" s="7">
        <v>0</v>
      </c>
      <c r="CD511" s="7">
        <f>Table2[[#This Row],[Tax Exempt Bond Savings Through FY 11]]+Table2[[#This Row],[Tax Exempt Bond Savings FY12 and After ]]</f>
        <v>79.911799999999999</v>
      </c>
      <c r="CE511" s="7">
        <v>12568.4565</v>
      </c>
      <c r="CF511" s="7">
        <v>51262.133199999997</v>
      </c>
      <c r="CG511" s="7">
        <v>15690.0407</v>
      </c>
      <c r="CH511" s="7">
        <f>Table2[[#This Row],[Indirect and Induced Through FY 11]]+Table2[[#This Row],[Indirect and Induced FY 12 and After  ]]</f>
        <v>66952.173899999994</v>
      </c>
      <c r="CI511" s="7">
        <v>27220.162899999999</v>
      </c>
      <c r="CJ511" s="7">
        <v>108615.629</v>
      </c>
      <c r="CK511" s="7">
        <v>33569.616999999998</v>
      </c>
      <c r="CL511" s="7">
        <f>Table2[[#This Row],[TOTAL Income Consumption Use Taxes Through FY 11]]+Table2[[#This Row],[TOTAL Income Consumption Use Taxes FY 12 and After  ]]</f>
        <v>142185.24599999998</v>
      </c>
      <c r="CM511" s="7">
        <v>0</v>
      </c>
      <c r="CN511" s="7">
        <v>79.911799999999999</v>
      </c>
      <c r="CO511" s="7">
        <v>0</v>
      </c>
      <c r="CP511" s="7">
        <f>Table2[[#This Row],[Assistance Provided Through FY 11]]+Table2[[#This Row],[Assistance Provided FY 12 and After ]]</f>
        <v>79.911799999999999</v>
      </c>
      <c r="CQ511" s="7">
        <v>0</v>
      </c>
      <c r="CR511" s="7">
        <v>0</v>
      </c>
      <c r="CS511" s="7">
        <v>0</v>
      </c>
      <c r="CT511" s="7">
        <f>Table2[[#This Row],[Recapture Cancellation Reduction Amount Through FY 11]]+Table2[[#This Row],[Recapture Cancellation Reduction Amount FY 12 and After ]]</f>
        <v>0</v>
      </c>
      <c r="CU511" s="7">
        <v>0</v>
      </c>
      <c r="CV511" s="7">
        <v>0</v>
      </c>
      <c r="CW511" s="7">
        <v>0</v>
      </c>
      <c r="CX511" s="7">
        <f>Table2[[#This Row],[Penalty Paid Through FY 11]]+Table2[[#This Row],[Penalty Paid FY 12 and After]]</f>
        <v>0</v>
      </c>
      <c r="CY511" s="7">
        <v>0</v>
      </c>
      <c r="CZ511" s="7">
        <v>79.911799999999999</v>
      </c>
      <c r="DA511" s="7">
        <v>0</v>
      </c>
      <c r="DB511" s="7">
        <f>Table2[[#This Row],[TOTAL Assistance Net of recapture penalties Through FY 11]]+Table2[[#This Row],[TOTAL Assistance Net of recapture penalties FY 12 and After ]]</f>
        <v>79.911799999999999</v>
      </c>
      <c r="DC511" s="7">
        <v>20188.518199999999</v>
      </c>
      <c r="DD511" s="7">
        <v>69326.447799999994</v>
      </c>
      <c r="DE511" s="7">
        <v>24791.546699999999</v>
      </c>
      <c r="DF511" s="7">
        <f>Table2[[#This Row],[Company Direct Tax Revenue Before Assistance FY 12 and After]]+Table2[[#This Row],[Company Direct Tax Revenue Before Assistance Through FY 11]]</f>
        <v>94117.994500000001</v>
      </c>
      <c r="DG511" s="7">
        <v>21692.121299999999</v>
      </c>
      <c r="DH511" s="7">
        <v>85967.116299999994</v>
      </c>
      <c r="DI511" s="7">
        <v>26930.184499999999</v>
      </c>
      <c r="DJ511" s="7">
        <f>Table2[[#This Row],[Indirect and Induced Tax Revenues FY 12 and After]]+Table2[[#This Row],[Indirect and Induced Tax Revenues Through FY 11]]</f>
        <v>112897.3008</v>
      </c>
      <c r="DK511" s="7">
        <v>41880.639499999997</v>
      </c>
      <c r="DL511" s="7">
        <v>155293.56409999999</v>
      </c>
      <c r="DM511" s="7">
        <v>51721.731200000002</v>
      </c>
      <c r="DN511" s="7">
        <f>Table2[[#This Row],[TOTAL Tax Revenues Before Assistance Through FY 11]]+Table2[[#This Row],[TOTAL Tax Revenues Before Assistance FY 12 and After]]</f>
        <v>207015.2953</v>
      </c>
      <c r="DO511" s="7">
        <v>41880.639499999997</v>
      </c>
      <c r="DP511" s="7">
        <v>155213.65229999999</v>
      </c>
      <c r="DQ511" s="7">
        <v>51721.731200000002</v>
      </c>
      <c r="DR511" s="7">
        <f>Table2[[#This Row],[TOTAL Tax Revenues Net of Assistance Recapture and Penalty FY 12 and After]]+Table2[[#This Row],[TOTAL Tax Revenues Net of Assistance Recapture and Penalty Through FY 11]]</f>
        <v>206935.3835</v>
      </c>
      <c r="DS511" s="7">
        <v>0</v>
      </c>
      <c r="DT511" s="7">
        <v>0</v>
      </c>
      <c r="DU511" s="7">
        <v>0</v>
      </c>
      <c r="DV511" s="7">
        <v>0</v>
      </c>
    </row>
    <row r="512" spans="1:126" x14ac:dyDescent="0.25">
      <c r="A512" s="5">
        <v>93398</v>
      </c>
      <c r="B512" s="5" t="s">
        <v>1144</v>
      </c>
      <c r="C512" s="5" t="s">
        <v>1145</v>
      </c>
      <c r="D512" s="5" t="s">
        <v>27</v>
      </c>
      <c r="E512" s="5">
        <v>7</v>
      </c>
      <c r="F512" s="5">
        <v>2180</v>
      </c>
      <c r="G512" s="5">
        <v>35</v>
      </c>
      <c r="H512" s="23"/>
      <c r="I512" s="23"/>
      <c r="J512" s="5">
        <v>624410</v>
      </c>
      <c r="K512" s="6" t="s">
        <v>47</v>
      </c>
      <c r="L512" s="6">
        <v>35467</v>
      </c>
      <c r="M512" s="9">
        <v>44593</v>
      </c>
      <c r="N512" s="7">
        <v>2975</v>
      </c>
      <c r="O512" s="5" t="s">
        <v>79</v>
      </c>
      <c r="P512" s="23">
        <v>8</v>
      </c>
      <c r="Q512" s="23">
        <v>13</v>
      </c>
      <c r="R512" s="23">
        <v>74</v>
      </c>
      <c r="S512" s="23">
        <v>8</v>
      </c>
      <c r="T512" s="23">
        <v>2</v>
      </c>
      <c r="U512" s="23">
        <v>105</v>
      </c>
      <c r="V512" s="23">
        <v>94</v>
      </c>
      <c r="W512" s="23">
        <v>0</v>
      </c>
      <c r="X512" s="23">
        <v>0</v>
      </c>
      <c r="Y512" s="23">
        <v>67</v>
      </c>
      <c r="Z512" s="23">
        <v>7</v>
      </c>
      <c r="AA512" s="24">
        <v>0</v>
      </c>
      <c r="AB512" s="24">
        <v>0</v>
      </c>
      <c r="AC512" s="24">
        <v>0</v>
      </c>
      <c r="AD512" s="24">
        <v>0</v>
      </c>
      <c r="AE512" s="24">
        <v>0</v>
      </c>
      <c r="AF512" s="24">
        <v>86.407766990291293</v>
      </c>
      <c r="AG512" s="5" t="s">
        <v>39</v>
      </c>
      <c r="AH512" s="7" t="s">
        <v>33</v>
      </c>
      <c r="AI512" s="7">
        <v>0</v>
      </c>
      <c r="AJ512" s="7">
        <v>0</v>
      </c>
      <c r="AK512" s="7">
        <v>0</v>
      </c>
      <c r="AL512" s="7">
        <f>Table2[[#This Row],[Company Direct Land Through FY 11]]+Table2[[#This Row],[Company Direct Land FY 12 and After ]]</f>
        <v>0</v>
      </c>
      <c r="AM512" s="7">
        <v>0</v>
      </c>
      <c r="AN512" s="7">
        <v>0</v>
      </c>
      <c r="AO512" s="7">
        <v>0</v>
      </c>
      <c r="AP512" s="7">
        <f>Table2[[#This Row],[Company Direct Building Through FY 11]]+Table2[[#This Row],[Company Direct Building FY 12 and After  ]]</f>
        <v>0</v>
      </c>
      <c r="AQ512" s="7">
        <v>0</v>
      </c>
      <c r="AR512" s="7">
        <v>67.987200000000001</v>
      </c>
      <c r="AS512" s="7">
        <v>0</v>
      </c>
      <c r="AT512" s="7">
        <f>Table2[[#This Row],[Mortgage Recording Tax Through FY 11]]+Table2[[#This Row],[Mortgage Recording Tax FY 12 and After ]]</f>
        <v>67.987200000000001</v>
      </c>
      <c r="AU512" s="7">
        <v>0</v>
      </c>
      <c r="AV512" s="7">
        <v>0</v>
      </c>
      <c r="AW512" s="7">
        <v>0</v>
      </c>
      <c r="AX512" s="7">
        <f>Table2[[#This Row],[Pilot Savings  Through FY 11]]+Table2[[#This Row],[Pilot Savings FY 12 and After ]]</f>
        <v>0</v>
      </c>
      <c r="AY512" s="7">
        <v>0</v>
      </c>
      <c r="AZ512" s="7">
        <v>67.987200000000001</v>
      </c>
      <c r="BA512" s="7">
        <v>0</v>
      </c>
      <c r="BB512" s="7">
        <f>Table2[[#This Row],[Mortgage Recording Tax Exemption Through FY 11]]+Table2[[#This Row],[Mortgage Recording Tax Exemption FY 12 and After ]]</f>
        <v>67.987200000000001</v>
      </c>
      <c r="BC512" s="7">
        <v>39.401899999999998</v>
      </c>
      <c r="BD512" s="7">
        <v>226.15799999999999</v>
      </c>
      <c r="BE512" s="7">
        <v>120.70269999999999</v>
      </c>
      <c r="BF512" s="7">
        <f>Table2[[#This Row],[Indirect and Induced Land Through FY 11]]+Table2[[#This Row],[Indirect and Induced Land FY 12 and After ]]</f>
        <v>346.86069999999995</v>
      </c>
      <c r="BG512" s="7">
        <v>73.174899999999994</v>
      </c>
      <c r="BH512" s="7">
        <v>420.00749999999999</v>
      </c>
      <c r="BI512" s="7">
        <v>224.16200000000001</v>
      </c>
      <c r="BJ512" s="7">
        <f>Table2[[#This Row],[Indirect and Induced Building Through FY 11]]+Table2[[#This Row],[Indirect and Induced Building FY 12 and After]]</f>
        <v>644.16949999999997</v>
      </c>
      <c r="BK512" s="7">
        <v>112.57680000000001</v>
      </c>
      <c r="BL512" s="7">
        <v>646.16549999999995</v>
      </c>
      <c r="BM512" s="7">
        <v>344.86470000000003</v>
      </c>
      <c r="BN512" s="7">
        <f>Table2[[#This Row],[TOTAL Real Property Related Taxes Through FY 11]]+Table2[[#This Row],[TOTAL Real Property Related Taxes FY 12 and After]]</f>
        <v>991.03019999999992</v>
      </c>
      <c r="BO512" s="7">
        <v>106.8856</v>
      </c>
      <c r="BP512" s="7">
        <v>657.87369999999999</v>
      </c>
      <c r="BQ512" s="7">
        <v>327.43020000000001</v>
      </c>
      <c r="BR512" s="7">
        <f>Table2[[#This Row],[Company Direct Through FY 11]]+Table2[[#This Row],[Company Direct FY 12 and After ]]</f>
        <v>985.3039</v>
      </c>
      <c r="BS512" s="7">
        <v>0</v>
      </c>
      <c r="BT512" s="7">
        <v>0</v>
      </c>
      <c r="BU512" s="7">
        <v>0</v>
      </c>
      <c r="BV512" s="7">
        <f>Table2[[#This Row],[Sales Tax Exemption Through FY 11]]+Table2[[#This Row],[Sales Tax Exemption FY 12 and After ]]</f>
        <v>0</v>
      </c>
      <c r="BW512" s="7">
        <v>0</v>
      </c>
      <c r="BX512" s="7">
        <v>0</v>
      </c>
      <c r="BY512" s="7">
        <v>0</v>
      </c>
      <c r="BZ512" s="7">
        <f>Table2[[#This Row],[Energy Tax Savings Through FY 11]]+Table2[[#This Row],[Energy Tax Savings FY 12 and After ]]</f>
        <v>0</v>
      </c>
      <c r="CA512" s="7">
        <v>2.8769999999999998</v>
      </c>
      <c r="CB512" s="7">
        <v>27.270499999999998</v>
      </c>
      <c r="CC512" s="7">
        <v>6.3867000000000003</v>
      </c>
      <c r="CD512" s="7">
        <f>Table2[[#This Row],[Tax Exempt Bond Savings Through FY 11]]+Table2[[#This Row],[Tax Exempt Bond Savings FY12 and After ]]</f>
        <v>33.657199999999996</v>
      </c>
      <c r="CE512" s="7">
        <v>129.1181</v>
      </c>
      <c r="CF512" s="7">
        <v>776.2921</v>
      </c>
      <c r="CG512" s="7">
        <v>395.5367</v>
      </c>
      <c r="CH512" s="7">
        <f>Table2[[#This Row],[Indirect and Induced Through FY 11]]+Table2[[#This Row],[Indirect and Induced FY 12 and After  ]]</f>
        <v>1171.8288</v>
      </c>
      <c r="CI512" s="7">
        <v>233.1267</v>
      </c>
      <c r="CJ512" s="7">
        <v>1406.8952999999999</v>
      </c>
      <c r="CK512" s="7">
        <v>716.58019999999999</v>
      </c>
      <c r="CL512" s="7">
        <f>Table2[[#This Row],[TOTAL Income Consumption Use Taxes Through FY 11]]+Table2[[#This Row],[TOTAL Income Consumption Use Taxes FY 12 and After  ]]</f>
        <v>2123.4755</v>
      </c>
      <c r="CM512" s="7">
        <v>2.8769999999999998</v>
      </c>
      <c r="CN512" s="7">
        <v>95.2577</v>
      </c>
      <c r="CO512" s="7">
        <v>6.3867000000000003</v>
      </c>
      <c r="CP512" s="7">
        <f>Table2[[#This Row],[Assistance Provided Through FY 11]]+Table2[[#This Row],[Assistance Provided FY 12 and After ]]</f>
        <v>101.6444</v>
      </c>
      <c r="CQ512" s="7">
        <v>0</v>
      </c>
      <c r="CR512" s="7">
        <v>0</v>
      </c>
      <c r="CS512" s="7">
        <v>0</v>
      </c>
      <c r="CT512" s="7">
        <f>Table2[[#This Row],[Recapture Cancellation Reduction Amount Through FY 11]]+Table2[[#This Row],[Recapture Cancellation Reduction Amount FY 12 and After ]]</f>
        <v>0</v>
      </c>
      <c r="CU512" s="7">
        <v>0</v>
      </c>
      <c r="CV512" s="7">
        <v>0</v>
      </c>
      <c r="CW512" s="7">
        <v>0</v>
      </c>
      <c r="CX512" s="7">
        <f>Table2[[#This Row],[Penalty Paid Through FY 11]]+Table2[[#This Row],[Penalty Paid FY 12 and After]]</f>
        <v>0</v>
      </c>
      <c r="CY512" s="7">
        <v>2.8769999999999998</v>
      </c>
      <c r="CZ512" s="7">
        <v>95.2577</v>
      </c>
      <c r="DA512" s="7">
        <v>6.3867000000000003</v>
      </c>
      <c r="DB512" s="7">
        <f>Table2[[#This Row],[TOTAL Assistance Net of recapture penalties Through FY 11]]+Table2[[#This Row],[TOTAL Assistance Net of recapture penalties FY 12 and After ]]</f>
        <v>101.6444</v>
      </c>
      <c r="DC512" s="7">
        <v>106.8856</v>
      </c>
      <c r="DD512" s="7">
        <v>725.86090000000002</v>
      </c>
      <c r="DE512" s="7">
        <v>327.43020000000001</v>
      </c>
      <c r="DF512" s="7">
        <f>Table2[[#This Row],[Company Direct Tax Revenue Before Assistance FY 12 and After]]+Table2[[#This Row],[Company Direct Tax Revenue Before Assistance Through FY 11]]</f>
        <v>1053.2910999999999</v>
      </c>
      <c r="DG512" s="7">
        <v>241.69489999999999</v>
      </c>
      <c r="DH512" s="7">
        <v>1422.4576</v>
      </c>
      <c r="DI512" s="7">
        <v>740.40139999999997</v>
      </c>
      <c r="DJ512" s="7">
        <f>Table2[[#This Row],[Indirect and Induced Tax Revenues FY 12 and After]]+Table2[[#This Row],[Indirect and Induced Tax Revenues Through FY 11]]</f>
        <v>2162.8589999999999</v>
      </c>
      <c r="DK512" s="7">
        <v>348.58049999999997</v>
      </c>
      <c r="DL512" s="7">
        <v>2148.3184999999999</v>
      </c>
      <c r="DM512" s="7">
        <v>1067.8316</v>
      </c>
      <c r="DN512" s="7">
        <f>Table2[[#This Row],[TOTAL Tax Revenues Before Assistance Through FY 11]]+Table2[[#This Row],[TOTAL Tax Revenues Before Assistance FY 12 and After]]</f>
        <v>3216.1500999999998</v>
      </c>
      <c r="DO512" s="7">
        <v>345.70350000000002</v>
      </c>
      <c r="DP512" s="7">
        <v>2053.0608000000002</v>
      </c>
      <c r="DQ512" s="7">
        <v>1061.4449</v>
      </c>
      <c r="DR512" s="7">
        <f>Table2[[#This Row],[TOTAL Tax Revenues Net of Assistance Recapture and Penalty FY 12 and After]]+Table2[[#This Row],[TOTAL Tax Revenues Net of Assistance Recapture and Penalty Through FY 11]]</f>
        <v>3114.5057000000002</v>
      </c>
      <c r="DS512" s="7">
        <v>0</v>
      </c>
      <c r="DT512" s="7">
        <v>0</v>
      </c>
      <c r="DU512" s="7">
        <v>0</v>
      </c>
      <c r="DV512" s="7">
        <v>0</v>
      </c>
    </row>
    <row r="513" spans="1:126" x14ac:dyDescent="0.25">
      <c r="A513" s="5">
        <v>93400</v>
      </c>
      <c r="B513" s="5" t="s">
        <v>1152</v>
      </c>
      <c r="C513" s="5" t="s">
        <v>1153</v>
      </c>
      <c r="D513" s="5" t="s">
        <v>32</v>
      </c>
      <c r="E513" s="5">
        <v>19</v>
      </c>
      <c r="F513" s="5">
        <v>4302</v>
      </c>
      <c r="G513" s="5">
        <v>50</v>
      </c>
      <c r="H513" s="23"/>
      <c r="I513" s="23"/>
      <c r="J513" s="5">
        <v>237110</v>
      </c>
      <c r="K513" s="6" t="s">
        <v>43</v>
      </c>
      <c r="L513" s="6">
        <v>35068</v>
      </c>
      <c r="M513" s="9">
        <v>42373</v>
      </c>
      <c r="N513" s="7">
        <v>2563</v>
      </c>
      <c r="O513" s="5" t="s">
        <v>51</v>
      </c>
      <c r="P513" s="23">
        <v>2</v>
      </c>
      <c r="Q513" s="23">
        <v>0</v>
      </c>
      <c r="R513" s="23">
        <v>232</v>
      </c>
      <c r="S513" s="23">
        <v>144</v>
      </c>
      <c r="T513" s="23">
        <v>1</v>
      </c>
      <c r="U513" s="23">
        <v>379</v>
      </c>
      <c r="V513" s="23">
        <v>378</v>
      </c>
      <c r="W513" s="23">
        <v>0</v>
      </c>
      <c r="X513" s="23">
        <v>0</v>
      </c>
      <c r="Y513" s="23">
        <v>0</v>
      </c>
      <c r="Z513" s="23">
        <v>140</v>
      </c>
      <c r="AA513" s="24">
        <v>61.1111111111111</v>
      </c>
      <c r="AB513" s="24">
        <v>0.52910052910052896</v>
      </c>
      <c r="AC513" s="24">
        <v>0</v>
      </c>
      <c r="AD513" s="24">
        <v>38.095238095238102</v>
      </c>
      <c r="AE513" s="24">
        <v>0.26455026455026498</v>
      </c>
      <c r="AF513" s="24">
        <v>46.031746031746003</v>
      </c>
      <c r="AG513" s="5" t="s">
        <v>39</v>
      </c>
      <c r="AH513" s="7" t="s">
        <v>33</v>
      </c>
      <c r="AI513" s="7">
        <v>62.645000000000003</v>
      </c>
      <c r="AJ513" s="7">
        <v>324.50650000000002</v>
      </c>
      <c r="AK513" s="7">
        <v>90.7547</v>
      </c>
      <c r="AL513" s="7">
        <f>Table2[[#This Row],[Company Direct Land Through FY 11]]+Table2[[#This Row],[Company Direct Land FY 12 and After ]]</f>
        <v>415.26120000000003</v>
      </c>
      <c r="AM513" s="7">
        <v>12.993</v>
      </c>
      <c r="AN513" s="7">
        <v>455.05110000000002</v>
      </c>
      <c r="AO513" s="7">
        <v>18.8233</v>
      </c>
      <c r="AP513" s="7">
        <f>Table2[[#This Row],[Company Direct Building Through FY 11]]+Table2[[#This Row],[Company Direct Building FY 12 and After  ]]</f>
        <v>473.87440000000004</v>
      </c>
      <c r="AQ513" s="7">
        <v>0</v>
      </c>
      <c r="AR513" s="7">
        <v>26.317499999999999</v>
      </c>
      <c r="AS513" s="7">
        <v>0</v>
      </c>
      <c r="AT513" s="7">
        <f>Table2[[#This Row],[Mortgage Recording Tax Through FY 11]]+Table2[[#This Row],[Mortgage Recording Tax FY 12 and After ]]</f>
        <v>26.317499999999999</v>
      </c>
      <c r="AU513" s="7">
        <v>53.500999999999998</v>
      </c>
      <c r="AV513" s="7">
        <v>683.09019999999998</v>
      </c>
      <c r="AW513" s="7">
        <v>77.507800000000003</v>
      </c>
      <c r="AX513" s="7">
        <f>Table2[[#This Row],[Pilot Savings  Through FY 11]]+Table2[[#This Row],[Pilot Savings FY 12 and After ]]</f>
        <v>760.59799999999996</v>
      </c>
      <c r="AY513" s="7">
        <v>0</v>
      </c>
      <c r="AZ513" s="7">
        <v>26.317499999999999</v>
      </c>
      <c r="BA513" s="7">
        <v>0</v>
      </c>
      <c r="BB513" s="7">
        <f>Table2[[#This Row],[Mortgage Recording Tax Exemption Through FY 11]]+Table2[[#This Row],[Mortgage Recording Tax Exemption FY 12 and After ]]</f>
        <v>26.317499999999999</v>
      </c>
      <c r="BC513" s="7">
        <v>316.94959999999998</v>
      </c>
      <c r="BD513" s="7">
        <v>737.53560000000004</v>
      </c>
      <c r="BE513" s="7">
        <v>459.16980000000001</v>
      </c>
      <c r="BF513" s="7">
        <f>Table2[[#This Row],[Indirect and Induced Land Through FY 11]]+Table2[[#This Row],[Indirect and Induced Land FY 12 and After ]]</f>
        <v>1196.7054000000001</v>
      </c>
      <c r="BG513" s="7">
        <v>588.62080000000003</v>
      </c>
      <c r="BH513" s="7">
        <v>1369.7094</v>
      </c>
      <c r="BI513" s="7">
        <v>852.74390000000005</v>
      </c>
      <c r="BJ513" s="7">
        <f>Table2[[#This Row],[Indirect and Induced Building Through FY 11]]+Table2[[#This Row],[Indirect and Induced Building FY 12 and After]]</f>
        <v>2222.4533000000001</v>
      </c>
      <c r="BK513" s="7">
        <v>927.70740000000001</v>
      </c>
      <c r="BL513" s="7">
        <v>2203.7123999999999</v>
      </c>
      <c r="BM513" s="7">
        <v>1343.9838999999999</v>
      </c>
      <c r="BN513" s="7">
        <f>Table2[[#This Row],[TOTAL Real Property Related Taxes Through FY 11]]+Table2[[#This Row],[TOTAL Real Property Related Taxes FY 12 and After]]</f>
        <v>3547.6962999999996</v>
      </c>
      <c r="BO513" s="7">
        <v>2241.8833</v>
      </c>
      <c r="BP513" s="7">
        <v>5383.7055</v>
      </c>
      <c r="BQ513" s="7">
        <v>3247.8508999999999</v>
      </c>
      <c r="BR513" s="7">
        <f>Table2[[#This Row],[Company Direct Through FY 11]]+Table2[[#This Row],[Company Direct FY 12 and After ]]</f>
        <v>8631.5563999999995</v>
      </c>
      <c r="BS513" s="7">
        <v>0</v>
      </c>
      <c r="BT513" s="7">
        <v>13.152200000000001</v>
      </c>
      <c r="BU513" s="7">
        <v>0</v>
      </c>
      <c r="BV513" s="7">
        <f>Table2[[#This Row],[Sales Tax Exemption Through FY 11]]+Table2[[#This Row],[Sales Tax Exemption FY 12 and After ]]</f>
        <v>13.152200000000001</v>
      </c>
      <c r="BW513" s="7">
        <v>0</v>
      </c>
      <c r="BX513" s="7">
        <v>0</v>
      </c>
      <c r="BY513" s="7">
        <v>0</v>
      </c>
      <c r="BZ513" s="7">
        <f>Table2[[#This Row],[Energy Tax Savings Through FY 11]]+Table2[[#This Row],[Energy Tax Savings FY 12 and After ]]</f>
        <v>0</v>
      </c>
      <c r="CA513" s="7">
        <v>0</v>
      </c>
      <c r="CB513" s="7">
        <v>0</v>
      </c>
      <c r="CC513" s="7">
        <v>0</v>
      </c>
      <c r="CD513" s="7">
        <f>Table2[[#This Row],[Tax Exempt Bond Savings Through FY 11]]+Table2[[#This Row],[Tax Exempt Bond Savings FY12 and After ]]</f>
        <v>0</v>
      </c>
      <c r="CE513" s="7">
        <v>1123.2997</v>
      </c>
      <c r="CF513" s="7">
        <v>2776.3213999999998</v>
      </c>
      <c r="CG513" s="7">
        <v>1627.3416</v>
      </c>
      <c r="CH513" s="7">
        <f>Table2[[#This Row],[Indirect and Induced Through FY 11]]+Table2[[#This Row],[Indirect and Induced FY 12 and After  ]]</f>
        <v>4403.6629999999996</v>
      </c>
      <c r="CI513" s="7">
        <v>3365.183</v>
      </c>
      <c r="CJ513" s="7">
        <v>8146.8747000000003</v>
      </c>
      <c r="CK513" s="7">
        <v>4875.1925000000001</v>
      </c>
      <c r="CL513" s="7">
        <f>Table2[[#This Row],[TOTAL Income Consumption Use Taxes Through FY 11]]+Table2[[#This Row],[TOTAL Income Consumption Use Taxes FY 12 and After  ]]</f>
        <v>13022.067200000001</v>
      </c>
      <c r="CM513" s="7">
        <v>53.500999999999998</v>
      </c>
      <c r="CN513" s="7">
        <v>722.55989999999997</v>
      </c>
      <c r="CO513" s="7">
        <v>77.507800000000003</v>
      </c>
      <c r="CP513" s="7">
        <f>Table2[[#This Row],[Assistance Provided Through FY 11]]+Table2[[#This Row],[Assistance Provided FY 12 and After ]]</f>
        <v>800.06769999999995</v>
      </c>
      <c r="CQ513" s="7">
        <v>0</v>
      </c>
      <c r="CR513" s="7">
        <v>0</v>
      </c>
      <c r="CS513" s="7">
        <v>0</v>
      </c>
      <c r="CT513" s="7">
        <f>Table2[[#This Row],[Recapture Cancellation Reduction Amount Through FY 11]]+Table2[[#This Row],[Recapture Cancellation Reduction Amount FY 12 and After ]]</f>
        <v>0</v>
      </c>
      <c r="CU513" s="7">
        <v>0</v>
      </c>
      <c r="CV513" s="7">
        <v>0</v>
      </c>
      <c r="CW513" s="7">
        <v>0</v>
      </c>
      <c r="CX513" s="7">
        <f>Table2[[#This Row],[Penalty Paid Through FY 11]]+Table2[[#This Row],[Penalty Paid FY 12 and After]]</f>
        <v>0</v>
      </c>
      <c r="CY513" s="7">
        <v>53.500999999999998</v>
      </c>
      <c r="CZ513" s="7">
        <v>722.55989999999997</v>
      </c>
      <c r="DA513" s="7">
        <v>77.507800000000003</v>
      </c>
      <c r="DB513" s="7">
        <f>Table2[[#This Row],[TOTAL Assistance Net of recapture penalties Through FY 11]]+Table2[[#This Row],[TOTAL Assistance Net of recapture penalties FY 12 and After ]]</f>
        <v>800.06769999999995</v>
      </c>
      <c r="DC513" s="7">
        <v>2317.5212999999999</v>
      </c>
      <c r="DD513" s="7">
        <v>6189.5806000000002</v>
      </c>
      <c r="DE513" s="7">
        <v>3357.4288999999999</v>
      </c>
      <c r="DF513" s="7">
        <f>Table2[[#This Row],[Company Direct Tax Revenue Before Assistance FY 12 and After]]+Table2[[#This Row],[Company Direct Tax Revenue Before Assistance Through FY 11]]</f>
        <v>9547.0095000000001</v>
      </c>
      <c r="DG513" s="7">
        <v>2028.8701000000001</v>
      </c>
      <c r="DH513" s="7">
        <v>4883.5663999999997</v>
      </c>
      <c r="DI513" s="7">
        <v>2939.2552999999998</v>
      </c>
      <c r="DJ513" s="7">
        <f>Table2[[#This Row],[Indirect and Induced Tax Revenues FY 12 and After]]+Table2[[#This Row],[Indirect and Induced Tax Revenues Through FY 11]]</f>
        <v>7822.8216999999995</v>
      </c>
      <c r="DK513" s="7">
        <v>4346.3914000000004</v>
      </c>
      <c r="DL513" s="7">
        <v>11073.147000000001</v>
      </c>
      <c r="DM513" s="7">
        <v>6296.6841999999997</v>
      </c>
      <c r="DN513" s="7">
        <f>Table2[[#This Row],[TOTAL Tax Revenues Before Assistance Through FY 11]]+Table2[[#This Row],[TOTAL Tax Revenues Before Assistance FY 12 and After]]</f>
        <v>17369.831200000001</v>
      </c>
      <c r="DO513" s="7">
        <v>4292.8904000000002</v>
      </c>
      <c r="DP513" s="7">
        <v>10350.587100000001</v>
      </c>
      <c r="DQ513" s="7">
        <v>6219.1764000000003</v>
      </c>
      <c r="DR513" s="7">
        <f>Table2[[#This Row],[TOTAL Tax Revenues Net of Assistance Recapture and Penalty FY 12 and After]]+Table2[[#This Row],[TOTAL Tax Revenues Net of Assistance Recapture and Penalty Through FY 11]]</f>
        <v>16569.763500000001</v>
      </c>
      <c r="DS513" s="7">
        <v>0</v>
      </c>
      <c r="DT513" s="7">
        <v>0</v>
      </c>
      <c r="DU513" s="7">
        <v>0</v>
      </c>
      <c r="DV513" s="7">
        <v>0</v>
      </c>
    </row>
    <row r="514" spans="1:126" x14ac:dyDescent="0.25">
      <c r="A514" s="5">
        <v>93401</v>
      </c>
      <c r="B514" s="5" t="s">
        <v>1154</v>
      </c>
      <c r="C514" s="5" t="s">
        <v>1155</v>
      </c>
      <c r="D514" s="5" t="s">
        <v>32</v>
      </c>
      <c r="E514" s="5">
        <v>26</v>
      </c>
      <c r="F514" s="5">
        <v>358</v>
      </c>
      <c r="G514" s="5">
        <v>12</v>
      </c>
      <c r="H514" s="23"/>
      <c r="I514" s="23"/>
      <c r="J514" s="5">
        <v>332312</v>
      </c>
      <c r="K514" s="6" t="s">
        <v>28</v>
      </c>
      <c r="L514" s="6">
        <v>35053</v>
      </c>
      <c r="M514" s="9">
        <v>45994</v>
      </c>
      <c r="N514" s="7">
        <v>3200</v>
      </c>
      <c r="O514" s="5" t="s">
        <v>51</v>
      </c>
      <c r="P514" s="23">
        <v>0</v>
      </c>
      <c r="Q514" s="23">
        <v>3</v>
      </c>
      <c r="R514" s="23">
        <v>39</v>
      </c>
      <c r="S514" s="23">
        <v>0</v>
      </c>
      <c r="T514" s="23">
        <v>0</v>
      </c>
      <c r="U514" s="23">
        <v>42</v>
      </c>
      <c r="V514" s="23">
        <v>40</v>
      </c>
      <c r="W514" s="23">
        <v>0</v>
      </c>
      <c r="X514" s="23">
        <v>0</v>
      </c>
      <c r="Y514" s="23">
        <v>0</v>
      </c>
      <c r="Z514" s="23">
        <v>11</v>
      </c>
      <c r="AA514" s="24">
        <v>0</v>
      </c>
      <c r="AB514" s="24">
        <v>0</v>
      </c>
      <c r="AC514" s="24">
        <v>0</v>
      </c>
      <c r="AD514" s="24">
        <v>0</v>
      </c>
      <c r="AE514" s="24">
        <v>0</v>
      </c>
      <c r="AF514" s="24">
        <v>52.380952380952401</v>
      </c>
      <c r="AG514" s="5" t="s">
        <v>39</v>
      </c>
      <c r="AH514" s="7" t="s">
        <v>33</v>
      </c>
      <c r="AI514" s="7">
        <v>29.466000000000001</v>
      </c>
      <c r="AJ514" s="7">
        <v>207.6318</v>
      </c>
      <c r="AK514" s="7">
        <v>106.1407</v>
      </c>
      <c r="AL514" s="7">
        <f>Table2[[#This Row],[Company Direct Land Through FY 11]]+Table2[[#This Row],[Company Direct Land FY 12 and After ]]</f>
        <v>313.77249999999998</v>
      </c>
      <c r="AM514" s="7">
        <v>10.487</v>
      </c>
      <c r="AN514" s="7">
        <v>205.09719999999999</v>
      </c>
      <c r="AO514" s="7">
        <v>37.775500000000001</v>
      </c>
      <c r="AP514" s="7">
        <f>Table2[[#This Row],[Company Direct Building Through FY 11]]+Table2[[#This Row],[Company Direct Building FY 12 and After  ]]</f>
        <v>242.87269999999998</v>
      </c>
      <c r="AQ514" s="7">
        <v>0</v>
      </c>
      <c r="AR514" s="7">
        <v>37.985199999999999</v>
      </c>
      <c r="AS514" s="7">
        <v>0</v>
      </c>
      <c r="AT514" s="7">
        <f>Table2[[#This Row],[Mortgage Recording Tax Through FY 11]]+Table2[[#This Row],[Mortgage Recording Tax FY 12 and After ]]</f>
        <v>37.985199999999999</v>
      </c>
      <c r="AU514" s="7">
        <v>27.081</v>
      </c>
      <c r="AV514" s="7">
        <v>217.1893</v>
      </c>
      <c r="AW514" s="7">
        <v>97.549300000000002</v>
      </c>
      <c r="AX514" s="7">
        <f>Table2[[#This Row],[Pilot Savings  Through FY 11]]+Table2[[#This Row],[Pilot Savings FY 12 and After ]]</f>
        <v>314.73860000000002</v>
      </c>
      <c r="AY514" s="7">
        <v>0</v>
      </c>
      <c r="AZ514" s="7">
        <v>37.985199999999999</v>
      </c>
      <c r="BA514" s="7">
        <v>0</v>
      </c>
      <c r="BB514" s="7">
        <f>Table2[[#This Row],[Mortgage Recording Tax Exemption Through FY 11]]+Table2[[#This Row],[Mortgage Recording Tax Exemption FY 12 and After ]]</f>
        <v>37.985199999999999</v>
      </c>
      <c r="BC514" s="7">
        <v>42.549399999999999</v>
      </c>
      <c r="BD514" s="7">
        <v>307.0204</v>
      </c>
      <c r="BE514" s="7">
        <v>153.26900000000001</v>
      </c>
      <c r="BF514" s="7">
        <f>Table2[[#This Row],[Indirect and Induced Land Through FY 11]]+Table2[[#This Row],[Indirect and Induced Land FY 12 and After ]]</f>
        <v>460.2894</v>
      </c>
      <c r="BG514" s="7">
        <v>79.020200000000003</v>
      </c>
      <c r="BH514" s="7">
        <v>570.18060000000003</v>
      </c>
      <c r="BI514" s="7">
        <v>284.64240000000001</v>
      </c>
      <c r="BJ514" s="7">
        <f>Table2[[#This Row],[Indirect and Induced Building Through FY 11]]+Table2[[#This Row],[Indirect and Induced Building FY 12 and After]]</f>
        <v>854.82300000000009</v>
      </c>
      <c r="BK514" s="7">
        <v>134.44159999999999</v>
      </c>
      <c r="BL514" s="7">
        <v>1072.7407000000001</v>
      </c>
      <c r="BM514" s="7">
        <v>484.2783</v>
      </c>
      <c r="BN514" s="7">
        <f>Table2[[#This Row],[TOTAL Real Property Related Taxes Through FY 11]]+Table2[[#This Row],[TOTAL Real Property Related Taxes FY 12 and After]]</f>
        <v>1557.019</v>
      </c>
      <c r="BO514" s="7">
        <v>305.86529999999999</v>
      </c>
      <c r="BP514" s="7">
        <v>2646.6531</v>
      </c>
      <c r="BQ514" s="7">
        <v>1101.7705000000001</v>
      </c>
      <c r="BR514" s="7">
        <f>Table2[[#This Row],[Company Direct Through FY 11]]+Table2[[#This Row],[Company Direct FY 12 and After ]]</f>
        <v>3748.4236000000001</v>
      </c>
      <c r="BS514" s="7">
        <v>0</v>
      </c>
      <c r="BT514" s="7">
        <v>0</v>
      </c>
      <c r="BU514" s="7">
        <v>0</v>
      </c>
      <c r="BV514" s="7">
        <f>Table2[[#This Row],[Sales Tax Exemption Through FY 11]]+Table2[[#This Row],[Sales Tax Exemption FY 12 and After ]]</f>
        <v>0</v>
      </c>
      <c r="BW514" s="7">
        <v>0</v>
      </c>
      <c r="BX514" s="7">
        <v>0</v>
      </c>
      <c r="BY514" s="7">
        <v>0</v>
      </c>
      <c r="BZ514" s="7">
        <f>Table2[[#This Row],[Energy Tax Savings Through FY 11]]+Table2[[#This Row],[Energy Tax Savings FY 12 and After ]]</f>
        <v>0</v>
      </c>
      <c r="CA514" s="7">
        <v>0</v>
      </c>
      <c r="CB514" s="7">
        <v>13.8065</v>
      </c>
      <c r="CC514" s="7">
        <v>0</v>
      </c>
      <c r="CD514" s="7">
        <f>Table2[[#This Row],[Tax Exempt Bond Savings Through FY 11]]+Table2[[#This Row],[Tax Exempt Bond Savings FY12 and After ]]</f>
        <v>13.8065</v>
      </c>
      <c r="CE514" s="7">
        <v>150.79900000000001</v>
      </c>
      <c r="CF514" s="7">
        <v>1142.8973000000001</v>
      </c>
      <c r="CG514" s="7">
        <v>543.19989999999996</v>
      </c>
      <c r="CH514" s="7">
        <f>Table2[[#This Row],[Indirect and Induced Through FY 11]]+Table2[[#This Row],[Indirect and Induced FY 12 and After  ]]</f>
        <v>1686.0972000000002</v>
      </c>
      <c r="CI514" s="7">
        <v>456.66430000000003</v>
      </c>
      <c r="CJ514" s="7">
        <v>3775.7438999999999</v>
      </c>
      <c r="CK514" s="7">
        <v>1644.9703999999999</v>
      </c>
      <c r="CL514" s="7">
        <f>Table2[[#This Row],[TOTAL Income Consumption Use Taxes Through FY 11]]+Table2[[#This Row],[TOTAL Income Consumption Use Taxes FY 12 and After  ]]</f>
        <v>5420.7142999999996</v>
      </c>
      <c r="CM514" s="7">
        <v>27.081</v>
      </c>
      <c r="CN514" s="7">
        <v>268.98099999999999</v>
      </c>
      <c r="CO514" s="7">
        <v>97.549300000000002</v>
      </c>
      <c r="CP514" s="7">
        <f>Table2[[#This Row],[Assistance Provided Through FY 11]]+Table2[[#This Row],[Assistance Provided FY 12 and After ]]</f>
        <v>366.53030000000001</v>
      </c>
      <c r="CQ514" s="7">
        <v>0</v>
      </c>
      <c r="CR514" s="7">
        <v>0</v>
      </c>
      <c r="CS514" s="7">
        <v>0</v>
      </c>
      <c r="CT514" s="7">
        <f>Table2[[#This Row],[Recapture Cancellation Reduction Amount Through FY 11]]+Table2[[#This Row],[Recapture Cancellation Reduction Amount FY 12 and After ]]</f>
        <v>0</v>
      </c>
      <c r="CU514" s="7">
        <v>0</v>
      </c>
      <c r="CV514" s="7">
        <v>0</v>
      </c>
      <c r="CW514" s="7">
        <v>0</v>
      </c>
      <c r="CX514" s="7">
        <f>Table2[[#This Row],[Penalty Paid Through FY 11]]+Table2[[#This Row],[Penalty Paid FY 12 and After]]</f>
        <v>0</v>
      </c>
      <c r="CY514" s="7">
        <v>27.081</v>
      </c>
      <c r="CZ514" s="7">
        <v>268.98099999999999</v>
      </c>
      <c r="DA514" s="7">
        <v>97.549300000000002</v>
      </c>
      <c r="DB514" s="7">
        <f>Table2[[#This Row],[TOTAL Assistance Net of recapture penalties Through FY 11]]+Table2[[#This Row],[TOTAL Assistance Net of recapture penalties FY 12 and After ]]</f>
        <v>366.53030000000001</v>
      </c>
      <c r="DC514" s="7">
        <v>345.81830000000002</v>
      </c>
      <c r="DD514" s="7">
        <v>3097.3672999999999</v>
      </c>
      <c r="DE514" s="7">
        <v>1245.6867</v>
      </c>
      <c r="DF514" s="7">
        <f>Table2[[#This Row],[Company Direct Tax Revenue Before Assistance FY 12 and After]]+Table2[[#This Row],[Company Direct Tax Revenue Before Assistance Through FY 11]]</f>
        <v>4343.0540000000001</v>
      </c>
      <c r="DG514" s="7">
        <v>272.36860000000001</v>
      </c>
      <c r="DH514" s="7">
        <v>2020.0983000000001</v>
      </c>
      <c r="DI514" s="7">
        <v>981.11130000000003</v>
      </c>
      <c r="DJ514" s="7">
        <f>Table2[[#This Row],[Indirect and Induced Tax Revenues FY 12 and After]]+Table2[[#This Row],[Indirect and Induced Tax Revenues Through FY 11]]</f>
        <v>3001.2096000000001</v>
      </c>
      <c r="DK514" s="7">
        <v>618.18690000000004</v>
      </c>
      <c r="DL514" s="7">
        <v>5117.4656000000004</v>
      </c>
      <c r="DM514" s="7">
        <v>2226.7979999999998</v>
      </c>
      <c r="DN514" s="7">
        <f>Table2[[#This Row],[TOTAL Tax Revenues Before Assistance Through FY 11]]+Table2[[#This Row],[TOTAL Tax Revenues Before Assistance FY 12 and After]]</f>
        <v>7344.2636000000002</v>
      </c>
      <c r="DO514" s="7">
        <v>591.10590000000002</v>
      </c>
      <c r="DP514" s="7">
        <v>4848.4845999999998</v>
      </c>
      <c r="DQ514" s="7">
        <v>2129.2487000000001</v>
      </c>
      <c r="DR514" s="7">
        <f>Table2[[#This Row],[TOTAL Tax Revenues Net of Assistance Recapture and Penalty FY 12 and After]]+Table2[[#This Row],[TOTAL Tax Revenues Net of Assistance Recapture and Penalty Through FY 11]]</f>
        <v>6977.7332999999999</v>
      </c>
      <c r="DS514" s="7">
        <v>0</v>
      </c>
      <c r="DT514" s="7">
        <v>0</v>
      </c>
      <c r="DU514" s="7">
        <v>0</v>
      </c>
      <c r="DV514" s="7">
        <v>0</v>
      </c>
    </row>
    <row r="515" spans="1:126" x14ac:dyDescent="0.25">
      <c r="A515" s="5">
        <v>93402</v>
      </c>
      <c r="B515" s="5" t="s">
        <v>1170</v>
      </c>
      <c r="C515" s="5" t="s">
        <v>1171</v>
      </c>
      <c r="D515" s="5" t="s">
        <v>27</v>
      </c>
      <c r="E515" s="5">
        <v>3</v>
      </c>
      <c r="F515" s="5">
        <v>1019</v>
      </c>
      <c r="G515" s="5">
        <v>1101</v>
      </c>
      <c r="H515" s="23"/>
      <c r="I515" s="23"/>
      <c r="J515" s="5">
        <v>522320</v>
      </c>
      <c r="K515" s="6" t="s">
        <v>793</v>
      </c>
      <c r="L515" s="6">
        <v>34331</v>
      </c>
      <c r="M515" s="9">
        <v>40908</v>
      </c>
      <c r="N515" s="7">
        <v>532658</v>
      </c>
      <c r="O515" s="5" t="s">
        <v>84</v>
      </c>
      <c r="P515" s="23">
        <v>48</v>
      </c>
      <c r="Q515" s="23">
        <v>0</v>
      </c>
      <c r="R515" s="23">
        <v>5229</v>
      </c>
      <c r="S515" s="23">
        <v>2</v>
      </c>
      <c r="T515" s="23">
        <v>2</v>
      </c>
      <c r="U515" s="23">
        <v>5281</v>
      </c>
      <c r="V515" s="23">
        <v>8692</v>
      </c>
      <c r="W515" s="23">
        <v>0</v>
      </c>
      <c r="X515" s="23">
        <v>4300</v>
      </c>
      <c r="Y515" s="23">
        <v>4100</v>
      </c>
      <c r="Z515" s="23">
        <v>0</v>
      </c>
      <c r="AA515" s="24">
        <v>88.028035612805496</v>
      </c>
      <c r="AB515" s="24">
        <v>0</v>
      </c>
      <c r="AC515" s="24">
        <v>0</v>
      </c>
      <c r="AD515" s="24">
        <v>0.30308770600492502</v>
      </c>
      <c r="AE515" s="24">
        <v>11.6688766811896</v>
      </c>
      <c r="AF515" s="24">
        <v>56.165940519037697</v>
      </c>
      <c r="AG515" s="5" t="s">
        <v>39</v>
      </c>
      <c r="AH515" s="7" t="s">
        <v>33</v>
      </c>
      <c r="AI515" s="7">
        <v>2780.634</v>
      </c>
      <c r="AJ515" s="7">
        <v>52132.7163</v>
      </c>
      <c r="AK515" s="7">
        <v>750.8845</v>
      </c>
      <c r="AL515" s="7">
        <f>Table2[[#This Row],[Company Direct Land Through FY 11]]+Table2[[#This Row],[Company Direct Land FY 12 and After ]]</f>
        <v>52883.6008</v>
      </c>
      <c r="AM515" s="7">
        <v>8357.6350000000002</v>
      </c>
      <c r="AN515" s="7">
        <v>93550.510599999994</v>
      </c>
      <c r="AO515" s="7">
        <v>2256.9020999999998</v>
      </c>
      <c r="AP515" s="7">
        <f>Table2[[#This Row],[Company Direct Building Through FY 11]]+Table2[[#This Row],[Company Direct Building FY 12 and After  ]]</f>
        <v>95807.412700000001</v>
      </c>
      <c r="AQ515" s="7">
        <v>0</v>
      </c>
      <c r="AR515" s="7">
        <v>0</v>
      </c>
      <c r="AS515" s="7">
        <v>0</v>
      </c>
      <c r="AT515" s="7">
        <f>Table2[[#This Row],[Mortgage Recording Tax Through FY 11]]+Table2[[#This Row],[Mortgage Recording Tax FY 12 and After ]]</f>
        <v>0</v>
      </c>
      <c r="AU515" s="7">
        <v>4395.3360000000002</v>
      </c>
      <c r="AV515" s="7">
        <v>33086.727500000001</v>
      </c>
      <c r="AW515" s="7">
        <v>0</v>
      </c>
      <c r="AX515" s="7">
        <f>Table2[[#This Row],[Pilot Savings  Through FY 11]]+Table2[[#This Row],[Pilot Savings FY 12 and After ]]</f>
        <v>33086.727500000001</v>
      </c>
      <c r="AY515" s="7">
        <v>0</v>
      </c>
      <c r="AZ515" s="7">
        <v>0</v>
      </c>
      <c r="BA515" s="7">
        <v>0</v>
      </c>
      <c r="BB515" s="7">
        <f>Table2[[#This Row],[Mortgage Recording Tax Exemption Through FY 11]]+Table2[[#This Row],[Mortgage Recording Tax Exemption FY 12 and After ]]</f>
        <v>0</v>
      </c>
      <c r="BC515" s="7">
        <v>29187.3145</v>
      </c>
      <c r="BD515" s="7">
        <v>172337.3322</v>
      </c>
      <c r="BE515" s="7">
        <v>7881.7647999999999</v>
      </c>
      <c r="BF515" s="7">
        <f>Table2[[#This Row],[Indirect and Induced Land Through FY 11]]+Table2[[#This Row],[Indirect and Induced Land FY 12 and After ]]</f>
        <v>180219.09700000001</v>
      </c>
      <c r="BG515" s="7">
        <v>54205.012699999999</v>
      </c>
      <c r="BH515" s="7">
        <v>320055.04599999997</v>
      </c>
      <c r="BI515" s="7">
        <v>14637.563099999999</v>
      </c>
      <c r="BJ515" s="7">
        <f>Table2[[#This Row],[Indirect and Induced Building Through FY 11]]+Table2[[#This Row],[Indirect and Induced Building FY 12 and After]]</f>
        <v>334692.6091</v>
      </c>
      <c r="BK515" s="7">
        <v>90135.260200000004</v>
      </c>
      <c r="BL515" s="7">
        <v>604988.87760000001</v>
      </c>
      <c r="BM515" s="7">
        <v>25527.1145</v>
      </c>
      <c r="BN515" s="7">
        <f>Table2[[#This Row],[TOTAL Real Property Related Taxes Through FY 11]]+Table2[[#This Row],[TOTAL Real Property Related Taxes FY 12 and After]]</f>
        <v>630515.99210000003</v>
      </c>
      <c r="BO515" s="7">
        <v>145640.6109</v>
      </c>
      <c r="BP515" s="7">
        <v>1023052.6041</v>
      </c>
      <c r="BQ515" s="7">
        <v>39328.902099999999</v>
      </c>
      <c r="BR515" s="7">
        <f>Table2[[#This Row],[Company Direct Through FY 11]]+Table2[[#This Row],[Company Direct FY 12 and After ]]</f>
        <v>1062381.5061999999</v>
      </c>
      <c r="BS515" s="7">
        <v>0</v>
      </c>
      <c r="BT515" s="7">
        <v>2944.0587999999998</v>
      </c>
      <c r="BU515" s="7">
        <v>46427.941200000001</v>
      </c>
      <c r="BV515" s="7">
        <f>Table2[[#This Row],[Sales Tax Exemption Through FY 11]]+Table2[[#This Row],[Sales Tax Exemption FY 12 and After ]]</f>
        <v>49372</v>
      </c>
      <c r="BW515" s="7">
        <v>26.085999999999999</v>
      </c>
      <c r="BX515" s="7">
        <v>34.784999999999997</v>
      </c>
      <c r="BY515" s="7">
        <v>7.0442999999999998</v>
      </c>
      <c r="BZ515" s="7">
        <f>Table2[[#This Row],[Energy Tax Savings Through FY 11]]+Table2[[#This Row],[Energy Tax Savings FY 12 and After ]]</f>
        <v>41.829299999999996</v>
      </c>
      <c r="CA515" s="7">
        <v>3.8699999999999998E-2</v>
      </c>
      <c r="CB515" s="7">
        <v>235.32740000000001</v>
      </c>
      <c r="CC515" s="7">
        <v>1.01E-2</v>
      </c>
      <c r="CD515" s="7">
        <f>Table2[[#This Row],[Tax Exempt Bond Savings Through FY 11]]+Table2[[#This Row],[Tax Exempt Bond Savings FY12 and After ]]</f>
        <v>235.33750000000001</v>
      </c>
      <c r="CE515" s="7">
        <v>95645.439799999993</v>
      </c>
      <c r="CF515" s="7">
        <v>565735.94079999998</v>
      </c>
      <c r="CG515" s="7">
        <v>25828.167799999999</v>
      </c>
      <c r="CH515" s="7">
        <f>Table2[[#This Row],[Indirect and Induced Through FY 11]]+Table2[[#This Row],[Indirect and Induced FY 12 and After  ]]</f>
        <v>591564.10860000004</v>
      </c>
      <c r="CI515" s="7">
        <v>241259.92600000001</v>
      </c>
      <c r="CJ515" s="7">
        <v>1585574.3737000001</v>
      </c>
      <c r="CK515" s="7">
        <v>18722.0743</v>
      </c>
      <c r="CL515" s="7">
        <f>Table2[[#This Row],[TOTAL Income Consumption Use Taxes Through FY 11]]+Table2[[#This Row],[TOTAL Income Consumption Use Taxes FY 12 and After  ]]</f>
        <v>1604296.4480000001</v>
      </c>
      <c r="CM515" s="7">
        <v>4421.4606999999996</v>
      </c>
      <c r="CN515" s="7">
        <v>36300.898699999998</v>
      </c>
      <c r="CO515" s="7">
        <v>46434.995600000002</v>
      </c>
      <c r="CP515" s="7">
        <f>Table2[[#This Row],[Assistance Provided Through FY 11]]+Table2[[#This Row],[Assistance Provided FY 12 and After ]]</f>
        <v>82735.8943</v>
      </c>
      <c r="CQ515" s="7">
        <v>0</v>
      </c>
      <c r="CR515" s="7">
        <v>1734.7190000000001</v>
      </c>
      <c r="CS515" s="7">
        <v>0</v>
      </c>
      <c r="CT515" s="7">
        <f>Table2[[#This Row],[Recapture Cancellation Reduction Amount Through FY 11]]+Table2[[#This Row],[Recapture Cancellation Reduction Amount FY 12 and After ]]</f>
        <v>1734.7190000000001</v>
      </c>
      <c r="CU515" s="7">
        <v>0</v>
      </c>
      <c r="CV515" s="7">
        <v>0</v>
      </c>
      <c r="CW515" s="7">
        <v>0</v>
      </c>
      <c r="CX515" s="7">
        <f>Table2[[#This Row],[Penalty Paid Through FY 11]]+Table2[[#This Row],[Penalty Paid FY 12 and After]]</f>
        <v>0</v>
      </c>
      <c r="CY515" s="7">
        <v>4421.4606999999996</v>
      </c>
      <c r="CZ515" s="7">
        <v>34566.179700000001</v>
      </c>
      <c r="DA515" s="7">
        <v>46434.995600000002</v>
      </c>
      <c r="DB515" s="7">
        <f>Table2[[#This Row],[TOTAL Assistance Net of recapture penalties Through FY 11]]+Table2[[#This Row],[TOTAL Assistance Net of recapture penalties FY 12 and After ]]</f>
        <v>81001.175300000003</v>
      </c>
      <c r="DC515" s="7">
        <v>156778.8799</v>
      </c>
      <c r="DD515" s="7">
        <v>1168735.831</v>
      </c>
      <c r="DE515" s="7">
        <v>42336.688699999999</v>
      </c>
      <c r="DF515" s="7">
        <f>Table2[[#This Row],[Company Direct Tax Revenue Before Assistance FY 12 and After]]+Table2[[#This Row],[Company Direct Tax Revenue Before Assistance Through FY 11]]</f>
        <v>1211072.5197000001</v>
      </c>
      <c r="DG515" s="7">
        <v>179037.76699999999</v>
      </c>
      <c r="DH515" s="7">
        <v>1058128.3189999999</v>
      </c>
      <c r="DI515" s="7">
        <v>48347.495699999999</v>
      </c>
      <c r="DJ515" s="7">
        <f>Table2[[#This Row],[Indirect and Induced Tax Revenues FY 12 and After]]+Table2[[#This Row],[Indirect and Induced Tax Revenues Through FY 11]]</f>
        <v>1106475.8147</v>
      </c>
      <c r="DK515" s="7">
        <v>335816.64689999999</v>
      </c>
      <c r="DL515" s="7">
        <v>2226864.15</v>
      </c>
      <c r="DM515" s="7">
        <v>90684.184399999998</v>
      </c>
      <c r="DN515" s="7">
        <f>Table2[[#This Row],[TOTAL Tax Revenues Before Assistance Through FY 11]]+Table2[[#This Row],[TOTAL Tax Revenues Before Assistance FY 12 and After]]</f>
        <v>2317548.3344000001</v>
      </c>
      <c r="DO515" s="7">
        <v>331395.1862</v>
      </c>
      <c r="DP515" s="7">
        <v>2192297.9703000002</v>
      </c>
      <c r="DQ515" s="7">
        <v>44249.188800000004</v>
      </c>
      <c r="DR515" s="7">
        <f>Table2[[#This Row],[TOTAL Tax Revenues Net of Assistance Recapture and Penalty FY 12 and After]]+Table2[[#This Row],[TOTAL Tax Revenues Net of Assistance Recapture and Penalty Through FY 11]]</f>
        <v>2236547.1591000003</v>
      </c>
      <c r="DS515" s="7">
        <v>0</v>
      </c>
      <c r="DT515" s="7">
        <v>332.30700000000002</v>
      </c>
      <c r="DU515" s="7">
        <v>0</v>
      </c>
      <c r="DV515" s="7">
        <v>0</v>
      </c>
    </row>
    <row r="516" spans="1:126" x14ac:dyDescent="0.25">
      <c r="A516" s="5">
        <v>93403</v>
      </c>
      <c r="B516" s="5" t="s">
        <v>1187</v>
      </c>
      <c r="C516" s="5" t="s">
        <v>1188</v>
      </c>
      <c r="D516" s="5" t="s">
        <v>27</v>
      </c>
      <c r="E516" s="5">
        <v>3</v>
      </c>
      <c r="F516" s="5">
        <v>839</v>
      </c>
      <c r="G516" s="5">
        <v>1019</v>
      </c>
      <c r="H516" s="23"/>
      <c r="I516" s="23"/>
      <c r="J516" s="5">
        <v>813211</v>
      </c>
      <c r="K516" s="6" t="s">
        <v>47</v>
      </c>
      <c r="L516" s="6">
        <v>34128</v>
      </c>
      <c r="M516" s="9">
        <v>45108</v>
      </c>
      <c r="N516" s="7">
        <v>25020</v>
      </c>
      <c r="O516" s="5" t="s">
        <v>48</v>
      </c>
      <c r="P516" s="23">
        <v>2</v>
      </c>
      <c r="Q516" s="23">
        <v>2</v>
      </c>
      <c r="R516" s="23">
        <v>108</v>
      </c>
      <c r="S516" s="23">
        <v>2</v>
      </c>
      <c r="T516" s="23">
        <v>3</v>
      </c>
      <c r="U516" s="23">
        <v>117</v>
      </c>
      <c r="V516" s="23">
        <v>115</v>
      </c>
      <c r="W516" s="23">
        <v>0</v>
      </c>
      <c r="X516" s="23">
        <v>0</v>
      </c>
      <c r="Y516" s="23">
        <v>0</v>
      </c>
      <c r="Z516" s="23">
        <v>6</v>
      </c>
      <c r="AA516" s="24">
        <v>0</v>
      </c>
      <c r="AB516" s="24">
        <v>0</v>
      </c>
      <c r="AC516" s="24">
        <v>0</v>
      </c>
      <c r="AD516" s="24">
        <v>0</v>
      </c>
      <c r="AE516" s="24">
        <v>0</v>
      </c>
      <c r="AF516" s="24">
        <v>66.6666666666667</v>
      </c>
      <c r="AG516" s="5" t="s">
        <v>39</v>
      </c>
      <c r="AH516" s="7" t="s">
        <v>33</v>
      </c>
      <c r="AI516" s="7">
        <v>0</v>
      </c>
      <c r="AJ516" s="7">
        <v>0</v>
      </c>
      <c r="AK516" s="7">
        <v>0</v>
      </c>
      <c r="AL516" s="7">
        <f>Table2[[#This Row],[Company Direct Land Through FY 11]]+Table2[[#This Row],[Company Direct Land FY 12 and After ]]</f>
        <v>0</v>
      </c>
      <c r="AM516" s="7">
        <v>0</v>
      </c>
      <c r="AN516" s="7">
        <v>0</v>
      </c>
      <c r="AO516" s="7">
        <v>0</v>
      </c>
      <c r="AP516" s="7">
        <f>Table2[[#This Row],[Company Direct Building Through FY 11]]+Table2[[#This Row],[Company Direct Building FY 12 and After  ]]</f>
        <v>0</v>
      </c>
      <c r="AQ516" s="7">
        <v>0</v>
      </c>
      <c r="AR516" s="7">
        <v>468</v>
      </c>
      <c r="AS516" s="7">
        <v>0</v>
      </c>
      <c r="AT516" s="7">
        <f>Table2[[#This Row],[Mortgage Recording Tax Through FY 11]]+Table2[[#This Row],[Mortgage Recording Tax FY 12 and After ]]</f>
        <v>468</v>
      </c>
      <c r="AU516" s="7">
        <v>0</v>
      </c>
      <c r="AV516" s="7">
        <v>0</v>
      </c>
      <c r="AW516" s="7">
        <v>0</v>
      </c>
      <c r="AX516" s="7">
        <f>Table2[[#This Row],[Pilot Savings  Through FY 11]]+Table2[[#This Row],[Pilot Savings FY 12 and After ]]</f>
        <v>0</v>
      </c>
      <c r="AY516" s="7">
        <v>0</v>
      </c>
      <c r="AZ516" s="7">
        <v>0</v>
      </c>
      <c r="BA516" s="7">
        <v>0</v>
      </c>
      <c r="BB516" s="7">
        <f>Table2[[#This Row],[Mortgage Recording Tax Exemption Through FY 11]]+Table2[[#This Row],[Mortgage Recording Tax Exemption FY 12 and After ]]</f>
        <v>0</v>
      </c>
      <c r="BC516" s="7">
        <v>143.38460000000001</v>
      </c>
      <c r="BD516" s="7">
        <v>729.66129999999998</v>
      </c>
      <c r="BE516" s="7">
        <v>35.934800000000003</v>
      </c>
      <c r="BF516" s="7">
        <f>Table2[[#This Row],[Indirect and Induced Land Through FY 11]]+Table2[[#This Row],[Indirect and Induced Land FY 12 and After ]]</f>
        <v>765.59609999999998</v>
      </c>
      <c r="BG516" s="7">
        <v>266.28579999999999</v>
      </c>
      <c r="BH516" s="7">
        <v>1355.0851</v>
      </c>
      <c r="BI516" s="7">
        <v>66.736000000000004</v>
      </c>
      <c r="BJ516" s="7">
        <f>Table2[[#This Row],[Indirect and Induced Building Through FY 11]]+Table2[[#This Row],[Indirect and Induced Building FY 12 and After]]</f>
        <v>1421.8211000000001</v>
      </c>
      <c r="BK516" s="7">
        <v>409.67039999999997</v>
      </c>
      <c r="BL516" s="7">
        <v>2552.7464</v>
      </c>
      <c r="BM516" s="7">
        <v>102.6708</v>
      </c>
      <c r="BN516" s="7">
        <f>Table2[[#This Row],[TOTAL Real Property Related Taxes Through FY 11]]+Table2[[#This Row],[TOTAL Real Property Related Taxes FY 12 and After]]</f>
        <v>2655.4171999999999</v>
      </c>
      <c r="BO516" s="7">
        <v>402.19850000000002</v>
      </c>
      <c r="BP516" s="7">
        <v>2409.4854</v>
      </c>
      <c r="BQ516" s="7">
        <v>100.79810000000001</v>
      </c>
      <c r="BR516" s="7">
        <f>Table2[[#This Row],[Company Direct Through FY 11]]+Table2[[#This Row],[Company Direct FY 12 and After ]]</f>
        <v>2510.2835</v>
      </c>
      <c r="BS516" s="7">
        <v>0</v>
      </c>
      <c r="BT516" s="7">
        <v>0</v>
      </c>
      <c r="BU516" s="7">
        <v>0</v>
      </c>
      <c r="BV516" s="7">
        <f>Table2[[#This Row],[Sales Tax Exemption Through FY 11]]+Table2[[#This Row],[Sales Tax Exemption FY 12 and After ]]</f>
        <v>0</v>
      </c>
      <c r="BW516" s="7">
        <v>0</v>
      </c>
      <c r="BX516" s="7">
        <v>0</v>
      </c>
      <c r="BY516" s="7">
        <v>0</v>
      </c>
      <c r="BZ516" s="7">
        <f>Table2[[#This Row],[Energy Tax Savings Through FY 11]]+Table2[[#This Row],[Energy Tax Savings FY 12 and After ]]</f>
        <v>0</v>
      </c>
      <c r="CA516" s="7">
        <v>18.396799999999999</v>
      </c>
      <c r="CB516" s="7">
        <v>96.860299999999995</v>
      </c>
      <c r="CC516" s="7">
        <v>4.4546999999999999</v>
      </c>
      <c r="CD516" s="7">
        <f>Table2[[#This Row],[Tax Exempt Bond Savings Through FY 11]]+Table2[[#This Row],[Tax Exempt Bond Savings FY12 and After ]]</f>
        <v>101.315</v>
      </c>
      <c r="CE516" s="7">
        <v>469.8646</v>
      </c>
      <c r="CF516" s="7">
        <v>2410.73</v>
      </c>
      <c r="CG516" s="7">
        <v>117.7565</v>
      </c>
      <c r="CH516" s="7">
        <f>Table2[[#This Row],[Indirect and Induced Through FY 11]]+Table2[[#This Row],[Indirect and Induced FY 12 and After  ]]</f>
        <v>2528.4865</v>
      </c>
      <c r="CI516" s="7">
        <v>853.66629999999998</v>
      </c>
      <c r="CJ516" s="7">
        <v>4723.3550999999998</v>
      </c>
      <c r="CK516" s="7">
        <v>214.09989999999999</v>
      </c>
      <c r="CL516" s="7">
        <f>Table2[[#This Row],[TOTAL Income Consumption Use Taxes Through FY 11]]+Table2[[#This Row],[TOTAL Income Consumption Use Taxes FY 12 and After  ]]</f>
        <v>4937.4549999999999</v>
      </c>
      <c r="CM516" s="7">
        <v>18.396799999999999</v>
      </c>
      <c r="CN516" s="7">
        <v>96.860299999999995</v>
      </c>
      <c r="CO516" s="7">
        <v>4.4546999999999999</v>
      </c>
      <c r="CP516" s="7">
        <f>Table2[[#This Row],[Assistance Provided Through FY 11]]+Table2[[#This Row],[Assistance Provided FY 12 and After ]]</f>
        <v>101.315</v>
      </c>
      <c r="CQ516" s="7">
        <v>0</v>
      </c>
      <c r="CR516" s="7">
        <v>0</v>
      </c>
      <c r="CS516" s="7">
        <v>0</v>
      </c>
      <c r="CT516" s="7">
        <f>Table2[[#This Row],[Recapture Cancellation Reduction Amount Through FY 11]]+Table2[[#This Row],[Recapture Cancellation Reduction Amount FY 12 and After ]]</f>
        <v>0</v>
      </c>
      <c r="CU516" s="7">
        <v>0</v>
      </c>
      <c r="CV516" s="7">
        <v>0</v>
      </c>
      <c r="CW516" s="7">
        <v>0</v>
      </c>
      <c r="CX516" s="7">
        <f>Table2[[#This Row],[Penalty Paid Through FY 11]]+Table2[[#This Row],[Penalty Paid FY 12 and After]]</f>
        <v>0</v>
      </c>
      <c r="CY516" s="7">
        <v>18.396799999999999</v>
      </c>
      <c r="CZ516" s="7">
        <v>96.860299999999995</v>
      </c>
      <c r="DA516" s="7">
        <v>4.4546999999999999</v>
      </c>
      <c r="DB516" s="7">
        <f>Table2[[#This Row],[TOTAL Assistance Net of recapture penalties Through FY 11]]+Table2[[#This Row],[TOTAL Assistance Net of recapture penalties FY 12 and After ]]</f>
        <v>101.315</v>
      </c>
      <c r="DC516" s="7">
        <v>402.19850000000002</v>
      </c>
      <c r="DD516" s="7">
        <v>2877.4854</v>
      </c>
      <c r="DE516" s="7">
        <v>100.79810000000001</v>
      </c>
      <c r="DF516" s="7">
        <f>Table2[[#This Row],[Company Direct Tax Revenue Before Assistance FY 12 and After]]+Table2[[#This Row],[Company Direct Tax Revenue Before Assistance Through FY 11]]</f>
        <v>2978.2835</v>
      </c>
      <c r="DG516" s="7">
        <v>879.53499999999997</v>
      </c>
      <c r="DH516" s="7">
        <v>4495.4763999999996</v>
      </c>
      <c r="DI516" s="7">
        <v>220.4273</v>
      </c>
      <c r="DJ516" s="7">
        <f>Table2[[#This Row],[Indirect and Induced Tax Revenues FY 12 and After]]+Table2[[#This Row],[Indirect and Induced Tax Revenues Through FY 11]]</f>
        <v>4715.9036999999998</v>
      </c>
      <c r="DK516" s="7">
        <v>1281.7335</v>
      </c>
      <c r="DL516" s="7">
        <v>7372.9618</v>
      </c>
      <c r="DM516" s="7">
        <v>321.22539999999998</v>
      </c>
      <c r="DN516" s="7">
        <f>Table2[[#This Row],[TOTAL Tax Revenues Before Assistance Through FY 11]]+Table2[[#This Row],[TOTAL Tax Revenues Before Assistance FY 12 and After]]</f>
        <v>7694.1872000000003</v>
      </c>
      <c r="DO516" s="7">
        <v>1263.3367000000001</v>
      </c>
      <c r="DP516" s="7">
        <v>7276.1014999999998</v>
      </c>
      <c r="DQ516" s="7">
        <v>316.77069999999998</v>
      </c>
      <c r="DR516" s="7">
        <f>Table2[[#This Row],[TOTAL Tax Revenues Net of Assistance Recapture and Penalty FY 12 and After]]+Table2[[#This Row],[TOTAL Tax Revenues Net of Assistance Recapture and Penalty Through FY 11]]</f>
        <v>7592.8721999999998</v>
      </c>
      <c r="DS516" s="7">
        <v>0</v>
      </c>
      <c r="DT516" s="7">
        <v>0</v>
      </c>
      <c r="DU516" s="7">
        <v>0</v>
      </c>
      <c r="DV516" s="7">
        <v>0</v>
      </c>
    </row>
    <row r="517" spans="1:126" x14ac:dyDescent="0.25">
      <c r="A517" s="5">
        <v>93404</v>
      </c>
      <c r="B517" s="5" t="s">
        <v>1189</v>
      </c>
      <c r="C517" s="5" t="s">
        <v>1190</v>
      </c>
      <c r="D517" s="5" t="s">
        <v>36</v>
      </c>
      <c r="E517" s="5">
        <v>17</v>
      </c>
      <c r="F517" s="5">
        <v>2340</v>
      </c>
      <c r="G517" s="5">
        <v>28</v>
      </c>
      <c r="H517" s="23"/>
      <c r="I517" s="23"/>
      <c r="J517" s="5">
        <v>326111</v>
      </c>
      <c r="K517" s="6" t="s">
        <v>37</v>
      </c>
      <c r="L517" s="6">
        <v>35228</v>
      </c>
      <c r="M517" s="9">
        <v>46006</v>
      </c>
      <c r="N517" s="7">
        <v>1860</v>
      </c>
      <c r="O517" s="5" t="s">
        <v>62</v>
      </c>
      <c r="P517" s="23">
        <v>0</v>
      </c>
      <c r="Q517" s="23">
        <v>1</v>
      </c>
      <c r="R517" s="23">
        <v>43</v>
      </c>
      <c r="S517" s="23">
        <v>0</v>
      </c>
      <c r="T517" s="23">
        <v>0</v>
      </c>
      <c r="U517" s="23">
        <v>44</v>
      </c>
      <c r="V517" s="23">
        <v>43</v>
      </c>
      <c r="W517" s="23">
        <v>0</v>
      </c>
      <c r="X517" s="23">
        <v>0</v>
      </c>
      <c r="Y517" s="23">
        <v>0</v>
      </c>
      <c r="Z517" s="23">
        <v>13</v>
      </c>
      <c r="AA517" s="24">
        <v>0</v>
      </c>
      <c r="AB517" s="24">
        <v>0</v>
      </c>
      <c r="AC517" s="24">
        <v>0</v>
      </c>
      <c r="AD517" s="24">
        <v>0</v>
      </c>
      <c r="AE517" s="24">
        <v>0</v>
      </c>
      <c r="AF517" s="24">
        <v>79.545454545454504</v>
      </c>
      <c r="AG517" s="5" t="s">
        <v>39</v>
      </c>
      <c r="AH517" s="7" t="s">
        <v>33</v>
      </c>
      <c r="AI517" s="7">
        <v>30.672999999999998</v>
      </c>
      <c r="AJ517" s="7">
        <v>265.40929999999997</v>
      </c>
      <c r="AK517" s="7">
        <v>110.48860000000001</v>
      </c>
      <c r="AL517" s="7">
        <f>Table2[[#This Row],[Company Direct Land Through FY 11]]+Table2[[#This Row],[Company Direct Land FY 12 and After ]]</f>
        <v>375.89789999999999</v>
      </c>
      <c r="AM517" s="7">
        <v>66.311000000000007</v>
      </c>
      <c r="AN517" s="7">
        <v>365.79880000000003</v>
      </c>
      <c r="AO517" s="7">
        <v>238.86189999999999</v>
      </c>
      <c r="AP517" s="7">
        <f>Table2[[#This Row],[Company Direct Building Through FY 11]]+Table2[[#This Row],[Company Direct Building FY 12 and After  ]]</f>
        <v>604.66070000000002</v>
      </c>
      <c r="AQ517" s="7">
        <v>0</v>
      </c>
      <c r="AR517" s="7">
        <v>37.634300000000003</v>
      </c>
      <c r="AS517" s="7">
        <v>0</v>
      </c>
      <c r="AT517" s="7">
        <f>Table2[[#This Row],[Mortgage Recording Tax Through FY 11]]+Table2[[#This Row],[Mortgage Recording Tax FY 12 and After ]]</f>
        <v>37.634300000000003</v>
      </c>
      <c r="AU517" s="7">
        <v>29</v>
      </c>
      <c r="AV517" s="7">
        <v>301.3005</v>
      </c>
      <c r="AW517" s="7">
        <v>104.46210000000001</v>
      </c>
      <c r="AX517" s="7">
        <f>Table2[[#This Row],[Pilot Savings  Through FY 11]]+Table2[[#This Row],[Pilot Savings FY 12 and After ]]</f>
        <v>405.76260000000002</v>
      </c>
      <c r="AY517" s="7">
        <v>0</v>
      </c>
      <c r="AZ517" s="7">
        <v>37.634300000000003</v>
      </c>
      <c r="BA517" s="7">
        <v>0</v>
      </c>
      <c r="BB517" s="7">
        <f>Table2[[#This Row],[Mortgage Recording Tax Exemption Through FY 11]]+Table2[[#This Row],[Mortgage Recording Tax Exemption FY 12 and After ]]</f>
        <v>37.634300000000003</v>
      </c>
      <c r="BC517" s="7">
        <v>49.213900000000002</v>
      </c>
      <c r="BD517" s="7">
        <v>444.43200000000002</v>
      </c>
      <c r="BE517" s="7">
        <v>177.2758</v>
      </c>
      <c r="BF517" s="7">
        <f>Table2[[#This Row],[Indirect and Induced Land Through FY 11]]+Table2[[#This Row],[Indirect and Induced Land FY 12 and After ]]</f>
        <v>621.70780000000002</v>
      </c>
      <c r="BG517" s="7">
        <v>91.397300000000001</v>
      </c>
      <c r="BH517" s="7">
        <v>825.37369999999999</v>
      </c>
      <c r="BI517" s="7">
        <v>329.22629999999998</v>
      </c>
      <c r="BJ517" s="7">
        <f>Table2[[#This Row],[Indirect and Induced Building Through FY 11]]+Table2[[#This Row],[Indirect and Induced Building FY 12 and After]]</f>
        <v>1154.5999999999999</v>
      </c>
      <c r="BK517" s="7">
        <v>208.59520000000001</v>
      </c>
      <c r="BL517" s="7">
        <v>1599.7132999999999</v>
      </c>
      <c r="BM517" s="7">
        <v>751.39049999999997</v>
      </c>
      <c r="BN517" s="7">
        <f>Table2[[#This Row],[TOTAL Real Property Related Taxes Through FY 11]]+Table2[[#This Row],[TOTAL Real Property Related Taxes FY 12 and After]]</f>
        <v>2351.1037999999999</v>
      </c>
      <c r="BO517" s="7">
        <v>380.78579999999999</v>
      </c>
      <c r="BP517" s="7">
        <v>3875.9528</v>
      </c>
      <c r="BQ517" s="7">
        <v>1371.645</v>
      </c>
      <c r="BR517" s="7">
        <f>Table2[[#This Row],[Company Direct Through FY 11]]+Table2[[#This Row],[Company Direct FY 12 and After ]]</f>
        <v>5247.5977999999996</v>
      </c>
      <c r="BS517" s="7">
        <v>0</v>
      </c>
      <c r="BT517" s="7">
        <v>6.6249000000000002</v>
      </c>
      <c r="BU517" s="7">
        <v>0</v>
      </c>
      <c r="BV517" s="7">
        <f>Table2[[#This Row],[Sales Tax Exemption Through FY 11]]+Table2[[#This Row],[Sales Tax Exemption FY 12 and After ]]</f>
        <v>6.6249000000000002</v>
      </c>
      <c r="BW517" s="7">
        <v>0</v>
      </c>
      <c r="BX517" s="7">
        <v>0</v>
      </c>
      <c r="BY517" s="7">
        <v>0</v>
      </c>
      <c r="BZ517" s="7">
        <f>Table2[[#This Row],[Energy Tax Savings Through FY 11]]+Table2[[#This Row],[Energy Tax Savings FY 12 and After ]]</f>
        <v>0</v>
      </c>
      <c r="CA517" s="7">
        <v>2.2370999999999999</v>
      </c>
      <c r="CB517" s="7">
        <v>18.261800000000001</v>
      </c>
      <c r="CC517" s="7">
        <v>4.6092000000000004</v>
      </c>
      <c r="CD517" s="7">
        <f>Table2[[#This Row],[Tax Exempt Bond Savings Through FY 11]]+Table2[[#This Row],[Tax Exempt Bond Savings FY12 and After ]]</f>
        <v>22.871000000000002</v>
      </c>
      <c r="CE517" s="7">
        <v>177.7056</v>
      </c>
      <c r="CF517" s="7">
        <v>1630.8497</v>
      </c>
      <c r="CG517" s="7">
        <v>640.12109999999996</v>
      </c>
      <c r="CH517" s="7">
        <f>Table2[[#This Row],[Indirect and Induced Through FY 11]]+Table2[[#This Row],[Indirect and Induced FY 12 and After  ]]</f>
        <v>2270.9708000000001</v>
      </c>
      <c r="CI517" s="7">
        <v>556.25429999999994</v>
      </c>
      <c r="CJ517" s="7">
        <v>5481.9157999999998</v>
      </c>
      <c r="CK517" s="7">
        <v>2007.1569</v>
      </c>
      <c r="CL517" s="7">
        <f>Table2[[#This Row],[TOTAL Income Consumption Use Taxes Through FY 11]]+Table2[[#This Row],[TOTAL Income Consumption Use Taxes FY 12 and After  ]]</f>
        <v>7489.0726999999997</v>
      </c>
      <c r="CM517" s="7">
        <v>31.237100000000002</v>
      </c>
      <c r="CN517" s="7">
        <v>363.82150000000001</v>
      </c>
      <c r="CO517" s="7">
        <v>109.07129999999999</v>
      </c>
      <c r="CP517" s="7">
        <f>Table2[[#This Row],[Assistance Provided Through FY 11]]+Table2[[#This Row],[Assistance Provided FY 12 and After ]]</f>
        <v>472.89280000000002</v>
      </c>
      <c r="CQ517" s="7">
        <v>0</v>
      </c>
      <c r="CR517" s="7">
        <v>0</v>
      </c>
      <c r="CS517" s="7">
        <v>0</v>
      </c>
      <c r="CT517" s="7">
        <f>Table2[[#This Row],[Recapture Cancellation Reduction Amount Through FY 11]]+Table2[[#This Row],[Recapture Cancellation Reduction Amount FY 12 and After ]]</f>
        <v>0</v>
      </c>
      <c r="CU517" s="7">
        <v>0</v>
      </c>
      <c r="CV517" s="7">
        <v>0</v>
      </c>
      <c r="CW517" s="7">
        <v>0</v>
      </c>
      <c r="CX517" s="7">
        <f>Table2[[#This Row],[Penalty Paid Through FY 11]]+Table2[[#This Row],[Penalty Paid FY 12 and After]]</f>
        <v>0</v>
      </c>
      <c r="CY517" s="7">
        <v>31.237100000000002</v>
      </c>
      <c r="CZ517" s="7">
        <v>363.82150000000001</v>
      </c>
      <c r="DA517" s="7">
        <v>109.07129999999999</v>
      </c>
      <c r="DB517" s="7">
        <f>Table2[[#This Row],[TOTAL Assistance Net of recapture penalties Through FY 11]]+Table2[[#This Row],[TOTAL Assistance Net of recapture penalties FY 12 and After ]]</f>
        <v>472.89280000000002</v>
      </c>
      <c r="DC517" s="7">
        <v>477.76979999999998</v>
      </c>
      <c r="DD517" s="7">
        <v>4544.7951999999996</v>
      </c>
      <c r="DE517" s="7">
        <v>1720.9955</v>
      </c>
      <c r="DF517" s="7">
        <f>Table2[[#This Row],[Company Direct Tax Revenue Before Assistance FY 12 and After]]+Table2[[#This Row],[Company Direct Tax Revenue Before Assistance Through FY 11]]</f>
        <v>6265.7906999999996</v>
      </c>
      <c r="DG517" s="7">
        <v>318.3168</v>
      </c>
      <c r="DH517" s="7">
        <v>2900.6554000000001</v>
      </c>
      <c r="DI517" s="7">
        <v>1146.6232</v>
      </c>
      <c r="DJ517" s="7">
        <f>Table2[[#This Row],[Indirect and Induced Tax Revenues FY 12 and After]]+Table2[[#This Row],[Indirect and Induced Tax Revenues Through FY 11]]</f>
        <v>4047.2786000000001</v>
      </c>
      <c r="DK517" s="7">
        <v>796.08659999999998</v>
      </c>
      <c r="DL517" s="7">
        <v>7445.4506000000001</v>
      </c>
      <c r="DM517" s="7">
        <v>2867.6187</v>
      </c>
      <c r="DN517" s="7">
        <f>Table2[[#This Row],[TOTAL Tax Revenues Before Assistance Through FY 11]]+Table2[[#This Row],[TOTAL Tax Revenues Before Assistance FY 12 and After]]</f>
        <v>10313.069299999999</v>
      </c>
      <c r="DO517" s="7">
        <v>764.84950000000003</v>
      </c>
      <c r="DP517" s="7">
        <v>7081.6291000000001</v>
      </c>
      <c r="DQ517" s="7">
        <v>2758.5473999999999</v>
      </c>
      <c r="DR517" s="7">
        <f>Table2[[#This Row],[TOTAL Tax Revenues Net of Assistance Recapture and Penalty FY 12 and After]]+Table2[[#This Row],[TOTAL Tax Revenues Net of Assistance Recapture and Penalty Through FY 11]]</f>
        <v>9840.1764999999996</v>
      </c>
      <c r="DS517" s="7">
        <v>0</v>
      </c>
      <c r="DT517" s="7">
        <v>0</v>
      </c>
      <c r="DU517" s="7">
        <v>0</v>
      </c>
      <c r="DV517" s="7">
        <v>0</v>
      </c>
    </row>
    <row r="518" spans="1:126" x14ac:dyDescent="0.25">
      <c r="A518" s="5">
        <v>93405</v>
      </c>
      <c r="B518" s="5" t="s">
        <v>1191</v>
      </c>
      <c r="C518" s="5" t="s">
        <v>1192</v>
      </c>
      <c r="D518" s="5" t="s">
        <v>32</v>
      </c>
      <c r="E518" s="5">
        <v>31</v>
      </c>
      <c r="F518" s="5">
        <v>14260</v>
      </c>
      <c r="G518" s="5">
        <v>1</v>
      </c>
      <c r="H518" s="23"/>
      <c r="I518" s="23"/>
      <c r="J518" s="5">
        <v>481111</v>
      </c>
      <c r="K518" s="6" t="s">
        <v>106</v>
      </c>
      <c r="L518" s="6">
        <v>34528</v>
      </c>
      <c r="M518" s="9">
        <v>45292</v>
      </c>
      <c r="N518" s="7">
        <v>404085</v>
      </c>
      <c r="O518" s="5" t="s">
        <v>107</v>
      </c>
      <c r="P518" s="23">
        <v>102</v>
      </c>
      <c r="Q518" s="23">
        <v>35</v>
      </c>
      <c r="R518" s="23">
        <v>579</v>
      </c>
      <c r="S518" s="23">
        <v>6</v>
      </c>
      <c r="T518" s="23">
        <v>1724</v>
      </c>
      <c r="U518" s="23">
        <v>2446</v>
      </c>
      <c r="V518" s="23">
        <v>2377</v>
      </c>
      <c r="W518" s="23">
        <v>15</v>
      </c>
      <c r="X518" s="23">
        <v>0</v>
      </c>
      <c r="Y518" s="23">
        <v>0</v>
      </c>
      <c r="Z518" s="23">
        <v>20</v>
      </c>
      <c r="AA518" s="24">
        <v>0</v>
      </c>
      <c r="AB518" s="24">
        <v>0</v>
      </c>
      <c r="AC518" s="24">
        <v>0</v>
      </c>
      <c r="AD518" s="24">
        <v>0</v>
      </c>
      <c r="AE518" s="24">
        <v>0</v>
      </c>
      <c r="AF518" s="24">
        <v>0</v>
      </c>
      <c r="AG518" s="5" t="s">
        <v>33</v>
      </c>
      <c r="AH518" s="7" t="s">
        <v>33</v>
      </c>
      <c r="AI518" s="7">
        <v>1706.4617000000001</v>
      </c>
      <c r="AJ518" s="7">
        <v>17281.325199999999</v>
      </c>
      <c r="AK518" s="7">
        <v>5106.1761999999999</v>
      </c>
      <c r="AL518" s="7">
        <f>Table2[[#This Row],[Company Direct Land Through FY 11]]+Table2[[#This Row],[Company Direct Land FY 12 and After ]]</f>
        <v>22387.501400000001</v>
      </c>
      <c r="AM518" s="7">
        <v>3169.1432</v>
      </c>
      <c r="AN518" s="7">
        <v>32093.890100000001</v>
      </c>
      <c r="AO518" s="7">
        <v>9482.8989999999994</v>
      </c>
      <c r="AP518" s="7">
        <f>Table2[[#This Row],[Company Direct Building Through FY 11]]+Table2[[#This Row],[Company Direct Building FY 12 and After  ]]</f>
        <v>41576.789100000002</v>
      </c>
      <c r="AQ518" s="7">
        <v>0</v>
      </c>
      <c r="AR518" s="7">
        <v>6256.25</v>
      </c>
      <c r="AS518" s="7">
        <v>0</v>
      </c>
      <c r="AT518" s="7">
        <f>Table2[[#This Row],[Mortgage Recording Tax Through FY 11]]+Table2[[#This Row],[Mortgage Recording Tax FY 12 and After ]]</f>
        <v>6256.25</v>
      </c>
      <c r="AU518" s="7">
        <v>0</v>
      </c>
      <c r="AV518" s="7">
        <v>0</v>
      </c>
      <c r="AW518" s="7">
        <v>0</v>
      </c>
      <c r="AX518" s="7">
        <f>Table2[[#This Row],[Pilot Savings  Through FY 11]]+Table2[[#This Row],[Pilot Savings FY 12 and After ]]</f>
        <v>0</v>
      </c>
      <c r="AY518" s="7">
        <v>0</v>
      </c>
      <c r="AZ518" s="7">
        <v>0</v>
      </c>
      <c r="BA518" s="7">
        <v>0</v>
      </c>
      <c r="BB518" s="7">
        <f>Table2[[#This Row],[Mortgage Recording Tax Exemption Through FY 11]]+Table2[[#This Row],[Mortgage Recording Tax Exemption FY 12 and After ]]</f>
        <v>0</v>
      </c>
      <c r="BC518" s="7">
        <v>3399.0726</v>
      </c>
      <c r="BD518" s="7">
        <v>43875.958100000003</v>
      </c>
      <c r="BE518" s="7">
        <v>10176.3207</v>
      </c>
      <c r="BF518" s="7">
        <f>Table2[[#This Row],[Indirect and Induced Land Through FY 11]]+Table2[[#This Row],[Indirect and Induced Land FY 12 and After ]]</f>
        <v>54052.2788</v>
      </c>
      <c r="BG518" s="7">
        <v>6312.5634</v>
      </c>
      <c r="BH518" s="7">
        <v>81483.921900000001</v>
      </c>
      <c r="BI518" s="7">
        <v>18898.8809</v>
      </c>
      <c r="BJ518" s="7">
        <f>Table2[[#This Row],[Indirect and Induced Building Through FY 11]]+Table2[[#This Row],[Indirect and Induced Building FY 12 and After]]</f>
        <v>100382.8028</v>
      </c>
      <c r="BK518" s="7">
        <v>14587.240900000001</v>
      </c>
      <c r="BL518" s="7">
        <v>180991.34529999999</v>
      </c>
      <c r="BM518" s="7">
        <v>43664.2768</v>
      </c>
      <c r="BN518" s="7">
        <f>Table2[[#This Row],[TOTAL Real Property Related Taxes Through FY 11]]+Table2[[#This Row],[TOTAL Real Property Related Taxes FY 12 and After]]</f>
        <v>224655.62209999998</v>
      </c>
      <c r="BO518" s="7">
        <v>21030.545300000002</v>
      </c>
      <c r="BP518" s="7">
        <v>245461.5626</v>
      </c>
      <c r="BQ518" s="7">
        <v>62928.848100000003</v>
      </c>
      <c r="BR518" s="7">
        <f>Table2[[#This Row],[Company Direct Through FY 11]]+Table2[[#This Row],[Company Direct FY 12 and After ]]</f>
        <v>308390.41070000001</v>
      </c>
      <c r="BS518" s="7">
        <v>0</v>
      </c>
      <c r="BT518" s="7">
        <v>633.56029999999998</v>
      </c>
      <c r="BU518" s="7">
        <v>0</v>
      </c>
      <c r="BV518" s="7">
        <f>Table2[[#This Row],[Sales Tax Exemption Through FY 11]]+Table2[[#This Row],[Sales Tax Exemption FY 12 and After ]]</f>
        <v>633.56029999999998</v>
      </c>
      <c r="BW518" s="7">
        <v>0</v>
      </c>
      <c r="BX518" s="7">
        <v>0</v>
      </c>
      <c r="BY518" s="7">
        <v>0</v>
      </c>
      <c r="BZ518" s="7">
        <f>Table2[[#This Row],[Energy Tax Savings Through FY 11]]+Table2[[#This Row],[Energy Tax Savings FY 12 and After ]]</f>
        <v>0</v>
      </c>
      <c r="CA518" s="7">
        <v>293.82249999999999</v>
      </c>
      <c r="CB518" s="7">
        <v>1632.232</v>
      </c>
      <c r="CC518" s="7">
        <v>561.82349999999997</v>
      </c>
      <c r="CD518" s="7">
        <f>Table2[[#This Row],[Tax Exempt Bond Savings Through FY 11]]+Table2[[#This Row],[Tax Exempt Bond Savings FY12 and After ]]</f>
        <v>2194.0554999999999</v>
      </c>
      <c r="CE518" s="7">
        <v>12046.637000000001</v>
      </c>
      <c r="CF518" s="7">
        <v>166534.15179999999</v>
      </c>
      <c r="CG518" s="7">
        <v>36199.796499999997</v>
      </c>
      <c r="CH518" s="7">
        <f>Table2[[#This Row],[Indirect and Induced Through FY 11]]+Table2[[#This Row],[Indirect and Induced FY 12 and After  ]]</f>
        <v>202733.94829999999</v>
      </c>
      <c r="CI518" s="7">
        <v>32783.359799999998</v>
      </c>
      <c r="CJ518" s="7">
        <v>409729.92210000003</v>
      </c>
      <c r="CK518" s="7">
        <v>98566.821100000001</v>
      </c>
      <c r="CL518" s="7">
        <f>Table2[[#This Row],[TOTAL Income Consumption Use Taxes Through FY 11]]+Table2[[#This Row],[TOTAL Income Consumption Use Taxes FY 12 and After  ]]</f>
        <v>508296.74320000003</v>
      </c>
      <c r="CM518" s="7">
        <v>293.82249999999999</v>
      </c>
      <c r="CN518" s="7">
        <v>2265.7923000000001</v>
      </c>
      <c r="CO518" s="7">
        <v>561.82349999999997</v>
      </c>
      <c r="CP518" s="7">
        <f>Table2[[#This Row],[Assistance Provided Through FY 11]]+Table2[[#This Row],[Assistance Provided FY 12 and After ]]</f>
        <v>2827.6158</v>
      </c>
      <c r="CQ518" s="7">
        <v>0</v>
      </c>
      <c r="CR518" s="7">
        <v>0</v>
      </c>
      <c r="CS518" s="7">
        <v>0</v>
      </c>
      <c r="CT518" s="7">
        <f>Table2[[#This Row],[Recapture Cancellation Reduction Amount Through FY 11]]+Table2[[#This Row],[Recapture Cancellation Reduction Amount FY 12 and After ]]</f>
        <v>0</v>
      </c>
      <c r="CU518" s="7">
        <v>0</v>
      </c>
      <c r="CV518" s="7">
        <v>0</v>
      </c>
      <c r="CW518" s="7">
        <v>0</v>
      </c>
      <c r="CX518" s="7">
        <f>Table2[[#This Row],[Penalty Paid Through FY 11]]+Table2[[#This Row],[Penalty Paid FY 12 and After]]</f>
        <v>0</v>
      </c>
      <c r="CY518" s="7">
        <v>293.82249999999999</v>
      </c>
      <c r="CZ518" s="7">
        <v>2265.7923000000001</v>
      </c>
      <c r="DA518" s="7">
        <v>561.82349999999997</v>
      </c>
      <c r="DB518" s="7">
        <f>Table2[[#This Row],[TOTAL Assistance Net of recapture penalties Through FY 11]]+Table2[[#This Row],[TOTAL Assistance Net of recapture penalties FY 12 and After ]]</f>
        <v>2827.6158</v>
      </c>
      <c r="DC518" s="7">
        <v>25906.1502</v>
      </c>
      <c r="DD518" s="7">
        <v>301093.02789999999</v>
      </c>
      <c r="DE518" s="7">
        <v>77517.923299999995</v>
      </c>
      <c r="DF518" s="7">
        <f>Table2[[#This Row],[Company Direct Tax Revenue Before Assistance FY 12 and After]]+Table2[[#This Row],[Company Direct Tax Revenue Before Assistance Through FY 11]]</f>
        <v>378610.95120000001</v>
      </c>
      <c r="DG518" s="7">
        <v>21758.273000000001</v>
      </c>
      <c r="DH518" s="7">
        <v>291894.0318</v>
      </c>
      <c r="DI518" s="7">
        <v>65274.998099999997</v>
      </c>
      <c r="DJ518" s="7">
        <f>Table2[[#This Row],[Indirect and Induced Tax Revenues FY 12 and After]]+Table2[[#This Row],[Indirect and Induced Tax Revenues Through FY 11]]</f>
        <v>357169.02989999996</v>
      </c>
      <c r="DK518" s="7">
        <v>47664.423199999997</v>
      </c>
      <c r="DL518" s="7">
        <v>592987.05969999998</v>
      </c>
      <c r="DM518" s="7">
        <v>142792.92139999999</v>
      </c>
      <c r="DN518" s="7">
        <f>Table2[[#This Row],[TOTAL Tax Revenues Before Assistance Through FY 11]]+Table2[[#This Row],[TOTAL Tax Revenues Before Assistance FY 12 and After]]</f>
        <v>735779.98109999998</v>
      </c>
      <c r="DO518" s="7">
        <v>47370.600700000003</v>
      </c>
      <c r="DP518" s="7">
        <v>590721.26740000001</v>
      </c>
      <c r="DQ518" s="7">
        <v>142231.09789999999</v>
      </c>
      <c r="DR518" s="7">
        <f>Table2[[#This Row],[TOTAL Tax Revenues Net of Assistance Recapture and Penalty FY 12 and After]]+Table2[[#This Row],[TOTAL Tax Revenues Net of Assistance Recapture and Penalty Through FY 11]]</f>
        <v>732952.36529999995</v>
      </c>
      <c r="DS518" s="7">
        <v>0</v>
      </c>
      <c r="DT518" s="7">
        <v>0</v>
      </c>
      <c r="DU518" s="7">
        <v>0</v>
      </c>
      <c r="DV518" s="7">
        <v>0</v>
      </c>
    </row>
    <row r="519" spans="1:126" x14ac:dyDescent="0.25">
      <c r="A519" s="5">
        <v>93406</v>
      </c>
      <c r="B519" s="5" t="s">
        <v>1193</v>
      </c>
      <c r="C519" s="5" t="s">
        <v>1194</v>
      </c>
      <c r="D519" s="5" t="s">
        <v>27</v>
      </c>
      <c r="E519" s="5">
        <v>4</v>
      </c>
      <c r="F519" s="5">
        <v>1307</v>
      </c>
      <c r="G519" s="5">
        <v>23</v>
      </c>
      <c r="H519" s="23"/>
      <c r="I519" s="23"/>
      <c r="J519" s="5">
        <v>522320</v>
      </c>
      <c r="K519" s="6" t="s">
        <v>793</v>
      </c>
      <c r="L519" s="6">
        <v>34932</v>
      </c>
      <c r="M519" s="9">
        <v>40410</v>
      </c>
      <c r="N519" s="7">
        <v>550000</v>
      </c>
      <c r="O519" s="5" t="s">
        <v>154</v>
      </c>
      <c r="P519" s="23">
        <v>0</v>
      </c>
      <c r="Q519" s="23">
        <v>0</v>
      </c>
      <c r="R519" s="23">
        <v>0</v>
      </c>
      <c r="S519" s="23">
        <v>0</v>
      </c>
      <c r="T519" s="23">
        <v>0</v>
      </c>
      <c r="U519" s="23">
        <v>0</v>
      </c>
      <c r="V519" s="23">
        <v>8327</v>
      </c>
      <c r="W519" s="23">
        <v>0</v>
      </c>
      <c r="X519" s="23">
        <v>8970</v>
      </c>
      <c r="Y519" s="23">
        <v>8970</v>
      </c>
      <c r="Z519" s="23">
        <v>2100</v>
      </c>
      <c r="AA519" s="24">
        <v>0</v>
      </c>
      <c r="AB519" s="24">
        <v>0</v>
      </c>
      <c r="AC519" s="24">
        <v>0</v>
      </c>
      <c r="AD519" s="24">
        <v>0</v>
      </c>
      <c r="AE519" s="24">
        <v>0</v>
      </c>
      <c r="AF519" s="24">
        <v>0</v>
      </c>
      <c r="AG519" s="5"/>
      <c r="AH519" s="7"/>
      <c r="AI519" s="7">
        <v>22380.541700000002</v>
      </c>
      <c r="AJ519" s="7">
        <v>106550.2623</v>
      </c>
      <c r="AK519" s="7">
        <v>0</v>
      </c>
      <c r="AL519" s="7">
        <f>Table2[[#This Row],[Company Direct Land Through FY 11]]+Table2[[#This Row],[Company Direct Land FY 12 and After ]]</f>
        <v>106550.2623</v>
      </c>
      <c r="AM519" s="7">
        <v>41563.8632</v>
      </c>
      <c r="AN519" s="7">
        <v>197879.05850000001</v>
      </c>
      <c r="AO519" s="7">
        <v>0</v>
      </c>
      <c r="AP519" s="7">
        <f>Table2[[#This Row],[Company Direct Building Through FY 11]]+Table2[[#This Row],[Company Direct Building FY 12 and After  ]]</f>
        <v>197879.05850000001</v>
      </c>
      <c r="AQ519" s="7">
        <v>0</v>
      </c>
      <c r="AR519" s="7">
        <v>0</v>
      </c>
      <c r="AS519" s="7">
        <v>0</v>
      </c>
      <c r="AT519" s="7">
        <f>Table2[[#This Row],[Mortgage Recording Tax Through FY 11]]+Table2[[#This Row],[Mortgage Recording Tax FY 12 and After ]]</f>
        <v>0</v>
      </c>
      <c r="AU519" s="7">
        <v>0</v>
      </c>
      <c r="AV519" s="7">
        <v>0</v>
      </c>
      <c r="AW519" s="7">
        <v>0</v>
      </c>
      <c r="AX519" s="7">
        <f>Table2[[#This Row],[Pilot Savings  Through FY 11]]+Table2[[#This Row],[Pilot Savings FY 12 and After ]]</f>
        <v>0</v>
      </c>
      <c r="AY519" s="7">
        <v>0</v>
      </c>
      <c r="AZ519" s="7">
        <v>0</v>
      </c>
      <c r="BA519" s="7">
        <v>0</v>
      </c>
      <c r="BB519" s="7">
        <f>Table2[[#This Row],[Mortgage Recording Tax Exemption Through FY 11]]+Table2[[#This Row],[Mortgage Recording Tax Exemption FY 12 and After ]]</f>
        <v>0</v>
      </c>
      <c r="BC519" s="7">
        <v>27961.662100000001</v>
      </c>
      <c r="BD519" s="7">
        <v>220338.5178</v>
      </c>
      <c r="BE519" s="7">
        <v>0</v>
      </c>
      <c r="BF519" s="7">
        <f>Table2[[#This Row],[Indirect and Induced Land Through FY 11]]+Table2[[#This Row],[Indirect and Induced Land FY 12 and After ]]</f>
        <v>220338.5178</v>
      </c>
      <c r="BG519" s="7">
        <v>51928.801099999997</v>
      </c>
      <c r="BH519" s="7">
        <v>409200.10430000001</v>
      </c>
      <c r="BI519" s="7">
        <v>0</v>
      </c>
      <c r="BJ519" s="7">
        <f>Table2[[#This Row],[Indirect and Induced Building Through FY 11]]+Table2[[#This Row],[Indirect and Induced Building FY 12 and After]]</f>
        <v>409200.10430000001</v>
      </c>
      <c r="BK519" s="7">
        <v>143834.86809999999</v>
      </c>
      <c r="BL519" s="7">
        <v>933967.94290000002</v>
      </c>
      <c r="BM519" s="7">
        <v>0</v>
      </c>
      <c r="BN519" s="7">
        <f>Table2[[#This Row],[TOTAL Real Property Related Taxes Through FY 11]]+Table2[[#This Row],[TOTAL Real Property Related Taxes FY 12 and After]]</f>
        <v>933967.94290000002</v>
      </c>
      <c r="BO519" s="7">
        <v>139524.7776</v>
      </c>
      <c r="BP519" s="7">
        <v>1345913.9679</v>
      </c>
      <c r="BQ519" s="7">
        <v>0</v>
      </c>
      <c r="BR519" s="7">
        <f>Table2[[#This Row],[Company Direct Through FY 11]]+Table2[[#This Row],[Company Direct FY 12 and After ]]</f>
        <v>1345913.9679</v>
      </c>
      <c r="BS519" s="7">
        <v>0</v>
      </c>
      <c r="BT519" s="7">
        <v>9778.0141999999996</v>
      </c>
      <c r="BU519" s="7">
        <v>0</v>
      </c>
      <c r="BV519" s="7">
        <f>Table2[[#This Row],[Sales Tax Exemption Through FY 11]]+Table2[[#This Row],[Sales Tax Exemption FY 12 and After ]]</f>
        <v>9778.0141999999996</v>
      </c>
      <c r="BW519" s="7">
        <v>0</v>
      </c>
      <c r="BX519" s="7">
        <v>0</v>
      </c>
      <c r="BY519" s="7">
        <v>0</v>
      </c>
      <c r="BZ519" s="7">
        <f>Table2[[#This Row],[Energy Tax Savings Through FY 11]]+Table2[[#This Row],[Energy Tax Savings FY 12 and After ]]</f>
        <v>0</v>
      </c>
      <c r="CA519" s="7">
        <v>0</v>
      </c>
      <c r="CB519" s="7">
        <v>0</v>
      </c>
      <c r="CC519" s="7">
        <v>0</v>
      </c>
      <c r="CD519" s="7">
        <f>Table2[[#This Row],[Tax Exempt Bond Savings Through FY 11]]+Table2[[#This Row],[Tax Exempt Bond Savings FY12 and After ]]</f>
        <v>0</v>
      </c>
      <c r="CE519" s="7">
        <v>91629.035300000003</v>
      </c>
      <c r="CF519" s="7">
        <v>742709.38939999999</v>
      </c>
      <c r="CG519" s="7">
        <v>0</v>
      </c>
      <c r="CH519" s="7">
        <f>Table2[[#This Row],[Indirect and Induced Through FY 11]]+Table2[[#This Row],[Indirect and Induced FY 12 and After  ]]</f>
        <v>742709.38939999999</v>
      </c>
      <c r="CI519" s="7">
        <v>231153.81289999999</v>
      </c>
      <c r="CJ519" s="7">
        <v>2078845.3430999999</v>
      </c>
      <c r="CK519" s="7">
        <v>0</v>
      </c>
      <c r="CL519" s="7">
        <f>Table2[[#This Row],[TOTAL Income Consumption Use Taxes Through FY 11]]+Table2[[#This Row],[TOTAL Income Consumption Use Taxes FY 12 and After  ]]</f>
        <v>2078845.3430999999</v>
      </c>
      <c r="CM519" s="7">
        <v>0</v>
      </c>
      <c r="CN519" s="7">
        <v>9778.0141999999996</v>
      </c>
      <c r="CO519" s="7">
        <v>0</v>
      </c>
      <c r="CP519" s="7">
        <f>Table2[[#This Row],[Assistance Provided Through FY 11]]+Table2[[#This Row],[Assistance Provided FY 12 and After ]]</f>
        <v>9778.0141999999996</v>
      </c>
      <c r="CQ519" s="7">
        <v>0</v>
      </c>
      <c r="CR519" s="7">
        <v>0</v>
      </c>
      <c r="CS519" s="7">
        <v>0</v>
      </c>
      <c r="CT519" s="7">
        <f>Table2[[#This Row],[Recapture Cancellation Reduction Amount Through FY 11]]+Table2[[#This Row],[Recapture Cancellation Reduction Amount FY 12 and After ]]</f>
        <v>0</v>
      </c>
      <c r="CU519" s="7">
        <v>0</v>
      </c>
      <c r="CV519" s="7">
        <v>0</v>
      </c>
      <c r="CW519" s="7">
        <v>0</v>
      </c>
      <c r="CX519" s="7">
        <f>Table2[[#This Row],[Penalty Paid Through FY 11]]+Table2[[#This Row],[Penalty Paid FY 12 and After]]</f>
        <v>0</v>
      </c>
      <c r="CY519" s="7">
        <v>0</v>
      </c>
      <c r="CZ519" s="7">
        <v>9778.0141999999996</v>
      </c>
      <c r="DA519" s="7">
        <v>0</v>
      </c>
      <c r="DB519" s="7">
        <f>Table2[[#This Row],[TOTAL Assistance Net of recapture penalties Through FY 11]]+Table2[[#This Row],[TOTAL Assistance Net of recapture penalties FY 12 and After ]]</f>
        <v>9778.0141999999996</v>
      </c>
      <c r="DC519" s="7">
        <v>203469.1825</v>
      </c>
      <c r="DD519" s="7">
        <v>1650343.2886999999</v>
      </c>
      <c r="DE519" s="7">
        <v>0</v>
      </c>
      <c r="DF519" s="7">
        <f>Table2[[#This Row],[Company Direct Tax Revenue Before Assistance FY 12 and After]]+Table2[[#This Row],[Company Direct Tax Revenue Before Assistance Through FY 11]]</f>
        <v>1650343.2886999999</v>
      </c>
      <c r="DG519" s="7">
        <v>171519.49849999999</v>
      </c>
      <c r="DH519" s="7">
        <v>1372248.0115</v>
      </c>
      <c r="DI519" s="7">
        <v>0</v>
      </c>
      <c r="DJ519" s="7">
        <f>Table2[[#This Row],[Indirect and Induced Tax Revenues FY 12 and After]]+Table2[[#This Row],[Indirect and Induced Tax Revenues Through FY 11]]</f>
        <v>1372248.0115</v>
      </c>
      <c r="DK519" s="7">
        <v>374988.68099999998</v>
      </c>
      <c r="DL519" s="7">
        <v>3022591.3001999999</v>
      </c>
      <c r="DM519" s="7">
        <v>0</v>
      </c>
      <c r="DN519" s="7">
        <f>Table2[[#This Row],[TOTAL Tax Revenues Before Assistance Through FY 11]]+Table2[[#This Row],[TOTAL Tax Revenues Before Assistance FY 12 and After]]</f>
        <v>3022591.3001999999</v>
      </c>
      <c r="DO519" s="7">
        <v>374988.68099999998</v>
      </c>
      <c r="DP519" s="7">
        <v>3012813.2859999998</v>
      </c>
      <c r="DQ519" s="7">
        <v>0</v>
      </c>
      <c r="DR519" s="7">
        <f>Table2[[#This Row],[TOTAL Tax Revenues Net of Assistance Recapture and Penalty FY 12 and After]]+Table2[[#This Row],[TOTAL Tax Revenues Net of Assistance Recapture and Penalty Through FY 11]]</f>
        <v>3012813.2859999998</v>
      </c>
      <c r="DS519" s="7">
        <v>0</v>
      </c>
      <c r="DT519" s="7">
        <v>0</v>
      </c>
      <c r="DU519" s="7">
        <v>0</v>
      </c>
      <c r="DV519" s="7">
        <v>0</v>
      </c>
    </row>
    <row r="520" spans="1:126" x14ac:dyDescent="0.25">
      <c r="A520" s="5">
        <v>93407</v>
      </c>
      <c r="B520" s="5" t="s">
        <v>1195</v>
      </c>
      <c r="C520" s="5" t="s">
        <v>1196</v>
      </c>
      <c r="D520" s="5" t="s">
        <v>27</v>
      </c>
      <c r="E520" s="5">
        <v>4</v>
      </c>
      <c r="F520" s="5">
        <v>1501</v>
      </c>
      <c r="G520" s="5">
        <v>10</v>
      </c>
      <c r="H520" s="23"/>
      <c r="I520" s="23"/>
      <c r="J520" s="5">
        <v>611110</v>
      </c>
      <c r="K520" s="6" t="s">
        <v>47</v>
      </c>
      <c r="L520" s="6">
        <v>33471</v>
      </c>
      <c r="M520" s="9">
        <v>44379</v>
      </c>
      <c r="N520" s="7">
        <v>7000</v>
      </c>
      <c r="O520" s="5" t="s">
        <v>48</v>
      </c>
      <c r="P520" s="23">
        <v>33</v>
      </c>
      <c r="Q520" s="23">
        <v>9</v>
      </c>
      <c r="R520" s="23">
        <v>95</v>
      </c>
      <c r="S520" s="23">
        <v>0</v>
      </c>
      <c r="T520" s="23">
        <v>0</v>
      </c>
      <c r="U520" s="23">
        <v>137</v>
      </c>
      <c r="V520" s="23">
        <v>116</v>
      </c>
      <c r="W520" s="23">
        <v>0</v>
      </c>
      <c r="X520" s="23">
        <v>0</v>
      </c>
      <c r="Y520" s="23">
        <v>0</v>
      </c>
      <c r="Z520" s="23">
        <v>57</v>
      </c>
      <c r="AA520" s="24">
        <v>0</v>
      </c>
      <c r="AB520" s="24">
        <v>0</v>
      </c>
      <c r="AC520" s="24">
        <v>0</v>
      </c>
      <c r="AD520" s="24">
        <v>0</v>
      </c>
      <c r="AE520" s="24">
        <v>0</v>
      </c>
      <c r="AF520" s="24">
        <v>37.2262773722628</v>
      </c>
      <c r="AG520" s="5" t="s">
        <v>39</v>
      </c>
      <c r="AH520" s="7" t="s">
        <v>39</v>
      </c>
      <c r="AI520" s="7">
        <v>0</v>
      </c>
      <c r="AJ520" s="7">
        <v>0</v>
      </c>
      <c r="AK520" s="7">
        <v>0</v>
      </c>
      <c r="AL520" s="7">
        <f>Table2[[#This Row],[Company Direct Land Through FY 11]]+Table2[[#This Row],[Company Direct Land FY 12 and After ]]</f>
        <v>0</v>
      </c>
      <c r="AM520" s="7">
        <v>0</v>
      </c>
      <c r="AN520" s="7">
        <v>0</v>
      </c>
      <c r="AO520" s="7">
        <v>0</v>
      </c>
      <c r="AP520" s="7">
        <f>Table2[[#This Row],[Company Direct Building Through FY 11]]+Table2[[#This Row],[Company Direct Building FY 12 and After  ]]</f>
        <v>0</v>
      </c>
      <c r="AQ520" s="7">
        <v>0</v>
      </c>
      <c r="AR520" s="7">
        <v>115.05</v>
      </c>
      <c r="AS520" s="7">
        <v>0</v>
      </c>
      <c r="AT520" s="7">
        <f>Table2[[#This Row],[Mortgage Recording Tax Through FY 11]]+Table2[[#This Row],[Mortgage Recording Tax FY 12 and After ]]</f>
        <v>115.05</v>
      </c>
      <c r="AU520" s="7">
        <v>0</v>
      </c>
      <c r="AV520" s="7">
        <v>0</v>
      </c>
      <c r="AW520" s="7">
        <v>0</v>
      </c>
      <c r="AX520" s="7">
        <f>Table2[[#This Row],[Pilot Savings  Through FY 11]]+Table2[[#This Row],[Pilot Savings FY 12 and After ]]</f>
        <v>0</v>
      </c>
      <c r="AY520" s="7">
        <v>0</v>
      </c>
      <c r="AZ520" s="7">
        <v>0</v>
      </c>
      <c r="BA520" s="7">
        <v>0</v>
      </c>
      <c r="BB520" s="7">
        <f>Table2[[#This Row],[Mortgage Recording Tax Exemption Through FY 11]]+Table2[[#This Row],[Mortgage Recording Tax Exemption FY 12 and After ]]</f>
        <v>0</v>
      </c>
      <c r="BC520" s="7">
        <v>80.032700000000006</v>
      </c>
      <c r="BD520" s="7">
        <v>475.92579999999998</v>
      </c>
      <c r="BE520" s="7">
        <v>18.614999999999998</v>
      </c>
      <c r="BF520" s="7">
        <f>Table2[[#This Row],[Indirect and Induced Land Through FY 11]]+Table2[[#This Row],[Indirect and Induced Land FY 12 and After ]]</f>
        <v>494.54079999999999</v>
      </c>
      <c r="BG520" s="7">
        <v>148.63210000000001</v>
      </c>
      <c r="BH520" s="7">
        <v>883.86180000000002</v>
      </c>
      <c r="BI520" s="7">
        <v>34.570599999999999</v>
      </c>
      <c r="BJ520" s="7">
        <f>Table2[[#This Row],[Indirect and Induced Building Through FY 11]]+Table2[[#This Row],[Indirect and Induced Building FY 12 and After]]</f>
        <v>918.43240000000003</v>
      </c>
      <c r="BK520" s="7">
        <v>228.66480000000001</v>
      </c>
      <c r="BL520" s="7">
        <v>1474.8376000000001</v>
      </c>
      <c r="BM520" s="7">
        <v>53.185600000000001</v>
      </c>
      <c r="BN520" s="7">
        <f>Table2[[#This Row],[TOTAL Real Property Related Taxes Through FY 11]]+Table2[[#This Row],[TOTAL Real Property Related Taxes FY 12 and After]]</f>
        <v>1528.0232000000001</v>
      </c>
      <c r="BO520" s="7">
        <v>237.14779999999999</v>
      </c>
      <c r="BP520" s="7">
        <v>1425.2902999999999</v>
      </c>
      <c r="BQ520" s="7">
        <v>55.158700000000003</v>
      </c>
      <c r="BR520" s="7">
        <f>Table2[[#This Row],[Company Direct Through FY 11]]+Table2[[#This Row],[Company Direct FY 12 and After ]]</f>
        <v>1480.4489999999998</v>
      </c>
      <c r="BS520" s="7">
        <v>0</v>
      </c>
      <c r="BT520" s="7">
        <v>0</v>
      </c>
      <c r="BU520" s="7">
        <v>0</v>
      </c>
      <c r="BV520" s="7">
        <f>Table2[[#This Row],[Sales Tax Exemption Through FY 11]]+Table2[[#This Row],[Sales Tax Exemption FY 12 and After ]]</f>
        <v>0</v>
      </c>
      <c r="BW520" s="7">
        <v>0</v>
      </c>
      <c r="BX520" s="7">
        <v>0</v>
      </c>
      <c r="BY520" s="7">
        <v>0</v>
      </c>
      <c r="BZ520" s="7">
        <f>Table2[[#This Row],[Energy Tax Savings Through FY 11]]+Table2[[#This Row],[Energy Tax Savings FY 12 and After ]]</f>
        <v>0</v>
      </c>
      <c r="CA520" s="7">
        <v>0.1399</v>
      </c>
      <c r="CB520" s="7">
        <v>7.3041999999999998</v>
      </c>
      <c r="CC520" s="7">
        <v>3.1399999999999997E-2</v>
      </c>
      <c r="CD520" s="7">
        <f>Table2[[#This Row],[Tax Exempt Bond Savings Through FY 11]]+Table2[[#This Row],[Tax Exempt Bond Savings FY12 and After ]]</f>
        <v>7.3355999999999995</v>
      </c>
      <c r="CE520" s="7">
        <v>262.26330000000002</v>
      </c>
      <c r="CF520" s="7">
        <v>1666.4803999999999</v>
      </c>
      <c r="CG520" s="7">
        <v>61.000300000000003</v>
      </c>
      <c r="CH520" s="7">
        <f>Table2[[#This Row],[Indirect and Induced Through FY 11]]+Table2[[#This Row],[Indirect and Induced FY 12 and After  ]]</f>
        <v>1727.4806999999998</v>
      </c>
      <c r="CI520" s="7">
        <v>499.27120000000002</v>
      </c>
      <c r="CJ520" s="7">
        <v>3084.4665</v>
      </c>
      <c r="CK520" s="7">
        <v>116.1276</v>
      </c>
      <c r="CL520" s="7">
        <f>Table2[[#This Row],[TOTAL Income Consumption Use Taxes Through FY 11]]+Table2[[#This Row],[TOTAL Income Consumption Use Taxes FY 12 and After  ]]</f>
        <v>3200.5940999999998</v>
      </c>
      <c r="CM520" s="7">
        <v>0.1399</v>
      </c>
      <c r="CN520" s="7">
        <v>7.3041999999999998</v>
      </c>
      <c r="CO520" s="7">
        <v>3.1399999999999997E-2</v>
      </c>
      <c r="CP520" s="7">
        <f>Table2[[#This Row],[Assistance Provided Through FY 11]]+Table2[[#This Row],[Assistance Provided FY 12 and After ]]</f>
        <v>7.3355999999999995</v>
      </c>
      <c r="CQ520" s="7">
        <v>0</v>
      </c>
      <c r="CR520" s="7">
        <v>0</v>
      </c>
      <c r="CS520" s="7">
        <v>0</v>
      </c>
      <c r="CT520" s="7">
        <f>Table2[[#This Row],[Recapture Cancellation Reduction Amount Through FY 11]]+Table2[[#This Row],[Recapture Cancellation Reduction Amount FY 12 and After ]]</f>
        <v>0</v>
      </c>
      <c r="CU520" s="7">
        <v>0</v>
      </c>
      <c r="CV520" s="7">
        <v>0</v>
      </c>
      <c r="CW520" s="7">
        <v>0</v>
      </c>
      <c r="CX520" s="7">
        <f>Table2[[#This Row],[Penalty Paid Through FY 11]]+Table2[[#This Row],[Penalty Paid FY 12 and After]]</f>
        <v>0</v>
      </c>
      <c r="CY520" s="7">
        <v>0.1399</v>
      </c>
      <c r="CZ520" s="7">
        <v>7.3041999999999998</v>
      </c>
      <c r="DA520" s="7">
        <v>3.1399999999999997E-2</v>
      </c>
      <c r="DB520" s="7">
        <f>Table2[[#This Row],[TOTAL Assistance Net of recapture penalties Through FY 11]]+Table2[[#This Row],[TOTAL Assistance Net of recapture penalties FY 12 and After ]]</f>
        <v>7.3355999999999995</v>
      </c>
      <c r="DC520" s="7">
        <v>237.14779999999999</v>
      </c>
      <c r="DD520" s="7">
        <v>1540.3403000000001</v>
      </c>
      <c r="DE520" s="7">
        <v>55.158700000000003</v>
      </c>
      <c r="DF520" s="7">
        <f>Table2[[#This Row],[Company Direct Tax Revenue Before Assistance FY 12 and After]]+Table2[[#This Row],[Company Direct Tax Revenue Before Assistance Through FY 11]]</f>
        <v>1595.499</v>
      </c>
      <c r="DG520" s="7">
        <v>490.92809999999997</v>
      </c>
      <c r="DH520" s="7">
        <v>3026.268</v>
      </c>
      <c r="DI520" s="7">
        <v>114.1859</v>
      </c>
      <c r="DJ520" s="7">
        <f>Table2[[#This Row],[Indirect and Induced Tax Revenues FY 12 and After]]+Table2[[#This Row],[Indirect and Induced Tax Revenues Through FY 11]]</f>
        <v>3140.4539</v>
      </c>
      <c r="DK520" s="7">
        <v>728.07590000000005</v>
      </c>
      <c r="DL520" s="7">
        <v>4566.6082999999999</v>
      </c>
      <c r="DM520" s="7">
        <v>169.34460000000001</v>
      </c>
      <c r="DN520" s="7">
        <f>Table2[[#This Row],[TOTAL Tax Revenues Before Assistance Through FY 11]]+Table2[[#This Row],[TOTAL Tax Revenues Before Assistance FY 12 and After]]</f>
        <v>4735.9529000000002</v>
      </c>
      <c r="DO520" s="7">
        <v>727.93600000000004</v>
      </c>
      <c r="DP520" s="7">
        <v>4559.3041000000003</v>
      </c>
      <c r="DQ520" s="7">
        <v>169.31319999999999</v>
      </c>
      <c r="DR520" s="7">
        <f>Table2[[#This Row],[TOTAL Tax Revenues Net of Assistance Recapture and Penalty FY 12 and After]]+Table2[[#This Row],[TOTAL Tax Revenues Net of Assistance Recapture and Penalty Through FY 11]]</f>
        <v>4728.6172999999999</v>
      </c>
      <c r="DS520" s="7">
        <v>0</v>
      </c>
      <c r="DT520" s="7">
        <v>0</v>
      </c>
      <c r="DU520" s="7">
        <v>0</v>
      </c>
      <c r="DV520" s="7">
        <v>0</v>
      </c>
    </row>
    <row r="521" spans="1:126" x14ac:dyDescent="0.25">
      <c r="A521" s="5">
        <v>93408</v>
      </c>
      <c r="B521" s="5" t="s">
        <v>1199</v>
      </c>
      <c r="C521" s="5" t="s">
        <v>1200</v>
      </c>
      <c r="D521" s="5" t="s">
        <v>27</v>
      </c>
      <c r="E521" s="5">
        <v>4</v>
      </c>
      <c r="F521" s="5">
        <v>991</v>
      </c>
      <c r="G521" s="5">
        <v>59</v>
      </c>
      <c r="H521" s="23"/>
      <c r="I521" s="23"/>
      <c r="J521" s="5">
        <v>611110</v>
      </c>
      <c r="K521" s="6" t="s">
        <v>47</v>
      </c>
      <c r="L521" s="6">
        <v>35054</v>
      </c>
      <c r="M521" s="9">
        <v>42339</v>
      </c>
      <c r="N521" s="7">
        <v>2240</v>
      </c>
      <c r="O521" s="5" t="s">
        <v>48</v>
      </c>
      <c r="P521" s="23">
        <v>74</v>
      </c>
      <c r="Q521" s="23">
        <v>0</v>
      </c>
      <c r="R521" s="23">
        <v>281</v>
      </c>
      <c r="S521" s="23">
        <v>0</v>
      </c>
      <c r="T521" s="23">
        <v>0</v>
      </c>
      <c r="U521" s="23">
        <v>355</v>
      </c>
      <c r="V521" s="23">
        <v>318</v>
      </c>
      <c r="W521" s="23">
        <v>0</v>
      </c>
      <c r="X521" s="23">
        <v>0</v>
      </c>
      <c r="Y521" s="23">
        <v>246</v>
      </c>
      <c r="Z521" s="23">
        <v>10</v>
      </c>
      <c r="AA521" s="24">
        <v>10.422535211267601</v>
      </c>
      <c r="AB521" s="24">
        <v>0</v>
      </c>
      <c r="AC521" s="24">
        <v>7.0422535211267601</v>
      </c>
      <c r="AD521" s="24">
        <v>9.8591549295774605</v>
      </c>
      <c r="AE521" s="24">
        <v>72.676056338028204</v>
      </c>
      <c r="AF521" s="24">
        <v>83.098591549295804</v>
      </c>
      <c r="AG521" s="5" t="s">
        <v>39</v>
      </c>
      <c r="AH521" s="7" t="s">
        <v>33</v>
      </c>
      <c r="AI521" s="7">
        <v>0</v>
      </c>
      <c r="AJ521" s="7">
        <v>0</v>
      </c>
      <c r="AK521" s="7">
        <v>0</v>
      </c>
      <c r="AL521" s="7">
        <f>Table2[[#This Row],[Company Direct Land Through FY 11]]+Table2[[#This Row],[Company Direct Land FY 12 and After ]]</f>
        <v>0</v>
      </c>
      <c r="AM521" s="7">
        <v>0</v>
      </c>
      <c r="AN521" s="7">
        <v>0</v>
      </c>
      <c r="AO521" s="7">
        <v>0</v>
      </c>
      <c r="AP521" s="7">
        <f>Table2[[#This Row],[Company Direct Building Through FY 11]]+Table2[[#This Row],[Company Direct Building FY 12 and After  ]]</f>
        <v>0</v>
      </c>
      <c r="AQ521" s="7">
        <v>0</v>
      </c>
      <c r="AR521" s="7">
        <v>55.25</v>
      </c>
      <c r="AS521" s="7">
        <v>0</v>
      </c>
      <c r="AT521" s="7">
        <f>Table2[[#This Row],[Mortgage Recording Tax Through FY 11]]+Table2[[#This Row],[Mortgage Recording Tax FY 12 and After ]]</f>
        <v>55.25</v>
      </c>
      <c r="AU521" s="7">
        <v>0</v>
      </c>
      <c r="AV521" s="7">
        <v>0</v>
      </c>
      <c r="AW521" s="7">
        <v>0</v>
      </c>
      <c r="AX521" s="7">
        <f>Table2[[#This Row],[Pilot Savings  Through FY 11]]+Table2[[#This Row],[Pilot Savings FY 12 and After ]]</f>
        <v>0</v>
      </c>
      <c r="AY521" s="7">
        <v>0</v>
      </c>
      <c r="AZ521" s="7">
        <v>0</v>
      </c>
      <c r="BA521" s="7">
        <v>0</v>
      </c>
      <c r="BB521" s="7">
        <f>Table2[[#This Row],[Mortgage Recording Tax Exemption Through FY 11]]+Table2[[#This Row],[Mortgage Recording Tax Exemption FY 12 and After ]]</f>
        <v>0</v>
      </c>
      <c r="BC521" s="7">
        <v>219.39959999999999</v>
      </c>
      <c r="BD521" s="7">
        <v>1358.5907</v>
      </c>
      <c r="BE521" s="7">
        <v>317.84769999999997</v>
      </c>
      <c r="BF521" s="7">
        <f>Table2[[#This Row],[Indirect and Induced Land Through FY 11]]+Table2[[#This Row],[Indirect and Induced Land FY 12 and After ]]</f>
        <v>1676.4384</v>
      </c>
      <c r="BG521" s="7">
        <v>407.45639999999997</v>
      </c>
      <c r="BH521" s="7">
        <v>2523.0971</v>
      </c>
      <c r="BI521" s="7">
        <v>590.28840000000002</v>
      </c>
      <c r="BJ521" s="7">
        <f>Table2[[#This Row],[Indirect and Induced Building Through FY 11]]+Table2[[#This Row],[Indirect and Induced Building FY 12 and After]]</f>
        <v>3113.3854999999999</v>
      </c>
      <c r="BK521" s="7">
        <v>626.85599999999999</v>
      </c>
      <c r="BL521" s="7">
        <v>3936.9378000000002</v>
      </c>
      <c r="BM521" s="7">
        <v>908.13610000000006</v>
      </c>
      <c r="BN521" s="7">
        <f>Table2[[#This Row],[TOTAL Real Property Related Taxes Through FY 11]]+Table2[[#This Row],[TOTAL Real Property Related Taxes FY 12 and After]]</f>
        <v>4845.0739000000003</v>
      </c>
      <c r="BO521" s="7">
        <v>650.11210000000005</v>
      </c>
      <c r="BP521" s="7">
        <v>3928.9483</v>
      </c>
      <c r="BQ521" s="7">
        <v>941.82749999999999</v>
      </c>
      <c r="BR521" s="7">
        <f>Table2[[#This Row],[Company Direct Through FY 11]]+Table2[[#This Row],[Company Direct FY 12 and After ]]</f>
        <v>4870.7758000000003</v>
      </c>
      <c r="BS521" s="7">
        <v>0</v>
      </c>
      <c r="BT521" s="7">
        <v>0</v>
      </c>
      <c r="BU521" s="7">
        <v>0</v>
      </c>
      <c r="BV521" s="7">
        <f>Table2[[#This Row],[Sales Tax Exemption Through FY 11]]+Table2[[#This Row],[Sales Tax Exemption FY 12 and After ]]</f>
        <v>0</v>
      </c>
      <c r="BW521" s="7">
        <v>0</v>
      </c>
      <c r="BX521" s="7">
        <v>0</v>
      </c>
      <c r="BY521" s="7">
        <v>0</v>
      </c>
      <c r="BZ521" s="7">
        <f>Table2[[#This Row],[Energy Tax Savings Through FY 11]]+Table2[[#This Row],[Energy Tax Savings FY 12 and After ]]</f>
        <v>0</v>
      </c>
      <c r="CA521" s="7">
        <v>1.4872000000000001</v>
      </c>
      <c r="CB521" s="7">
        <v>18.096900000000002</v>
      </c>
      <c r="CC521" s="7">
        <v>1.9509000000000001</v>
      </c>
      <c r="CD521" s="7">
        <f>Table2[[#This Row],[Tax Exempt Bond Savings Through FY 11]]+Table2[[#This Row],[Tax Exempt Bond Savings FY12 and After ]]</f>
        <v>20.047800000000002</v>
      </c>
      <c r="CE521" s="7">
        <v>718.96199999999999</v>
      </c>
      <c r="CF521" s="7">
        <v>4573.3801999999996</v>
      </c>
      <c r="CG521" s="7">
        <v>1041.5715</v>
      </c>
      <c r="CH521" s="7">
        <f>Table2[[#This Row],[Indirect and Induced Through FY 11]]+Table2[[#This Row],[Indirect and Induced FY 12 and After  ]]</f>
        <v>5614.9516999999996</v>
      </c>
      <c r="CI521" s="7">
        <v>1367.5869</v>
      </c>
      <c r="CJ521" s="7">
        <v>8484.2315999999992</v>
      </c>
      <c r="CK521" s="7">
        <v>1981.4481000000001</v>
      </c>
      <c r="CL521" s="7">
        <f>Table2[[#This Row],[TOTAL Income Consumption Use Taxes Through FY 11]]+Table2[[#This Row],[TOTAL Income Consumption Use Taxes FY 12 and After  ]]</f>
        <v>10465.679699999999</v>
      </c>
      <c r="CM521" s="7">
        <v>1.4872000000000001</v>
      </c>
      <c r="CN521" s="7">
        <v>18.096900000000002</v>
      </c>
      <c r="CO521" s="7">
        <v>1.9509000000000001</v>
      </c>
      <c r="CP521" s="7">
        <f>Table2[[#This Row],[Assistance Provided Through FY 11]]+Table2[[#This Row],[Assistance Provided FY 12 and After ]]</f>
        <v>20.047800000000002</v>
      </c>
      <c r="CQ521" s="7">
        <v>0</v>
      </c>
      <c r="CR521" s="7">
        <v>0</v>
      </c>
      <c r="CS521" s="7">
        <v>0</v>
      </c>
      <c r="CT521" s="7">
        <f>Table2[[#This Row],[Recapture Cancellation Reduction Amount Through FY 11]]+Table2[[#This Row],[Recapture Cancellation Reduction Amount FY 12 and After ]]</f>
        <v>0</v>
      </c>
      <c r="CU521" s="7">
        <v>0</v>
      </c>
      <c r="CV521" s="7">
        <v>0</v>
      </c>
      <c r="CW521" s="7">
        <v>0</v>
      </c>
      <c r="CX521" s="7">
        <f>Table2[[#This Row],[Penalty Paid Through FY 11]]+Table2[[#This Row],[Penalty Paid FY 12 and After]]</f>
        <v>0</v>
      </c>
      <c r="CY521" s="7">
        <v>1.4872000000000001</v>
      </c>
      <c r="CZ521" s="7">
        <v>18.096900000000002</v>
      </c>
      <c r="DA521" s="7">
        <v>1.9509000000000001</v>
      </c>
      <c r="DB521" s="7">
        <f>Table2[[#This Row],[TOTAL Assistance Net of recapture penalties Through FY 11]]+Table2[[#This Row],[TOTAL Assistance Net of recapture penalties FY 12 and After ]]</f>
        <v>20.047800000000002</v>
      </c>
      <c r="DC521" s="7">
        <v>650.11210000000005</v>
      </c>
      <c r="DD521" s="7">
        <v>3984.1983</v>
      </c>
      <c r="DE521" s="7">
        <v>941.82749999999999</v>
      </c>
      <c r="DF521" s="7">
        <f>Table2[[#This Row],[Company Direct Tax Revenue Before Assistance FY 12 and After]]+Table2[[#This Row],[Company Direct Tax Revenue Before Assistance Through FY 11]]</f>
        <v>4926.0258000000003</v>
      </c>
      <c r="DG521" s="7">
        <v>1345.818</v>
      </c>
      <c r="DH521" s="7">
        <v>8455.0679999999993</v>
      </c>
      <c r="DI521" s="7">
        <v>1949.7076</v>
      </c>
      <c r="DJ521" s="7">
        <f>Table2[[#This Row],[Indirect and Induced Tax Revenues FY 12 and After]]+Table2[[#This Row],[Indirect and Induced Tax Revenues Through FY 11]]</f>
        <v>10404.775599999999</v>
      </c>
      <c r="DK521" s="7">
        <v>1995.9301</v>
      </c>
      <c r="DL521" s="7">
        <v>12439.266299999999</v>
      </c>
      <c r="DM521" s="7">
        <v>2891.5351000000001</v>
      </c>
      <c r="DN521" s="7">
        <f>Table2[[#This Row],[TOTAL Tax Revenues Before Assistance Through FY 11]]+Table2[[#This Row],[TOTAL Tax Revenues Before Assistance FY 12 and After]]</f>
        <v>15330.8014</v>
      </c>
      <c r="DO521" s="7">
        <v>1994.4429</v>
      </c>
      <c r="DP521" s="7">
        <v>12421.169400000001</v>
      </c>
      <c r="DQ521" s="7">
        <v>2889.5841999999998</v>
      </c>
      <c r="DR521" s="7">
        <f>Table2[[#This Row],[TOTAL Tax Revenues Net of Assistance Recapture and Penalty FY 12 and After]]+Table2[[#This Row],[TOTAL Tax Revenues Net of Assistance Recapture and Penalty Through FY 11]]</f>
        <v>15310.7536</v>
      </c>
      <c r="DS521" s="7">
        <v>0</v>
      </c>
      <c r="DT521" s="7">
        <v>0</v>
      </c>
      <c r="DU521" s="7">
        <v>0</v>
      </c>
      <c r="DV521" s="7">
        <v>0</v>
      </c>
    </row>
    <row r="522" spans="1:126" x14ac:dyDescent="0.25">
      <c r="A522" s="5">
        <v>93409</v>
      </c>
      <c r="B522" s="5" t="s">
        <v>1203</v>
      </c>
      <c r="C522" s="5" t="s">
        <v>1204</v>
      </c>
      <c r="D522" s="5" t="s">
        <v>32</v>
      </c>
      <c r="E522" s="5">
        <v>21</v>
      </c>
      <c r="F522" s="5">
        <v>2018</v>
      </c>
      <c r="G522" s="5">
        <v>1</v>
      </c>
      <c r="H522" s="23"/>
      <c r="I522" s="23"/>
      <c r="J522" s="5">
        <v>711219</v>
      </c>
      <c r="K522" s="6" t="s">
        <v>47</v>
      </c>
      <c r="L522" s="6">
        <v>34681</v>
      </c>
      <c r="M522" s="9">
        <v>41958</v>
      </c>
      <c r="N522" s="7">
        <v>101215</v>
      </c>
      <c r="O522" s="5" t="s">
        <v>48</v>
      </c>
      <c r="P522" s="23">
        <v>0</v>
      </c>
      <c r="Q522" s="23">
        <v>0</v>
      </c>
      <c r="R522" s="23">
        <v>86</v>
      </c>
      <c r="S522" s="23">
        <v>76</v>
      </c>
      <c r="T522" s="23">
        <v>0</v>
      </c>
      <c r="U522" s="23">
        <v>162</v>
      </c>
      <c r="V522" s="23">
        <v>162</v>
      </c>
      <c r="W522" s="23">
        <v>20</v>
      </c>
      <c r="X522" s="23">
        <v>0</v>
      </c>
      <c r="Y522" s="23">
        <v>30</v>
      </c>
      <c r="Z522" s="23">
        <v>5</v>
      </c>
      <c r="AA522" s="24">
        <v>0</v>
      </c>
      <c r="AB522" s="24">
        <v>0</v>
      </c>
      <c r="AC522" s="24">
        <v>0</v>
      </c>
      <c r="AD522" s="24">
        <v>0</v>
      </c>
      <c r="AE522" s="24">
        <v>0</v>
      </c>
      <c r="AF522" s="24">
        <v>70.370370370370395</v>
      </c>
      <c r="AG522" s="5" t="s">
        <v>39</v>
      </c>
      <c r="AH522" s="7" t="s">
        <v>33</v>
      </c>
      <c r="AI522" s="7">
        <v>0</v>
      </c>
      <c r="AJ522" s="7">
        <v>0</v>
      </c>
      <c r="AK522" s="7">
        <v>0</v>
      </c>
      <c r="AL522" s="7">
        <f>Table2[[#This Row],[Company Direct Land Through FY 11]]+Table2[[#This Row],[Company Direct Land FY 12 and After ]]</f>
        <v>0</v>
      </c>
      <c r="AM522" s="7">
        <v>0</v>
      </c>
      <c r="AN522" s="7">
        <v>0</v>
      </c>
      <c r="AO522" s="7">
        <v>0</v>
      </c>
      <c r="AP522" s="7">
        <f>Table2[[#This Row],[Company Direct Building Through FY 11]]+Table2[[#This Row],[Company Direct Building FY 12 and After  ]]</f>
        <v>0</v>
      </c>
      <c r="AQ522" s="7">
        <v>0</v>
      </c>
      <c r="AR522" s="7">
        <v>2925</v>
      </c>
      <c r="AS522" s="7">
        <v>0</v>
      </c>
      <c r="AT522" s="7">
        <f>Table2[[#This Row],[Mortgage Recording Tax Through FY 11]]+Table2[[#This Row],[Mortgage Recording Tax FY 12 and After ]]</f>
        <v>2925</v>
      </c>
      <c r="AU522" s="7">
        <v>0</v>
      </c>
      <c r="AV522" s="7">
        <v>0</v>
      </c>
      <c r="AW522" s="7">
        <v>0</v>
      </c>
      <c r="AX522" s="7">
        <f>Table2[[#This Row],[Pilot Savings  Through FY 11]]+Table2[[#This Row],[Pilot Savings FY 12 and After ]]</f>
        <v>0</v>
      </c>
      <c r="AY522" s="7">
        <v>0</v>
      </c>
      <c r="AZ522" s="7">
        <v>0</v>
      </c>
      <c r="BA522" s="7">
        <v>0</v>
      </c>
      <c r="BB522" s="7">
        <f>Table2[[#This Row],[Mortgage Recording Tax Exemption Through FY 11]]+Table2[[#This Row],[Mortgage Recording Tax Exemption FY 12 and After ]]</f>
        <v>0</v>
      </c>
      <c r="BC522" s="7">
        <v>175.23580000000001</v>
      </c>
      <c r="BD522" s="7">
        <v>1027.8230000000001</v>
      </c>
      <c r="BE522" s="7">
        <v>173.80680000000001</v>
      </c>
      <c r="BF522" s="7">
        <f>Table2[[#This Row],[Indirect and Induced Land Through FY 11]]+Table2[[#This Row],[Indirect and Induced Land FY 12 and After ]]</f>
        <v>1201.6298000000002</v>
      </c>
      <c r="BG522" s="7">
        <v>325.43779999999998</v>
      </c>
      <c r="BH522" s="7">
        <v>1908.8137999999999</v>
      </c>
      <c r="BI522" s="7">
        <v>322.78410000000002</v>
      </c>
      <c r="BJ522" s="7">
        <f>Table2[[#This Row],[Indirect and Induced Building Through FY 11]]+Table2[[#This Row],[Indirect and Induced Building FY 12 and After]]</f>
        <v>2231.5978999999998</v>
      </c>
      <c r="BK522" s="7">
        <v>500.67360000000002</v>
      </c>
      <c r="BL522" s="7">
        <v>5861.6368000000002</v>
      </c>
      <c r="BM522" s="7">
        <v>496.59089999999998</v>
      </c>
      <c r="BN522" s="7">
        <f>Table2[[#This Row],[TOTAL Real Property Related Taxes Through FY 11]]+Table2[[#This Row],[TOTAL Real Property Related Taxes FY 12 and After]]</f>
        <v>6358.2277000000004</v>
      </c>
      <c r="BO522" s="7">
        <v>472.45420000000001</v>
      </c>
      <c r="BP522" s="7">
        <v>2773.5626999999999</v>
      </c>
      <c r="BQ522" s="7">
        <v>428.81760000000003</v>
      </c>
      <c r="BR522" s="7">
        <f>Table2[[#This Row],[Company Direct Through FY 11]]+Table2[[#This Row],[Company Direct FY 12 and After ]]</f>
        <v>3202.3802999999998</v>
      </c>
      <c r="BS522" s="7">
        <v>0</v>
      </c>
      <c r="BT522" s="7">
        <v>0</v>
      </c>
      <c r="BU522" s="7">
        <v>0</v>
      </c>
      <c r="BV522" s="7">
        <f>Table2[[#This Row],[Sales Tax Exemption Through FY 11]]+Table2[[#This Row],[Sales Tax Exemption FY 12 and After ]]</f>
        <v>0</v>
      </c>
      <c r="BW522" s="7">
        <v>0</v>
      </c>
      <c r="BX522" s="7">
        <v>0</v>
      </c>
      <c r="BY522" s="7">
        <v>0</v>
      </c>
      <c r="BZ522" s="7">
        <f>Table2[[#This Row],[Energy Tax Savings Through FY 11]]+Table2[[#This Row],[Energy Tax Savings FY 12 and After ]]</f>
        <v>0</v>
      </c>
      <c r="CA522" s="7">
        <v>83.595299999999995</v>
      </c>
      <c r="CB522" s="7">
        <v>468.63940000000002</v>
      </c>
      <c r="CC522" s="7">
        <v>84.34</v>
      </c>
      <c r="CD522" s="7">
        <f>Table2[[#This Row],[Tax Exempt Bond Savings Through FY 11]]+Table2[[#This Row],[Tax Exempt Bond Savings FY12 and After ]]</f>
        <v>552.97940000000006</v>
      </c>
      <c r="CE522" s="7">
        <v>621.05219999999997</v>
      </c>
      <c r="CF522" s="7">
        <v>3911.0252999999998</v>
      </c>
      <c r="CG522" s="7">
        <v>681.17499999999995</v>
      </c>
      <c r="CH522" s="7">
        <f>Table2[[#This Row],[Indirect and Induced Through FY 11]]+Table2[[#This Row],[Indirect and Induced FY 12 and After  ]]</f>
        <v>4592.2002999999995</v>
      </c>
      <c r="CI522" s="7">
        <v>1009.9111</v>
      </c>
      <c r="CJ522" s="7">
        <v>6215.9485999999997</v>
      </c>
      <c r="CK522" s="7">
        <v>1025.6525999999999</v>
      </c>
      <c r="CL522" s="7">
        <f>Table2[[#This Row],[TOTAL Income Consumption Use Taxes Through FY 11]]+Table2[[#This Row],[TOTAL Income Consumption Use Taxes FY 12 and After  ]]</f>
        <v>7241.6011999999992</v>
      </c>
      <c r="CM522" s="7">
        <v>83.595299999999995</v>
      </c>
      <c r="CN522" s="7">
        <v>468.63940000000002</v>
      </c>
      <c r="CO522" s="7">
        <v>84.34</v>
      </c>
      <c r="CP522" s="7">
        <f>Table2[[#This Row],[Assistance Provided Through FY 11]]+Table2[[#This Row],[Assistance Provided FY 12 and After ]]</f>
        <v>552.97940000000006</v>
      </c>
      <c r="CQ522" s="7">
        <v>0</v>
      </c>
      <c r="CR522" s="7">
        <v>0</v>
      </c>
      <c r="CS522" s="7">
        <v>0</v>
      </c>
      <c r="CT522" s="7">
        <f>Table2[[#This Row],[Recapture Cancellation Reduction Amount Through FY 11]]+Table2[[#This Row],[Recapture Cancellation Reduction Amount FY 12 and After ]]</f>
        <v>0</v>
      </c>
      <c r="CU522" s="7">
        <v>0</v>
      </c>
      <c r="CV522" s="7">
        <v>0</v>
      </c>
      <c r="CW522" s="7">
        <v>0</v>
      </c>
      <c r="CX522" s="7">
        <f>Table2[[#This Row],[Penalty Paid Through FY 11]]+Table2[[#This Row],[Penalty Paid FY 12 and After]]</f>
        <v>0</v>
      </c>
      <c r="CY522" s="7">
        <v>83.595299999999995</v>
      </c>
      <c r="CZ522" s="7">
        <v>468.63940000000002</v>
      </c>
      <c r="DA522" s="7">
        <v>84.34</v>
      </c>
      <c r="DB522" s="7">
        <f>Table2[[#This Row],[TOTAL Assistance Net of recapture penalties Through FY 11]]+Table2[[#This Row],[TOTAL Assistance Net of recapture penalties FY 12 and After ]]</f>
        <v>552.97940000000006</v>
      </c>
      <c r="DC522" s="7">
        <v>472.45420000000001</v>
      </c>
      <c r="DD522" s="7">
        <v>5698.5627000000004</v>
      </c>
      <c r="DE522" s="7">
        <v>428.81760000000003</v>
      </c>
      <c r="DF522" s="7">
        <f>Table2[[#This Row],[Company Direct Tax Revenue Before Assistance FY 12 and After]]+Table2[[#This Row],[Company Direct Tax Revenue Before Assistance Through FY 11]]</f>
        <v>6127.3803000000007</v>
      </c>
      <c r="DG522" s="7">
        <v>1121.7257999999999</v>
      </c>
      <c r="DH522" s="7">
        <v>6847.6620999999996</v>
      </c>
      <c r="DI522" s="7">
        <v>1177.7659000000001</v>
      </c>
      <c r="DJ522" s="7">
        <f>Table2[[#This Row],[Indirect and Induced Tax Revenues FY 12 and After]]+Table2[[#This Row],[Indirect and Induced Tax Revenues Through FY 11]]</f>
        <v>8025.4279999999999</v>
      </c>
      <c r="DK522" s="7">
        <v>1594.18</v>
      </c>
      <c r="DL522" s="7">
        <v>12546.2248</v>
      </c>
      <c r="DM522" s="7">
        <v>1606.5835</v>
      </c>
      <c r="DN522" s="7">
        <f>Table2[[#This Row],[TOTAL Tax Revenues Before Assistance Through FY 11]]+Table2[[#This Row],[TOTAL Tax Revenues Before Assistance FY 12 and After]]</f>
        <v>14152.808300000001</v>
      </c>
      <c r="DO522" s="7">
        <v>1510.5847000000001</v>
      </c>
      <c r="DP522" s="7">
        <v>12077.5854</v>
      </c>
      <c r="DQ522" s="7">
        <v>1522.2435</v>
      </c>
      <c r="DR522" s="7">
        <f>Table2[[#This Row],[TOTAL Tax Revenues Net of Assistance Recapture and Penalty FY 12 and After]]+Table2[[#This Row],[TOTAL Tax Revenues Net of Assistance Recapture and Penalty Through FY 11]]</f>
        <v>13599.8289</v>
      </c>
      <c r="DS522" s="7">
        <v>0</v>
      </c>
      <c r="DT522" s="7">
        <v>0</v>
      </c>
      <c r="DU522" s="7">
        <v>0</v>
      </c>
      <c r="DV522" s="7">
        <v>0</v>
      </c>
    </row>
    <row r="523" spans="1:126" x14ac:dyDescent="0.25">
      <c r="A523" s="5">
        <v>93410</v>
      </c>
      <c r="B523" s="5" t="s">
        <v>1207</v>
      </c>
      <c r="C523" s="5" t="s">
        <v>1208</v>
      </c>
      <c r="D523" s="5" t="s">
        <v>59</v>
      </c>
      <c r="E523" s="5">
        <v>50</v>
      </c>
      <c r="F523" s="5">
        <v>2705</v>
      </c>
      <c r="G523" s="5">
        <v>225</v>
      </c>
      <c r="H523" s="23"/>
      <c r="I523" s="23"/>
      <c r="J523" s="5">
        <v>322121</v>
      </c>
      <c r="K523" s="6" t="s">
        <v>106</v>
      </c>
      <c r="L523" s="6">
        <v>35061</v>
      </c>
      <c r="M523" s="9">
        <v>46753</v>
      </c>
      <c r="N523" s="7">
        <v>120000</v>
      </c>
      <c r="O523" s="5" t="s">
        <v>1209</v>
      </c>
      <c r="P523" s="23">
        <v>2</v>
      </c>
      <c r="Q523" s="23">
        <v>0</v>
      </c>
      <c r="R523" s="23">
        <v>110</v>
      </c>
      <c r="S523" s="23">
        <v>0</v>
      </c>
      <c r="T523" s="23">
        <v>73</v>
      </c>
      <c r="U523" s="23">
        <v>185</v>
      </c>
      <c r="V523" s="23">
        <v>184</v>
      </c>
      <c r="W523" s="23">
        <v>0</v>
      </c>
      <c r="X523" s="23">
        <v>0</v>
      </c>
      <c r="Y523" s="23">
        <v>0</v>
      </c>
      <c r="Z523" s="23">
        <v>215</v>
      </c>
      <c r="AA523" s="24">
        <v>0</v>
      </c>
      <c r="AB523" s="24">
        <v>0</v>
      </c>
      <c r="AC523" s="24">
        <v>0</v>
      </c>
      <c r="AD523" s="24">
        <v>0</v>
      </c>
      <c r="AE523" s="24">
        <v>0</v>
      </c>
      <c r="AF523" s="24">
        <v>62.5</v>
      </c>
      <c r="AG523" s="5" t="s">
        <v>39</v>
      </c>
      <c r="AH523" s="7" t="s">
        <v>33</v>
      </c>
      <c r="AI523" s="7">
        <v>436.01100000000002</v>
      </c>
      <c r="AJ523" s="7">
        <v>7121.4817000000003</v>
      </c>
      <c r="AK523" s="7">
        <v>1717.1247000000001</v>
      </c>
      <c r="AL523" s="7">
        <f>Table2[[#This Row],[Company Direct Land Through FY 11]]+Table2[[#This Row],[Company Direct Land FY 12 and After ]]</f>
        <v>8838.6064000000006</v>
      </c>
      <c r="AM523" s="7">
        <v>0.14399999999999999</v>
      </c>
      <c r="AN523" s="7">
        <v>31816.176100000001</v>
      </c>
      <c r="AO523" s="7">
        <v>0.56710000000000005</v>
      </c>
      <c r="AP523" s="7">
        <f>Table2[[#This Row],[Company Direct Building Through FY 11]]+Table2[[#This Row],[Company Direct Building FY 12 and After  ]]</f>
        <v>31816.743200000001</v>
      </c>
      <c r="AQ523" s="7">
        <v>0</v>
      </c>
      <c r="AR523" s="7">
        <v>2105.4</v>
      </c>
      <c r="AS523" s="7">
        <v>0</v>
      </c>
      <c r="AT523" s="7">
        <f>Table2[[#This Row],[Mortgage Recording Tax Through FY 11]]+Table2[[#This Row],[Mortgage Recording Tax FY 12 and After ]]</f>
        <v>2105.4</v>
      </c>
      <c r="AU523" s="7">
        <v>59.643999999999998</v>
      </c>
      <c r="AV523" s="7">
        <v>36461.488100000002</v>
      </c>
      <c r="AW523" s="7">
        <v>234.893</v>
      </c>
      <c r="AX523" s="7">
        <f>Table2[[#This Row],[Pilot Savings  Through FY 11]]+Table2[[#This Row],[Pilot Savings FY 12 and After ]]</f>
        <v>36696.381099999999</v>
      </c>
      <c r="AY523" s="7">
        <v>0</v>
      </c>
      <c r="AZ523" s="7">
        <v>2105.4</v>
      </c>
      <c r="BA523" s="7">
        <v>0</v>
      </c>
      <c r="BB523" s="7">
        <f>Table2[[#This Row],[Mortgage Recording Tax Exemption Through FY 11]]+Table2[[#This Row],[Mortgage Recording Tax Exemption FY 12 and After ]]</f>
        <v>2105.4</v>
      </c>
      <c r="BC523" s="7">
        <v>276.48099999999999</v>
      </c>
      <c r="BD523" s="7">
        <v>1414.0498</v>
      </c>
      <c r="BE523" s="7">
        <v>1088.8536999999999</v>
      </c>
      <c r="BF523" s="7">
        <f>Table2[[#This Row],[Indirect and Induced Land Through FY 11]]+Table2[[#This Row],[Indirect and Induced Land FY 12 and After ]]</f>
        <v>2502.9034999999999</v>
      </c>
      <c r="BG523" s="7">
        <v>513.46460000000002</v>
      </c>
      <c r="BH523" s="7">
        <v>2626.0924</v>
      </c>
      <c r="BI523" s="7">
        <v>2022.1568</v>
      </c>
      <c r="BJ523" s="7">
        <f>Table2[[#This Row],[Indirect and Induced Building Through FY 11]]+Table2[[#This Row],[Indirect and Induced Building FY 12 and After]]</f>
        <v>4648.2492000000002</v>
      </c>
      <c r="BK523" s="7">
        <v>1166.4566</v>
      </c>
      <c r="BL523" s="7">
        <v>6516.3118999999997</v>
      </c>
      <c r="BM523" s="7">
        <v>4593.8092999999999</v>
      </c>
      <c r="BN523" s="7">
        <f>Table2[[#This Row],[TOTAL Real Property Related Taxes Through FY 11]]+Table2[[#This Row],[TOTAL Real Property Related Taxes FY 12 and After]]</f>
        <v>11110.1212</v>
      </c>
      <c r="BO523" s="7">
        <v>2666.7069999999999</v>
      </c>
      <c r="BP523" s="7">
        <v>13916.8274</v>
      </c>
      <c r="BQ523" s="7">
        <v>10502.183300000001</v>
      </c>
      <c r="BR523" s="7">
        <f>Table2[[#This Row],[Company Direct Through FY 11]]+Table2[[#This Row],[Company Direct FY 12 and After ]]</f>
        <v>24419.010699999999</v>
      </c>
      <c r="BS523" s="7">
        <v>0</v>
      </c>
      <c r="BT523" s="7">
        <v>275.19600000000003</v>
      </c>
      <c r="BU523" s="7">
        <v>0</v>
      </c>
      <c r="BV523" s="7">
        <f>Table2[[#This Row],[Sales Tax Exemption Through FY 11]]+Table2[[#This Row],[Sales Tax Exemption FY 12 and After ]]</f>
        <v>275.19600000000003</v>
      </c>
      <c r="BW523" s="7">
        <v>0</v>
      </c>
      <c r="BX523" s="7">
        <v>502.44799999999998</v>
      </c>
      <c r="BY523" s="7">
        <v>0</v>
      </c>
      <c r="BZ523" s="7">
        <f>Table2[[#This Row],[Energy Tax Savings Through FY 11]]+Table2[[#This Row],[Energy Tax Savings FY 12 and After ]]</f>
        <v>502.44799999999998</v>
      </c>
      <c r="CA523" s="7">
        <v>131.0171</v>
      </c>
      <c r="CB523" s="7">
        <v>1016.8855</v>
      </c>
      <c r="CC523" s="7">
        <v>269.9357</v>
      </c>
      <c r="CD523" s="7">
        <f>Table2[[#This Row],[Tax Exempt Bond Savings Through FY 11]]+Table2[[#This Row],[Tax Exempt Bond Savings FY12 and After ]]</f>
        <v>1286.8211999999999</v>
      </c>
      <c r="CE523" s="7">
        <v>1120.2086999999999</v>
      </c>
      <c r="CF523" s="7">
        <v>5785.8212000000003</v>
      </c>
      <c r="CG523" s="7">
        <v>4411.6719000000003</v>
      </c>
      <c r="CH523" s="7">
        <f>Table2[[#This Row],[Indirect and Induced Through FY 11]]+Table2[[#This Row],[Indirect and Induced FY 12 and After  ]]</f>
        <v>10197.4931</v>
      </c>
      <c r="CI523" s="7">
        <v>3655.8986</v>
      </c>
      <c r="CJ523" s="7">
        <v>17908.1191</v>
      </c>
      <c r="CK523" s="7">
        <v>14643.9195</v>
      </c>
      <c r="CL523" s="7">
        <f>Table2[[#This Row],[TOTAL Income Consumption Use Taxes Through FY 11]]+Table2[[#This Row],[TOTAL Income Consumption Use Taxes FY 12 and After  ]]</f>
        <v>32552.0386</v>
      </c>
      <c r="CM523" s="7">
        <v>190.6611</v>
      </c>
      <c r="CN523" s="7">
        <v>40361.417600000001</v>
      </c>
      <c r="CO523" s="7">
        <v>504.82870000000003</v>
      </c>
      <c r="CP523" s="7">
        <f>Table2[[#This Row],[Assistance Provided Through FY 11]]+Table2[[#This Row],[Assistance Provided FY 12 and After ]]</f>
        <v>40866.246299999999</v>
      </c>
      <c r="CQ523" s="7">
        <v>0</v>
      </c>
      <c r="CR523" s="7">
        <v>0</v>
      </c>
      <c r="CS523" s="7">
        <v>0</v>
      </c>
      <c r="CT523" s="7">
        <f>Table2[[#This Row],[Recapture Cancellation Reduction Amount Through FY 11]]+Table2[[#This Row],[Recapture Cancellation Reduction Amount FY 12 and After ]]</f>
        <v>0</v>
      </c>
      <c r="CU523" s="7">
        <v>0</v>
      </c>
      <c r="CV523" s="7">
        <v>0</v>
      </c>
      <c r="CW523" s="7">
        <v>0</v>
      </c>
      <c r="CX523" s="7">
        <f>Table2[[#This Row],[Penalty Paid Through FY 11]]+Table2[[#This Row],[Penalty Paid FY 12 and After]]</f>
        <v>0</v>
      </c>
      <c r="CY523" s="7">
        <v>190.6611</v>
      </c>
      <c r="CZ523" s="7">
        <v>40361.417600000001</v>
      </c>
      <c r="DA523" s="7">
        <v>504.82870000000003</v>
      </c>
      <c r="DB523" s="7">
        <f>Table2[[#This Row],[TOTAL Assistance Net of recapture penalties Through FY 11]]+Table2[[#This Row],[TOTAL Assistance Net of recapture penalties FY 12 and After ]]</f>
        <v>40866.246299999999</v>
      </c>
      <c r="DC523" s="7">
        <v>3102.8620000000001</v>
      </c>
      <c r="DD523" s="7">
        <v>54959.885199999997</v>
      </c>
      <c r="DE523" s="7">
        <v>12219.875099999999</v>
      </c>
      <c r="DF523" s="7">
        <f>Table2[[#This Row],[Company Direct Tax Revenue Before Assistance FY 12 and After]]+Table2[[#This Row],[Company Direct Tax Revenue Before Assistance Through FY 11]]</f>
        <v>67179.760299999994</v>
      </c>
      <c r="DG523" s="7">
        <v>1910.1542999999999</v>
      </c>
      <c r="DH523" s="7">
        <v>9825.9634000000005</v>
      </c>
      <c r="DI523" s="7">
        <v>7522.6823999999997</v>
      </c>
      <c r="DJ523" s="7">
        <f>Table2[[#This Row],[Indirect and Induced Tax Revenues FY 12 and After]]+Table2[[#This Row],[Indirect and Induced Tax Revenues Through FY 11]]</f>
        <v>17348.645799999998</v>
      </c>
      <c r="DK523" s="7">
        <v>5013.0163000000002</v>
      </c>
      <c r="DL523" s="7">
        <v>64785.848599999998</v>
      </c>
      <c r="DM523" s="7">
        <v>19742.557499999999</v>
      </c>
      <c r="DN523" s="7">
        <f>Table2[[#This Row],[TOTAL Tax Revenues Before Assistance Through FY 11]]+Table2[[#This Row],[TOTAL Tax Revenues Before Assistance FY 12 and After]]</f>
        <v>84528.406099999993</v>
      </c>
      <c r="DO523" s="7">
        <v>4822.3552</v>
      </c>
      <c r="DP523" s="7">
        <v>24424.431</v>
      </c>
      <c r="DQ523" s="7">
        <v>19237.728800000001</v>
      </c>
      <c r="DR523" s="7">
        <f>Table2[[#This Row],[TOTAL Tax Revenues Net of Assistance Recapture and Penalty FY 12 and After]]+Table2[[#This Row],[TOTAL Tax Revenues Net of Assistance Recapture and Penalty Through FY 11]]</f>
        <v>43662.159800000001</v>
      </c>
      <c r="DS523" s="7">
        <v>0</v>
      </c>
      <c r="DT523" s="7">
        <v>2050</v>
      </c>
      <c r="DU523" s="7">
        <v>0</v>
      </c>
      <c r="DV523" s="7">
        <v>0</v>
      </c>
    </row>
    <row r="524" spans="1:126" x14ac:dyDescent="0.25">
      <c r="A524" s="5">
        <v>93412</v>
      </c>
      <c r="B524" s="5" t="s">
        <v>1216</v>
      </c>
      <c r="C524" s="5" t="s">
        <v>1217</v>
      </c>
      <c r="D524" s="5" t="s">
        <v>27</v>
      </c>
      <c r="E524" s="5">
        <v>6</v>
      </c>
      <c r="F524" s="5">
        <v>1119</v>
      </c>
      <c r="G524" s="5">
        <v>43</v>
      </c>
      <c r="H524" s="23"/>
      <c r="I524" s="23"/>
      <c r="J524" s="5">
        <v>515120</v>
      </c>
      <c r="K524" s="6" t="s">
        <v>793</v>
      </c>
      <c r="L524" s="6">
        <v>33305</v>
      </c>
      <c r="M524" s="9">
        <v>42401</v>
      </c>
      <c r="N524" s="7">
        <v>30986</v>
      </c>
      <c r="O524" s="5" t="s">
        <v>835</v>
      </c>
      <c r="P524" s="23">
        <v>0</v>
      </c>
      <c r="Q524" s="23">
        <v>0</v>
      </c>
      <c r="R524" s="23">
        <v>0</v>
      </c>
      <c r="S524" s="23">
        <v>0</v>
      </c>
      <c r="T524" s="23">
        <v>0</v>
      </c>
      <c r="U524" s="23">
        <v>0</v>
      </c>
      <c r="V524" s="23">
        <v>3041</v>
      </c>
      <c r="W524" s="23">
        <v>0</v>
      </c>
      <c r="X524" s="23">
        <v>0</v>
      </c>
      <c r="Y524" s="23">
        <v>400</v>
      </c>
      <c r="Z524" s="23">
        <v>0</v>
      </c>
      <c r="AA524" s="24">
        <v>0</v>
      </c>
      <c r="AB524" s="24">
        <v>0</v>
      </c>
      <c r="AC524" s="24">
        <v>0</v>
      </c>
      <c r="AD524" s="24">
        <v>0</v>
      </c>
      <c r="AE524" s="24">
        <v>0</v>
      </c>
      <c r="AF524" s="24">
        <v>0</v>
      </c>
      <c r="AG524" s="5"/>
      <c r="AH524" s="7"/>
      <c r="AI524" s="7">
        <v>515.08399999999995</v>
      </c>
      <c r="AJ524" s="7">
        <v>6372.9066000000003</v>
      </c>
      <c r="AK524" s="7">
        <v>0</v>
      </c>
      <c r="AL524" s="7">
        <f>Table2[[#This Row],[Company Direct Land Through FY 11]]+Table2[[#This Row],[Company Direct Land FY 12 and After ]]</f>
        <v>6372.9066000000003</v>
      </c>
      <c r="AM524" s="7">
        <v>305.12599999999998</v>
      </c>
      <c r="AN524" s="7">
        <v>8199.5959000000003</v>
      </c>
      <c r="AO524" s="7">
        <v>0</v>
      </c>
      <c r="AP524" s="7">
        <f>Table2[[#This Row],[Company Direct Building Through FY 11]]+Table2[[#This Row],[Company Direct Building FY 12 and After  ]]</f>
        <v>8199.5959000000003</v>
      </c>
      <c r="AQ524" s="7">
        <v>0</v>
      </c>
      <c r="AR524" s="7">
        <v>671.9375</v>
      </c>
      <c r="AS524" s="7">
        <v>0</v>
      </c>
      <c r="AT524" s="7">
        <f>Table2[[#This Row],[Mortgage Recording Tax Through FY 11]]+Table2[[#This Row],[Mortgage Recording Tax FY 12 and After ]]</f>
        <v>671.9375</v>
      </c>
      <c r="AU524" s="7">
        <v>-223.708</v>
      </c>
      <c r="AV524" s="7">
        <v>8817.2751000000007</v>
      </c>
      <c r="AW524" s="7">
        <v>0</v>
      </c>
      <c r="AX524" s="7">
        <f>Table2[[#This Row],[Pilot Savings  Through FY 11]]+Table2[[#This Row],[Pilot Savings FY 12 and After ]]</f>
        <v>8817.2751000000007</v>
      </c>
      <c r="AY524" s="7">
        <v>0</v>
      </c>
      <c r="AZ524" s="7">
        <v>0</v>
      </c>
      <c r="BA524" s="7">
        <v>0</v>
      </c>
      <c r="BB524" s="7">
        <f>Table2[[#This Row],[Mortgage Recording Tax Exemption Through FY 11]]+Table2[[#This Row],[Mortgage Recording Tax Exemption FY 12 and After ]]</f>
        <v>0</v>
      </c>
      <c r="BC524" s="7">
        <v>13346.711300000001</v>
      </c>
      <c r="BD524" s="7">
        <v>42754.166499999999</v>
      </c>
      <c r="BE524" s="7">
        <v>0</v>
      </c>
      <c r="BF524" s="7">
        <f>Table2[[#This Row],[Indirect and Induced Land Through FY 11]]+Table2[[#This Row],[Indirect and Induced Land FY 12 and After ]]</f>
        <v>42754.166499999999</v>
      </c>
      <c r="BG524" s="7">
        <v>24786.749500000002</v>
      </c>
      <c r="BH524" s="7">
        <v>79400.594599999997</v>
      </c>
      <c r="BI524" s="7">
        <v>0</v>
      </c>
      <c r="BJ524" s="7">
        <f>Table2[[#This Row],[Indirect and Induced Building Through FY 11]]+Table2[[#This Row],[Indirect and Induced Building FY 12 and After]]</f>
        <v>79400.594599999997</v>
      </c>
      <c r="BK524" s="7">
        <v>39177.378799999999</v>
      </c>
      <c r="BL524" s="7">
        <v>128581.92600000001</v>
      </c>
      <c r="BM524" s="7">
        <v>0</v>
      </c>
      <c r="BN524" s="7">
        <f>Table2[[#This Row],[TOTAL Real Property Related Taxes Through FY 11]]+Table2[[#This Row],[TOTAL Real Property Related Taxes FY 12 and After]]</f>
        <v>128581.92600000001</v>
      </c>
      <c r="BO524" s="7">
        <v>38281.8125</v>
      </c>
      <c r="BP524" s="7">
        <v>144014.53270000001</v>
      </c>
      <c r="BQ524" s="7">
        <v>0</v>
      </c>
      <c r="BR524" s="7">
        <f>Table2[[#This Row],[Company Direct Through FY 11]]+Table2[[#This Row],[Company Direct FY 12 and After ]]</f>
        <v>144014.53270000001</v>
      </c>
      <c r="BS524" s="7">
        <v>0</v>
      </c>
      <c r="BT524" s="7">
        <v>89.188900000000004</v>
      </c>
      <c r="BU524" s="7">
        <v>0</v>
      </c>
      <c r="BV524" s="7">
        <f>Table2[[#This Row],[Sales Tax Exemption Through FY 11]]+Table2[[#This Row],[Sales Tax Exemption FY 12 and After ]]</f>
        <v>89.188900000000004</v>
      </c>
      <c r="BW524" s="7">
        <v>0</v>
      </c>
      <c r="BX524" s="7">
        <v>0</v>
      </c>
      <c r="BY524" s="7">
        <v>0</v>
      </c>
      <c r="BZ524" s="7">
        <f>Table2[[#This Row],[Energy Tax Savings Through FY 11]]+Table2[[#This Row],[Energy Tax Savings FY 12 and After ]]</f>
        <v>0</v>
      </c>
      <c r="CA524" s="7">
        <v>23.154</v>
      </c>
      <c r="CB524" s="7">
        <v>212.09819999999999</v>
      </c>
      <c r="CC524" s="7">
        <v>0</v>
      </c>
      <c r="CD524" s="7">
        <f>Table2[[#This Row],[Tax Exempt Bond Savings Through FY 11]]+Table2[[#This Row],[Tax Exempt Bond Savings FY12 and After ]]</f>
        <v>212.09819999999999</v>
      </c>
      <c r="CE524" s="7">
        <v>43736.537300000004</v>
      </c>
      <c r="CF524" s="7">
        <v>140863.17329999999</v>
      </c>
      <c r="CG524" s="7">
        <v>0</v>
      </c>
      <c r="CH524" s="7">
        <f>Table2[[#This Row],[Indirect and Induced Through FY 11]]+Table2[[#This Row],[Indirect and Induced FY 12 and After  ]]</f>
        <v>140863.17329999999</v>
      </c>
      <c r="CI524" s="7">
        <v>81995.195800000001</v>
      </c>
      <c r="CJ524" s="7">
        <v>284576.41889999999</v>
      </c>
      <c r="CK524" s="7">
        <v>0</v>
      </c>
      <c r="CL524" s="7">
        <f>Table2[[#This Row],[TOTAL Income Consumption Use Taxes Through FY 11]]+Table2[[#This Row],[TOTAL Income Consumption Use Taxes FY 12 and After  ]]</f>
        <v>284576.41889999999</v>
      </c>
      <c r="CM524" s="7">
        <v>-200.554</v>
      </c>
      <c r="CN524" s="7">
        <v>9118.5622000000003</v>
      </c>
      <c r="CO524" s="7">
        <v>0</v>
      </c>
      <c r="CP524" s="7">
        <f>Table2[[#This Row],[Assistance Provided Through FY 11]]+Table2[[#This Row],[Assistance Provided FY 12 and After ]]</f>
        <v>9118.5622000000003</v>
      </c>
      <c r="CQ524" s="7">
        <v>0</v>
      </c>
      <c r="CR524" s="7">
        <v>0</v>
      </c>
      <c r="CS524" s="7">
        <v>0</v>
      </c>
      <c r="CT524" s="7">
        <f>Table2[[#This Row],[Recapture Cancellation Reduction Amount Through FY 11]]+Table2[[#This Row],[Recapture Cancellation Reduction Amount FY 12 and After ]]</f>
        <v>0</v>
      </c>
      <c r="CU524" s="7">
        <v>0</v>
      </c>
      <c r="CV524" s="7">
        <v>0</v>
      </c>
      <c r="CW524" s="7">
        <v>0</v>
      </c>
      <c r="CX524" s="7">
        <f>Table2[[#This Row],[Penalty Paid Through FY 11]]+Table2[[#This Row],[Penalty Paid FY 12 and After]]</f>
        <v>0</v>
      </c>
      <c r="CY524" s="7">
        <v>-200.554</v>
      </c>
      <c r="CZ524" s="7">
        <v>9118.5622000000003</v>
      </c>
      <c r="DA524" s="7">
        <v>0</v>
      </c>
      <c r="DB524" s="7">
        <f>Table2[[#This Row],[TOTAL Assistance Net of recapture penalties Through FY 11]]+Table2[[#This Row],[TOTAL Assistance Net of recapture penalties FY 12 and After ]]</f>
        <v>9118.5622000000003</v>
      </c>
      <c r="DC524" s="7">
        <v>39102.022499999999</v>
      </c>
      <c r="DD524" s="7">
        <v>159258.97270000001</v>
      </c>
      <c r="DE524" s="7">
        <v>0</v>
      </c>
      <c r="DF524" s="7">
        <f>Table2[[#This Row],[Company Direct Tax Revenue Before Assistance FY 12 and After]]+Table2[[#This Row],[Company Direct Tax Revenue Before Assistance Through FY 11]]</f>
        <v>159258.97270000001</v>
      </c>
      <c r="DG524" s="7">
        <v>81869.998099999997</v>
      </c>
      <c r="DH524" s="7">
        <v>263017.93440000003</v>
      </c>
      <c r="DI524" s="7">
        <v>0</v>
      </c>
      <c r="DJ524" s="7">
        <f>Table2[[#This Row],[Indirect and Induced Tax Revenues FY 12 and After]]+Table2[[#This Row],[Indirect and Induced Tax Revenues Through FY 11]]</f>
        <v>263017.93440000003</v>
      </c>
      <c r="DK524" s="7">
        <v>120972.0206</v>
      </c>
      <c r="DL524" s="7">
        <v>422276.90710000001</v>
      </c>
      <c r="DM524" s="7">
        <v>0</v>
      </c>
      <c r="DN524" s="7">
        <f>Table2[[#This Row],[TOTAL Tax Revenues Before Assistance Through FY 11]]+Table2[[#This Row],[TOTAL Tax Revenues Before Assistance FY 12 and After]]</f>
        <v>422276.90710000001</v>
      </c>
      <c r="DO524" s="7">
        <v>121172.57460000001</v>
      </c>
      <c r="DP524" s="7">
        <v>413158.34490000003</v>
      </c>
      <c r="DQ524" s="7">
        <v>0</v>
      </c>
      <c r="DR524" s="7">
        <f>Table2[[#This Row],[TOTAL Tax Revenues Net of Assistance Recapture and Penalty FY 12 and After]]+Table2[[#This Row],[TOTAL Tax Revenues Net of Assistance Recapture and Penalty Through FY 11]]</f>
        <v>413158.34490000003</v>
      </c>
      <c r="DS524" s="7">
        <v>0</v>
      </c>
      <c r="DT524" s="7">
        <v>0</v>
      </c>
      <c r="DU524" s="7">
        <v>0</v>
      </c>
      <c r="DV524" s="7">
        <v>0</v>
      </c>
    </row>
    <row r="525" spans="1:126" x14ac:dyDescent="0.25">
      <c r="A525" s="5">
        <v>93413</v>
      </c>
      <c r="B525" s="5" t="s">
        <v>1225</v>
      </c>
      <c r="C525" s="5" t="s">
        <v>1226</v>
      </c>
      <c r="D525" s="5" t="s">
        <v>32</v>
      </c>
      <c r="E525" s="5">
        <v>26</v>
      </c>
      <c r="F525" s="5">
        <v>643</v>
      </c>
      <c r="G525" s="5">
        <v>1</v>
      </c>
      <c r="H525" s="23"/>
      <c r="I525" s="23"/>
      <c r="J525" s="5">
        <v>512110</v>
      </c>
      <c r="K525" s="6" t="s">
        <v>1227</v>
      </c>
      <c r="L525" s="6">
        <v>30216</v>
      </c>
      <c r="M525" s="9">
        <v>41183</v>
      </c>
      <c r="N525" s="7">
        <v>2000</v>
      </c>
      <c r="O525" s="5"/>
      <c r="P525" s="23">
        <v>19</v>
      </c>
      <c r="Q525" s="23">
        <v>11</v>
      </c>
      <c r="R525" s="23">
        <v>158</v>
      </c>
      <c r="S525" s="23">
        <v>347</v>
      </c>
      <c r="T525" s="23">
        <v>0</v>
      </c>
      <c r="U525" s="23">
        <v>535</v>
      </c>
      <c r="V525" s="23">
        <v>520</v>
      </c>
      <c r="W525" s="23">
        <v>0</v>
      </c>
      <c r="X525" s="23">
        <v>0</v>
      </c>
      <c r="Y525" s="23">
        <v>0</v>
      </c>
      <c r="Z525" s="23">
        <v>0</v>
      </c>
      <c r="AA525" s="24">
        <v>20.408163265306101</v>
      </c>
      <c r="AB525" s="24">
        <v>22.4489795918367</v>
      </c>
      <c r="AC525" s="24">
        <v>36.734693877551003</v>
      </c>
      <c r="AD525" s="24">
        <v>20.408163265306101</v>
      </c>
      <c r="AE525" s="24">
        <v>0</v>
      </c>
      <c r="AF525" s="24">
        <v>93.877551020408205</v>
      </c>
      <c r="AG525" s="5" t="s">
        <v>39</v>
      </c>
      <c r="AH525" s="7" t="s">
        <v>33</v>
      </c>
      <c r="AI525" s="7">
        <v>406.44529999999997</v>
      </c>
      <c r="AJ525" s="7">
        <v>1149.4113</v>
      </c>
      <c r="AK525" s="7">
        <v>94.671800000000005</v>
      </c>
      <c r="AL525" s="7">
        <f>Table2[[#This Row],[Company Direct Land Through FY 11]]+Table2[[#This Row],[Company Direct Land FY 12 and After ]]</f>
        <v>1244.0831000000001</v>
      </c>
      <c r="AM525" s="7">
        <v>754.82690000000002</v>
      </c>
      <c r="AN525" s="7">
        <v>2134.6208000000001</v>
      </c>
      <c r="AO525" s="7">
        <v>175.81909999999999</v>
      </c>
      <c r="AP525" s="7">
        <f>Table2[[#This Row],[Company Direct Building Through FY 11]]+Table2[[#This Row],[Company Direct Building FY 12 and After  ]]</f>
        <v>2310.4399000000003</v>
      </c>
      <c r="AQ525" s="7">
        <v>0</v>
      </c>
      <c r="AR525" s="7">
        <v>0</v>
      </c>
      <c r="AS525" s="7">
        <v>0</v>
      </c>
      <c r="AT525" s="7">
        <f>Table2[[#This Row],[Mortgage Recording Tax Through FY 11]]+Table2[[#This Row],[Mortgage Recording Tax FY 12 and After ]]</f>
        <v>0</v>
      </c>
      <c r="AU525" s="7">
        <v>0</v>
      </c>
      <c r="AV525" s="7">
        <v>0</v>
      </c>
      <c r="AW525" s="7">
        <v>0</v>
      </c>
      <c r="AX525" s="7">
        <f>Table2[[#This Row],[Pilot Savings  Through FY 11]]+Table2[[#This Row],[Pilot Savings FY 12 and After ]]</f>
        <v>0</v>
      </c>
      <c r="AY525" s="7">
        <v>0</v>
      </c>
      <c r="AZ525" s="7">
        <v>0</v>
      </c>
      <c r="BA525" s="7">
        <v>0</v>
      </c>
      <c r="BB525" s="7">
        <f>Table2[[#This Row],[Mortgage Recording Tax Exemption Through FY 11]]+Table2[[#This Row],[Mortgage Recording Tax Exemption FY 12 and After ]]</f>
        <v>0</v>
      </c>
      <c r="BC525" s="7">
        <v>1113.1116999999999</v>
      </c>
      <c r="BD525" s="7">
        <v>4357.7287999999999</v>
      </c>
      <c r="BE525" s="7">
        <v>259.2731</v>
      </c>
      <c r="BF525" s="7">
        <f>Table2[[#This Row],[Indirect and Induced Land Through FY 11]]+Table2[[#This Row],[Indirect and Induced Land FY 12 and After ]]</f>
        <v>4617.0019000000002</v>
      </c>
      <c r="BG525" s="7">
        <v>2067.2075</v>
      </c>
      <c r="BH525" s="7">
        <v>8092.9251999999997</v>
      </c>
      <c r="BI525" s="7">
        <v>481.50720000000001</v>
      </c>
      <c r="BJ525" s="7">
        <f>Table2[[#This Row],[Indirect and Induced Building Through FY 11]]+Table2[[#This Row],[Indirect and Induced Building FY 12 and After]]</f>
        <v>8574.4323999999997</v>
      </c>
      <c r="BK525" s="7">
        <v>4341.5914000000002</v>
      </c>
      <c r="BL525" s="7">
        <v>15734.686100000001</v>
      </c>
      <c r="BM525" s="7">
        <v>1011.2712</v>
      </c>
      <c r="BN525" s="7">
        <f>Table2[[#This Row],[TOTAL Real Property Related Taxes Through FY 11]]+Table2[[#This Row],[TOTAL Real Property Related Taxes FY 12 and After]]</f>
        <v>16745.957300000002</v>
      </c>
      <c r="BO525" s="7">
        <v>5009.0583999999999</v>
      </c>
      <c r="BP525" s="7">
        <v>16068.9578</v>
      </c>
      <c r="BQ525" s="7">
        <v>1166.7419</v>
      </c>
      <c r="BR525" s="7">
        <f>Table2[[#This Row],[Company Direct Through FY 11]]+Table2[[#This Row],[Company Direct FY 12 and After ]]</f>
        <v>17235.699700000001</v>
      </c>
      <c r="BS525" s="7">
        <v>0</v>
      </c>
      <c r="BT525" s="7">
        <v>0</v>
      </c>
      <c r="BU525" s="7">
        <v>0</v>
      </c>
      <c r="BV525" s="7">
        <f>Table2[[#This Row],[Sales Tax Exemption Through FY 11]]+Table2[[#This Row],[Sales Tax Exemption FY 12 and After ]]</f>
        <v>0</v>
      </c>
      <c r="BW525" s="7">
        <v>0</v>
      </c>
      <c r="BX525" s="7">
        <v>0</v>
      </c>
      <c r="BY525" s="7">
        <v>0</v>
      </c>
      <c r="BZ525" s="7">
        <f>Table2[[#This Row],[Energy Tax Savings Through FY 11]]+Table2[[#This Row],[Energy Tax Savings FY 12 and After ]]</f>
        <v>0</v>
      </c>
      <c r="CA525" s="7">
        <v>0</v>
      </c>
      <c r="CB525" s="7">
        <v>0</v>
      </c>
      <c r="CC525" s="7">
        <v>0</v>
      </c>
      <c r="CD525" s="7">
        <f>Table2[[#This Row],[Tax Exempt Bond Savings Through FY 11]]+Table2[[#This Row],[Tax Exempt Bond Savings FY12 and After ]]</f>
        <v>0</v>
      </c>
      <c r="CE525" s="7">
        <v>3944.9739</v>
      </c>
      <c r="CF525" s="7">
        <v>15790.4349</v>
      </c>
      <c r="CG525" s="7">
        <v>918.88850000000002</v>
      </c>
      <c r="CH525" s="7">
        <f>Table2[[#This Row],[Indirect and Induced Through FY 11]]+Table2[[#This Row],[Indirect and Induced FY 12 and After  ]]</f>
        <v>16709.323400000001</v>
      </c>
      <c r="CI525" s="7">
        <v>8954.0323000000008</v>
      </c>
      <c r="CJ525" s="7">
        <v>31859.3927</v>
      </c>
      <c r="CK525" s="7">
        <v>2085.6304</v>
      </c>
      <c r="CL525" s="7">
        <f>Table2[[#This Row],[TOTAL Income Consumption Use Taxes Through FY 11]]+Table2[[#This Row],[TOTAL Income Consumption Use Taxes FY 12 and After  ]]</f>
        <v>33945.023099999999</v>
      </c>
      <c r="CM525" s="7">
        <v>0</v>
      </c>
      <c r="CN525" s="7">
        <v>0</v>
      </c>
      <c r="CO525" s="7">
        <v>0</v>
      </c>
      <c r="CP525" s="7">
        <f>Table2[[#This Row],[Assistance Provided Through FY 11]]+Table2[[#This Row],[Assistance Provided FY 12 and After ]]</f>
        <v>0</v>
      </c>
      <c r="CQ525" s="7">
        <v>0</v>
      </c>
      <c r="CR525" s="7">
        <v>0</v>
      </c>
      <c r="CS525" s="7">
        <v>0</v>
      </c>
      <c r="CT525" s="7">
        <f>Table2[[#This Row],[Recapture Cancellation Reduction Amount Through FY 11]]+Table2[[#This Row],[Recapture Cancellation Reduction Amount FY 12 and After ]]</f>
        <v>0</v>
      </c>
      <c r="CU525" s="7">
        <v>0</v>
      </c>
      <c r="CV525" s="7">
        <v>0</v>
      </c>
      <c r="CW525" s="7">
        <v>0</v>
      </c>
      <c r="CX525" s="7">
        <f>Table2[[#This Row],[Penalty Paid Through FY 11]]+Table2[[#This Row],[Penalty Paid FY 12 and After]]</f>
        <v>0</v>
      </c>
      <c r="CY525" s="7">
        <v>0</v>
      </c>
      <c r="CZ525" s="7">
        <v>0</v>
      </c>
      <c r="DA525" s="7">
        <v>0</v>
      </c>
      <c r="DB525" s="7">
        <f>Table2[[#This Row],[TOTAL Assistance Net of recapture penalties Through FY 11]]+Table2[[#This Row],[TOTAL Assistance Net of recapture penalties FY 12 and After ]]</f>
        <v>0</v>
      </c>
      <c r="DC525" s="7">
        <v>6170.3306000000002</v>
      </c>
      <c r="DD525" s="7">
        <v>19352.9899</v>
      </c>
      <c r="DE525" s="7">
        <v>1437.2328</v>
      </c>
      <c r="DF525" s="7">
        <f>Table2[[#This Row],[Company Direct Tax Revenue Before Assistance FY 12 and After]]+Table2[[#This Row],[Company Direct Tax Revenue Before Assistance Through FY 11]]</f>
        <v>20790.222700000002</v>
      </c>
      <c r="DG525" s="7">
        <v>7125.2930999999999</v>
      </c>
      <c r="DH525" s="7">
        <v>28241.088899999999</v>
      </c>
      <c r="DI525" s="7">
        <v>1659.6687999999999</v>
      </c>
      <c r="DJ525" s="7">
        <f>Table2[[#This Row],[Indirect and Induced Tax Revenues FY 12 and After]]+Table2[[#This Row],[Indirect and Induced Tax Revenues Through FY 11]]</f>
        <v>29900.757699999998</v>
      </c>
      <c r="DK525" s="7">
        <v>13295.6237</v>
      </c>
      <c r="DL525" s="7">
        <v>47594.078800000003</v>
      </c>
      <c r="DM525" s="7">
        <v>3096.9016000000001</v>
      </c>
      <c r="DN525" s="7">
        <f>Table2[[#This Row],[TOTAL Tax Revenues Before Assistance Through FY 11]]+Table2[[#This Row],[TOTAL Tax Revenues Before Assistance FY 12 and After]]</f>
        <v>50690.9804</v>
      </c>
      <c r="DO525" s="7">
        <v>13295.6237</v>
      </c>
      <c r="DP525" s="7">
        <v>47594.078800000003</v>
      </c>
      <c r="DQ525" s="7">
        <v>3096.9016000000001</v>
      </c>
      <c r="DR525" s="7">
        <f>Table2[[#This Row],[TOTAL Tax Revenues Net of Assistance Recapture and Penalty FY 12 and After]]+Table2[[#This Row],[TOTAL Tax Revenues Net of Assistance Recapture and Penalty Through FY 11]]</f>
        <v>50690.9804</v>
      </c>
      <c r="DS525" s="7">
        <v>0</v>
      </c>
      <c r="DT525" s="7">
        <v>0</v>
      </c>
      <c r="DU525" s="7">
        <v>0</v>
      </c>
      <c r="DV525" s="7">
        <v>0</v>
      </c>
    </row>
    <row r="526" spans="1:126" x14ac:dyDescent="0.25">
      <c r="A526" s="5">
        <v>93414</v>
      </c>
      <c r="B526" s="5" t="s">
        <v>1231</v>
      </c>
      <c r="C526" s="5" t="s">
        <v>1232</v>
      </c>
      <c r="D526" s="5" t="s">
        <v>27</v>
      </c>
      <c r="E526" s="5">
        <v>3</v>
      </c>
      <c r="F526" s="5">
        <v>742</v>
      </c>
      <c r="G526" s="5">
        <v>39</v>
      </c>
      <c r="H526" s="23"/>
      <c r="I526" s="23"/>
      <c r="J526" s="5">
        <v>711310</v>
      </c>
      <c r="K526" s="6" t="s">
        <v>1227</v>
      </c>
      <c r="L526" s="6">
        <v>29949</v>
      </c>
      <c r="M526" s="9">
        <v>41167</v>
      </c>
      <c r="N526" s="7">
        <v>400</v>
      </c>
      <c r="O526" s="5"/>
      <c r="P526" s="23">
        <v>0</v>
      </c>
      <c r="Q526" s="23">
        <v>0</v>
      </c>
      <c r="R526" s="23">
        <v>0</v>
      </c>
      <c r="S526" s="23">
        <v>0</v>
      </c>
      <c r="T526" s="23">
        <v>0</v>
      </c>
      <c r="U526" s="23">
        <v>0</v>
      </c>
      <c r="V526" s="23">
        <v>88</v>
      </c>
      <c r="W526" s="23">
        <v>0</v>
      </c>
      <c r="X526" s="23">
        <v>0</v>
      </c>
      <c r="Y526" s="23">
        <v>0</v>
      </c>
      <c r="Z526" s="23">
        <v>0</v>
      </c>
      <c r="AA526" s="24">
        <v>0</v>
      </c>
      <c r="AB526" s="24">
        <v>0</v>
      </c>
      <c r="AC526" s="24">
        <v>0</v>
      </c>
      <c r="AD526" s="24">
        <v>0</v>
      </c>
      <c r="AE526" s="24">
        <v>0</v>
      </c>
      <c r="AF526" s="24">
        <v>0</v>
      </c>
      <c r="AG526" s="5"/>
      <c r="AH526" s="7"/>
      <c r="AI526" s="7">
        <v>25.085799999999999</v>
      </c>
      <c r="AJ526" s="7">
        <v>44.334899999999998</v>
      </c>
      <c r="AK526" s="7">
        <v>5.4229000000000003</v>
      </c>
      <c r="AL526" s="7">
        <f>Table2[[#This Row],[Company Direct Land Through FY 11]]+Table2[[#This Row],[Company Direct Land FY 12 and After ]]</f>
        <v>49.757799999999996</v>
      </c>
      <c r="AM526" s="7">
        <v>46.587899999999998</v>
      </c>
      <c r="AN526" s="7">
        <v>82.336799999999997</v>
      </c>
      <c r="AO526" s="7">
        <v>10.071</v>
      </c>
      <c r="AP526" s="7">
        <f>Table2[[#This Row],[Company Direct Building Through FY 11]]+Table2[[#This Row],[Company Direct Building FY 12 and After  ]]</f>
        <v>92.407799999999995</v>
      </c>
      <c r="AQ526" s="7">
        <v>0</v>
      </c>
      <c r="AR526" s="7">
        <v>0</v>
      </c>
      <c r="AS526" s="7">
        <v>0</v>
      </c>
      <c r="AT526" s="7">
        <f>Table2[[#This Row],[Mortgage Recording Tax Through FY 11]]+Table2[[#This Row],[Mortgage Recording Tax FY 12 and After ]]</f>
        <v>0</v>
      </c>
      <c r="AU526" s="7">
        <v>0</v>
      </c>
      <c r="AV526" s="7">
        <v>0</v>
      </c>
      <c r="AW526" s="7">
        <v>0</v>
      </c>
      <c r="AX526" s="7">
        <f>Table2[[#This Row],[Pilot Savings  Through FY 11]]+Table2[[#This Row],[Pilot Savings FY 12 and After ]]</f>
        <v>0</v>
      </c>
      <c r="AY526" s="7">
        <v>0</v>
      </c>
      <c r="AZ526" s="7">
        <v>0</v>
      </c>
      <c r="BA526" s="7">
        <v>0</v>
      </c>
      <c r="BB526" s="7">
        <f>Table2[[#This Row],[Mortgage Recording Tax Exemption Through FY 11]]+Table2[[#This Row],[Mortgage Recording Tax Exemption FY 12 and After ]]</f>
        <v>0</v>
      </c>
      <c r="BC526" s="7">
        <v>78.771799999999999</v>
      </c>
      <c r="BD526" s="7">
        <v>172.2697</v>
      </c>
      <c r="BE526" s="7">
        <v>17.028400000000001</v>
      </c>
      <c r="BF526" s="7">
        <f>Table2[[#This Row],[Indirect and Induced Land Through FY 11]]+Table2[[#This Row],[Indirect and Induced Land FY 12 and After ]]</f>
        <v>189.29810000000001</v>
      </c>
      <c r="BG526" s="7">
        <v>146.29060000000001</v>
      </c>
      <c r="BH526" s="7">
        <v>319.93</v>
      </c>
      <c r="BI526" s="7">
        <v>31.624099999999999</v>
      </c>
      <c r="BJ526" s="7">
        <f>Table2[[#This Row],[Indirect and Induced Building Through FY 11]]+Table2[[#This Row],[Indirect and Induced Building FY 12 and After]]</f>
        <v>351.55410000000001</v>
      </c>
      <c r="BK526" s="7">
        <v>296.73610000000002</v>
      </c>
      <c r="BL526" s="7">
        <v>618.87139999999999</v>
      </c>
      <c r="BM526" s="7">
        <v>64.1464</v>
      </c>
      <c r="BN526" s="7">
        <f>Table2[[#This Row],[TOTAL Real Property Related Taxes Through FY 11]]+Table2[[#This Row],[TOTAL Real Property Related Taxes FY 12 and After]]</f>
        <v>683.01779999999997</v>
      </c>
      <c r="BO526" s="7">
        <v>285.85449999999997</v>
      </c>
      <c r="BP526" s="7">
        <v>579.46289999999999</v>
      </c>
      <c r="BQ526" s="7">
        <v>61.793999999999997</v>
      </c>
      <c r="BR526" s="7">
        <f>Table2[[#This Row],[Company Direct Through FY 11]]+Table2[[#This Row],[Company Direct FY 12 and After ]]</f>
        <v>641.25689999999997</v>
      </c>
      <c r="BS526" s="7">
        <v>0</v>
      </c>
      <c r="BT526" s="7">
        <v>0</v>
      </c>
      <c r="BU526" s="7">
        <v>0</v>
      </c>
      <c r="BV526" s="7">
        <f>Table2[[#This Row],[Sales Tax Exemption Through FY 11]]+Table2[[#This Row],[Sales Tax Exemption FY 12 and After ]]</f>
        <v>0</v>
      </c>
      <c r="BW526" s="7">
        <v>0</v>
      </c>
      <c r="BX526" s="7">
        <v>0</v>
      </c>
      <c r="BY526" s="7">
        <v>0</v>
      </c>
      <c r="BZ526" s="7">
        <f>Table2[[#This Row],[Energy Tax Savings Through FY 11]]+Table2[[#This Row],[Energy Tax Savings FY 12 and After ]]</f>
        <v>0</v>
      </c>
      <c r="CA526" s="7">
        <v>0</v>
      </c>
      <c r="CB526" s="7">
        <v>0</v>
      </c>
      <c r="CC526" s="7">
        <v>0</v>
      </c>
      <c r="CD526" s="7">
        <f>Table2[[#This Row],[Tax Exempt Bond Savings Through FY 11]]+Table2[[#This Row],[Tax Exempt Bond Savings FY12 and After ]]</f>
        <v>0</v>
      </c>
      <c r="CE526" s="7">
        <v>258.13159999999999</v>
      </c>
      <c r="CF526" s="7">
        <v>562.83699999999999</v>
      </c>
      <c r="CG526" s="7">
        <v>55.801099999999998</v>
      </c>
      <c r="CH526" s="7">
        <f>Table2[[#This Row],[Indirect and Induced Through FY 11]]+Table2[[#This Row],[Indirect and Induced FY 12 and After  ]]</f>
        <v>618.63810000000001</v>
      </c>
      <c r="CI526" s="7">
        <v>543.98609999999996</v>
      </c>
      <c r="CJ526" s="7">
        <v>1142.2999</v>
      </c>
      <c r="CK526" s="7">
        <v>117.5951</v>
      </c>
      <c r="CL526" s="7">
        <f>Table2[[#This Row],[TOTAL Income Consumption Use Taxes Through FY 11]]+Table2[[#This Row],[TOTAL Income Consumption Use Taxes FY 12 and After  ]]</f>
        <v>1259.895</v>
      </c>
      <c r="CM526" s="7">
        <v>0</v>
      </c>
      <c r="CN526" s="7">
        <v>0</v>
      </c>
      <c r="CO526" s="7">
        <v>0</v>
      </c>
      <c r="CP526" s="7">
        <f>Table2[[#This Row],[Assistance Provided Through FY 11]]+Table2[[#This Row],[Assistance Provided FY 12 and After ]]</f>
        <v>0</v>
      </c>
      <c r="CQ526" s="7">
        <v>0</v>
      </c>
      <c r="CR526" s="7">
        <v>0</v>
      </c>
      <c r="CS526" s="7">
        <v>0</v>
      </c>
      <c r="CT526" s="7">
        <f>Table2[[#This Row],[Recapture Cancellation Reduction Amount Through FY 11]]+Table2[[#This Row],[Recapture Cancellation Reduction Amount FY 12 and After ]]</f>
        <v>0</v>
      </c>
      <c r="CU526" s="7">
        <v>0</v>
      </c>
      <c r="CV526" s="7">
        <v>0</v>
      </c>
      <c r="CW526" s="7">
        <v>0</v>
      </c>
      <c r="CX526" s="7">
        <f>Table2[[#This Row],[Penalty Paid Through FY 11]]+Table2[[#This Row],[Penalty Paid FY 12 and After]]</f>
        <v>0</v>
      </c>
      <c r="CY526" s="7">
        <v>0</v>
      </c>
      <c r="CZ526" s="7">
        <v>0</v>
      </c>
      <c r="DA526" s="7">
        <v>0</v>
      </c>
      <c r="DB526" s="7">
        <f>Table2[[#This Row],[TOTAL Assistance Net of recapture penalties Through FY 11]]+Table2[[#This Row],[TOTAL Assistance Net of recapture penalties FY 12 and After ]]</f>
        <v>0</v>
      </c>
      <c r="DC526" s="7">
        <v>357.52820000000003</v>
      </c>
      <c r="DD526" s="7">
        <v>706.13459999999998</v>
      </c>
      <c r="DE526" s="7">
        <v>77.287899999999993</v>
      </c>
      <c r="DF526" s="7">
        <f>Table2[[#This Row],[Company Direct Tax Revenue Before Assistance FY 12 and After]]+Table2[[#This Row],[Company Direct Tax Revenue Before Assistance Through FY 11]]</f>
        <v>783.42250000000001</v>
      </c>
      <c r="DG526" s="7">
        <v>483.19400000000002</v>
      </c>
      <c r="DH526" s="7">
        <v>1055.0367000000001</v>
      </c>
      <c r="DI526" s="7">
        <v>104.45359999999999</v>
      </c>
      <c r="DJ526" s="7">
        <f>Table2[[#This Row],[Indirect and Induced Tax Revenues FY 12 and After]]+Table2[[#This Row],[Indirect and Induced Tax Revenues Through FY 11]]</f>
        <v>1159.4903000000002</v>
      </c>
      <c r="DK526" s="7">
        <v>840.72220000000004</v>
      </c>
      <c r="DL526" s="7">
        <v>1761.1713</v>
      </c>
      <c r="DM526" s="7">
        <v>181.7415</v>
      </c>
      <c r="DN526" s="7">
        <f>Table2[[#This Row],[TOTAL Tax Revenues Before Assistance Through FY 11]]+Table2[[#This Row],[TOTAL Tax Revenues Before Assistance FY 12 and After]]</f>
        <v>1942.9128000000001</v>
      </c>
      <c r="DO526" s="7">
        <v>840.72220000000004</v>
      </c>
      <c r="DP526" s="7">
        <v>1761.1713</v>
      </c>
      <c r="DQ526" s="7">
        <v>181.7415</v>
      </c>
      <c r="DR526" s="7">
        <f>Table2[[#This Row],[TOTAL Tax Revenues Net of Assistance Recapture and Penalty FY 12 and After]]+Table2[[#This Row],[TOTAL Tax Revenues Net of Assistance Recapture and Penalty Through FY 11]]</f>
        <v>1942.9128000000001</v>
      </c>
      <c r="DS526" s="7">
        <v>0</v>
      </c>
      <c r="DT526" s="7">
        <v>0</v>
      </c>
      <c r="DU526" s="7">
        <v>0</v>
      </c>
      <c r="DV526" s="7">
        <v>0</v>
      </c>
    </row>
    <row r="527" spans="1:126" x14ac:dyDescent="0.25">
      <c r="A527" s="5">
        <v>93415</v>
      </c>
      <c r="B527" s="5" t="s">
        <v>1233</v>
      </c>
      <c r="C527" s="5" t="s">
        <v>1234</v>
      </c>
      <c r="D527" s="5" t="s">
        <v>42</v>
      </c>
      <c r="E527" s="5">
        <v>47</v>
      </c>
      <c r="F527" s="5">
        <v>7009</v>
      </c>
      <c r="G527" s="5">
        <v>42</v>
      </c>
      <c r="H527" s="23"/>
      <c r="I527" s="23"/>
      <c r="J527" s="5">
        <v>531120</v>
      </c>
      <c r="K527" s="6" t="s">
        <v>1227</v>
      </c>
      <c r="L527" s="6">
        <v>34856</v>
      </c>
      <c r="M527" s="9">
        <v>42916</v>
      </c>
      <c r="N527" s="7">
        <v>641.77300000000002</v>
      </c>
      <c r="O527" s="5"/>
      <c r="P527" s="23">
        <v>0</v>
      </c>
      <c r="Q527" s="23">
        <v>0</v>
      </c>
      <c r="R527" s="23">
        <v>0</v>
      </c>
      <c r="S527" s="23">
        <v>0</v>
      </c>
      <c r="T527" s="23">
        <v>0</v>
      </c>
      <c r="U527" s="23">
        <v>0</v>
      </c>
      <c r="V527" s="23">
        <v>75</v>
      </c>
      <c r="W527" s="23">
        <v>0</v>
      </c>
      <c r="X527" s="23">
        <v>0</v>
      </c>
      <c r="Y527" s="23">
        <v>0</v>
      </c>
      <c r="Z527" s="23">
        <v>0</v>
      </c>
      <c r="AA527" s="24">
        <v>0</v>
      </c>
      <c r="AB527" s="24">
        <v>0</v>
      </c>
      <c r="AC527" s="24">
        <v>0</v>
      </c>
      <c r="AD527" s="24">
        <v>0</v>
      </c>
      <c r="AE527" s="24">
        <v>0</v>
      </c>
      <c r="AF527" s="24">
        <v>0</v>
      </c>
      <c r="AG527" s="5"/>
      <c r="AH527" s="7"/>
      <c r="AI527" s="7">
        <v>48.538699999999999</v>
      </c>
      <c r="AJ527" s="7">
        <v>284.22109999999998</v>
      </c>
      <c r="AK527" s="7">
        <v>76.810299999999998</v>
      </c>
      <c r="AL527" s="7">
        <f>Table2[[#This Row],[Company Direct Land Through FY 11]]+Table2[[#This Row],[Company Direct Land FY 12 and After ]]</f>
        <v>361.03139999999996</v>
      </c>
      <c r="AM527" s="7">
        <v>90.143299999999996</v>
      </c>
      <c r="AN527" s="7">
        <v>527.83860000000004</v>
      </c>
      <c r="AO527" s="7">
        <v>142.6473</v>
      </c>
      <c r="AP527" s="7">
        <f>Table2[[#This Row],[Company Direct Building Through FY 11]]+Table2[[#This Row],[Company Direct Building FY 12 and After  ]]</f>
        <v>670.48590000000002</v>
      </c>
      <c r="AQ527" s="7">
        <v>0</v>
      </c>
      <c r="AR527" s="7">
        <v>0</v>
      </c>
      <c r="AS527" s="7">
        <v>0</v>
      </c>
      <c r="AT527" s="7">
        <f>Table2[[#This Row],[Mortgage Recording Tax Through FY 11]]+Table2[[#This Row],[Mortgage Recording Tax FY 12 and After ]]</f>
        <v>0</v>
      </c>
      <c r="AU527" s="7">
        <v>0</v>
      </c>
      <c r="AV527" s="7">
        <v>0</v>
      </c>
      <c r="AW527" s="7">
        <v>0</v>
      </c>
      <c r="AX527" s="7">
        <f>Table2[[#This Row],[Pilot Savings  Through FY 11]]+Table2[[#This Row],[Pilot Savings FY 12 and After ]]</f>
        <v>0</v>
      </c>
      <c r="AY527" s="7">
        <v>0</v>
      </c>
      <c r="AZ527" s="7">
        <v>0</v>
      </c>
      <c r="BA527" s="7">
        <v>0</v>
      </c>
      <c r="BB527" s="7">
        <f>Table2[[#This Row],[Mortgage Recording Tax Exemption Through FY 11]]+Table2[[#This Row],[Mortgage Recording Tax Exemption FY 12 and After ]]</f>
        <v>0</v>
      </c>
      <c r="BC527" s="7">
        <v>63.455300000000001</v>
      </c>
      <c r="BD527" s="7">
        <v>376.072</v>
      </c>
      <c r="BE527" s="7">
        <v>100.41500000000001</v>
      </c>
      <c r="BF527" s="7">
        <f>Table2[[#This Row],[Indirect and Induced Land Through FY 11]]+Table2[[#This Row],[Indirect and Induced Land FY 12 and After ]]</f>
        <v>476.48700000000002</v>
      </c>
      <c r="BG527" s="7">
        <v>117.8455</v>
      </c>
      <c r="BH527" s="7">
        <v>698.41949999999997</v>
      </c>
      <c r="BI527" s="7">
        <v>186.48500000000001</v>
      </c>
      <c r="BJ527" s="7">
        <f>Table2[[#This Row],[Indirect and Induced Building Through FY 11]]+Table2[[#This Row],[Indirect and Induced Building FY 12 and After]]</f>
        <v>884.90449999999998</v>
      </c>
      <c r="BK527" s="7">
        <v>319.9828</v>
      </c>
      <c r="BL527" s="7">
        <v>1886.5512000000001</v>
      </c>
      <c r="BM527" s="7">
        <v>506.35759999999999</v>
      </c>
      <c r="BN527" s="7">
        <f>Table2[[#This Row],[TOTAL Real Property Related Taxes Through FY 11]]+Table2[[#This Row],[TOTAL Real Property Related Taxes FY 12 and After]]</f>
        <v>2392.9088000000002</v>
      </c>
      <c r="BO527" s="7">
        <v>664.32560000000001</v>
      </c>
      <c r="BP527" s="7">
        <v>4303.4594999999999</v>
      </c>
      <c r="BQ527" s="7">
        <v>1051.2637</v>
      </c>
      <c r="BR527" s="7">
        <f>Table2[[#This Row],[Company Direct Through FY 11]]+Table2[[#This Row],[Company Direct FY 12 and After ]]</f>
        <v>5354.7232000000004</v>
      </c>
      <c r="BS527" s="7">
        <v>0</v>
      </c>
      <c r="BT527" s="7">
        <v>0</v>
      </c>
      <c r="BU527" s="7">
        <v>0</v>
      </c>
      <c r="BV527" s="7">
        <f>Table2[[#This Row],[Sales Tax Exemption Through FY 11]]+Table2[[#This Row],[Sales Tax Exemption FY 12 and After ]]</f>
        <v>0</v>
      </c>
      <c r="BW527" s="7">
        <v>0</v>
      </c>
      <c r="BX527" s="7">
        <v>0</v>
      </c>
      <c r="BY527" s="7">
        <v>0</v>
      </c>
      <c r="BZ527" s="7">
        <f>Table2[[#This Row],[Energy Tax Savings Through FY 11]]+Table2[[#This Row],[Energy Tax Savings FY 12 and After ]]</f>
        <v>0</v>
      </c>
      <c r="CA527" s="7">
        <v>0</v>
      </c>
      <c r="CB527" s="7">
        <v>0</v>
      </c>
      <c r="CC527" s="7">
        <v>0</v>
      </c>
      <c r="CD527" s="7">
        <f>Table2[[#This Row],[Tax Exempt Bond Savings Through FY 11]]+Table2[[#This Row],[Tax Exempt Bond Savings FY12 and After ]]</f>
        <v>0</v>
      </c>
      <c r="CE527" s="7">
        <v>249.75389999999999</v>
      </c>
      <c r="CF527" s="7">
        <v>1575.4612</v>
      </c>
      <c r="CG527" s="7">
        <v>395.22379999999998</v>
      </c>
      <c r="CH527" s="7">
        <f>Table2[[#This Row],[Indirect and Induced Through FY 11]]+Table2[[#This Row],[Indirect and Induced FY 12 and After  ]]</f>
        <v>1970.6849999999999</v>
      </c>
      <c r="CI527" s="7">
        <v>914.07950000000005</v>
      </c>
      <c r="CJ527" s="7">
        <v>5878.9206999999997</v>
      </c>
      <c r="CK527" s="7">
        <v>1446.4875</v>
      </c>
      <c r="CL527" s="7">
        <f>Table2[[#This Row],[TOTAL Income Consumption Use Taxes Through FY 11]]+Table2[[#This Row],[TOTAL Income Consumption Use Taxes FY 12 and After  ]]</f>
        <v>7325.4081999999999</v>
      </c>
      <c r="CM527" s="7">
        <v>0</v>
      </c>
      <c r="CN527" s="7">
        <v>0</v>
      </c>
      <c r="CO527" s="7">
        <v>0</v>
      </c>
      <c r="CP527" s="7">
        <f>Table2[[#This Row],[Assistance Provided Through FY 11]]+Table2[[#This Row],[Assistance Provided FY 12 and After ]]</f>
        <v>0</v>
      </c>
      <c r="CQ527" s="7">
        <v>0</v>
      </c>
      <c r="CR527" s="7">
        <v>0</v>
      </c>
      <c r="CS527" s="7">
        <v>0</v>
      </c>
      <c r="CT527" s="7">
        <f>Table2[[#This Row],[Recapture Cancellation Reduction Amount Through FY 11]]+Table2[[#This Row],[Recapture Cancellation Reduction Amount FY 12 and After ]]</f>
        <v>0</v>
      </c>
      <c r="CU527" s="7">
        <v>0</v>
      </c>
      <c r="CV527" s="7">
        <v>0</v>
      </c>
      <c r="CW527" s="7">
        <v>0</v>
      </c>
      <c r="CX527" s="7">
        <f>Table2[[#This Row],[Penalty Paid Through FY 11]]+Table2[[#This Row],[Penalty Paid FY 12 and After]]</f>
        <v>0</v>
      </c>
      <c r="CY527" s="7">
        <v>0</v>
      </c>
      <c r="CZ527" s="7">
        <v>0</v>
      </c>
      <c r="DA527" s="7">
        <v>0</v>
      </c>
      <c r="DB527" s="7">
        <f>Table2[[#This Row],[TOTAL Assistance Net of recapture penalties Through FY 11]]+Table2[[#This Row],[TOTAL Assistance Net of recapture penalties FY 12 and After ]]</f>
        <v>0</v>
      </c>
      <c r="DC527" s="7">
        <v>803.00760000000002</v>
      </c>
      <c r="DD527" s="7">
        <v>5115.5191999999997</v>
      </c>
      <c r="DE527" s="7">
        <v>1270.7212999999999</v>
      </c>
      <c r="DF527" s="7">
        <f>Table2[[#This Row],[Company Direct Tax Revenue Before Assistance FY 12 and After]]+Table2[[#This Row],[Company Direct Tax Revenue Before Assistance Through FY 11]]</f>
        <v>6386.2404999999999</v>
      </c>
      <c r="DG527" s="7">
        <v>431.05470000000003</v>
      </c>
      <c r="DH527" s="7">
        <v>2649.9526999999998</v>
      </c>
      <c r="DI527" s="7">
        <v>682.12379999999996</v>
      </c>
      <c r="DJ527" s="7">
        <f>Table2[[#This Row],[Indirect and Induced Tax Revenues FY 12 and After]]+Table2[[#This Row],[Indirect and Induced Tax Revenues Through FY 11]]</f>
        <v>3332.0764999999997</v>
      </c>
      <c r="DK527" s="7">
        <v>1234.0623000000001</v>
      </c>
      <c r="DL527" s="7">
        <v>7765.4718999999996</v>
      </c>
      <c r="DM527" s="7">
        <v>1952.8451</v>
      </c>
      <c r="DN527" s="7">
        <f>Table2[[#This Row],[TOTAL Tax Revenues Before Assistance Through FY 11]]+Table2[[#This Row],[TOTAL Tax Revenues Before Assistance FY 12 and After]]</f>
        <v>9718.3169999999991</v>
      </c>
      <c r="DO527" s="7">
        <v>1234.0623000000001</v>
      </c>
      <c r="DP527" s="7">
        <v>7765.4718999999996</v>
      </c>
      <c r="DQ527" s="7">
        <v>1952.8451</v>
      </c>
      <c r="DR527" s="7">
        <f>Table2[[#This Row],[TOTAL Tax Revenues Net of Assistance Recapture and Penalty FY 12 and After]]+Table2[[#This Row],[TOTAL Tax Revenues Net of Assistance Recapture and Penalty Through FY 11]]</f>
        <v>9718.3169999999991</v>
      </c>
      <c r="DS527" s="7">
        <v>0</v>
      </c>
      <c r="DT527" s="7">
        <v>0</v>
      </c>
      <c r="DU527" s="7">
        <v>0</v>
      </c>
      <c r="DV527" s="7">
        <v>0</v>
      </c>
    </row>
    <row r="528" spans="1:126" x14ac:dyDescent="0.25">
      <c r="A528" s="5">
        <v>93416</v>
      </c>
      <c r="B528" s="5" t="s">
        <v>1235</v>
      </c>
      <c r="C528" s="5" t="s">
        <v>1236</v>
      </c>
      <c r="D528" s="5" t="s">
        <v>36</v>
      </c>
      <c r="E528" s="5">
        <v>16</v>
      </c>
      <c r="F528" s="5">
        <v>2977</v>
      </c>
      <c r="G528" s="5">
        <v>117</v>
      </c>
      <c r="H528" s="23"/>
      <c r="I528" s="23"/>
      <c r="J528" s="5">
        <v>541611</v>
      </c>
      <c r="K528" s="6" t="s">
        <v>1227</v>
      </c>
      <c r="L528" s="6">
        <v>35248</v>
      </c>
      <c r="M528" s="9">
        <v>40361</v>
      </c>
      <c r="N528" s="7">
        <v>515.74570000000006</v>
      </c>
      <c r="O528" s="5"/>
      <c r="P528" s="23">
        <v>9</v>
      </c>
      <c r="Q528" s="23">
        <v>0</v>
      </c>
      <c r="R528" s="23">
        <v>61</v>
      </c>
      <c r="S528" s="23">
        <v>0</v>
      </c>
      <c r="T528" s="23">
        <v>0</v>
      </c>
      <c r="U528" s="23">
        <v>70</v>
      </c>
      <c r="V528" s="23">
        <v>65</v>
      </c>
      <c r="W528" s="23">
        <v>0</v>
      </c>
      <c r="X528" s="23">
        <v>0</v>
      </c>
      <c r="Y528" s="23">
        <v>0</v>
      </c>
      <c r="Z528" s="23">
        <v>0</v>
      </c>
      <c r="AA528" s="24">
        <v>0</v>
      </c>
      <c r="AB528" s="24">
        <v>0</v>
      </c>
      <c r="AC528" s="24">
        <v>0</v>
      </c>
      <c r="AD528" s="24">
        <v>0</v>
      </c>
      <c r="AE528" s="24">
        <v>0</v>
      </c>
      <c r="AF528" s="24">
        <v>0</v>
      </c>
      <c r="AG528" s="5" t="s">
        <v>33</v>
      </c>
      <c r="AH528" s="7" t="s">
        <v>33</v>
      </c>
      <c r="AI528" s="7">
        <v>35.446800000000003</v>
      </c>
      <c r="AJ528" s="7">
        <v>246.976</v>
      </c>
      <c r="AK528" s="7">
        <v>0</v>
      </c>
      <c r="AL528" s="7">
        <f>Table2[[#This Row],[Company Direct Land Through FY 11]]+Table2[[#This Row],[Company Direct Land FY 12 and After ]]</f>
        <v>246.976</v>
      </c>
      <c r="AM528" s="7">
        <v>65.829800000000006</v>
      </c>
      <c r="AN528" s="7">
        <v>458.67020000000002</v>
      </c>
      <c r="AO528" s="7">
        <v>0</v>
      </c>
      <c r="AP528" s="7">
        <f>Table2[[#This Row],[Company Direct Building Through FY 11]]+Table2[[#This Row],[Company Direct Building FY 12 and After  ]]</f>
        <v>458.67020000000002</v>
      </c>
      <c r="AQ528" s="7">
        <v>0</v>
      </c>
      <c r="AR528" s="7">
        <v>0</v>
      </c>
      <c r="AS528" s="7">
        <v>0</v>
      </c>
      <c r="AT528" s="7">
        <f>Table2[[#This Row],[Mortgage Recording Tax Through FY 11]]+Table2[[#This Row],[Mortgage Recording Tax FY 12 and After ]]</f>
        <v>0</v>
      </c>
      <c r="AU528" s="7">
        <v>0</v>
      </c>
      <c r="AV528" s="7">
        <v>0</v>
      </c>
      <c r="AW528" s="7">
        <v>0</v>
      </c>
      <c r="AX528" s="7">
        <f>Table2[[#This Row],[Pilot Savings  Through FY 11]]+Table2[[#This Row],[Pilot Savings FY 12 and After ]]</f>
        <v>0</v>
      </c>
      <c r="AY528" s="7">
        <v>0</v>
      </c>
      <c r="AZ528" s="7">
        <v>0</v>
      </c>
      <c r="BA528" s="7">
        <v>0</v>
      </c>
      <c r="BB528" s="7">
        <f>Table2[[#This Row],[Mortgage Recording Tax Exemption Through FY 11]]+Table2[[#This Row],[Mortgage Recording Tax Exemption FY 12 and After ]]</f>
        <v>0</v>
      </c>
      <c r="BC528" s="7">
        <v>82.645899999999997</v>
      </c>
      <c r="BD528" s="7">
        <v>593.75990000000002</v>
      </c>
      <c r="BE528" s="7">
        <v>0</v>
      </c>
      <c r="BF528" s="7">
        <f>Table2[[#This Row],[Indirect and Induced Land Through FY 11]]+Table2[[#This Row],[Indirect and Induced Land FY 12 and After ]]</f>
        <v>593.75990000000002</v>
      </c>
      <c r="BG528" s="7">
        <v>153.4853</v>
      </c>
      <c r="BH528" s="7">
        <v>1102.6969999999999</v>
      </c>
      <c r="BI528" s="7">
        <v>0</v>
      </c>
      <c r="BJ528" s="7">
        <f>Table2[[#This Row],[Indirect and Induced Building Through FY 11]]+Table2[[#This Row],[Indirect and Induced Building FY 12 and After]]</f>
        <v>1102.6969999999999</v>
      </c>
      <c r="BK528" s="7">
        <v>337.40780000000001</v>
      </c>
      <c r="BL528" s="7">
        <v>2402.1030999999998</v>
      </c>
      <c r="BM528" s="7">
        <v>0</v>
      </c>
      <c r="BN528" s="7">
        <f>Table2[[#This Row],[TOTAL Real Property Related Taxes Through FY 11]]+Table2[[#This Row],[TOTAL Real Property Related Taxes FY 12 and After]]</f>
        <v>2402.1030999999998</v>
      </c>
      <c r="BO528" s="7">
        <v>445.08229999999998</v>
      </c>
      <c r="BP528" s="7">
        <v>3299.0133999999998</v>
      </c>
      <c r="BQ528" s="7">
        <v>0</v>
      </c>
      <c r="BR528" s="7">
        <f>Table2[[#This Row],[Company Direct Through FY 11]]+Table2[[#This Row],[Company Direct FY 12 and After ]]</f>
        <v>3299.0133999999998</v>
      </c>
      <c r="BS528" s="7">
        <v>0</v>
      </c>
      <c r="BT528" s="7">
        <v>0</v>
      </c>
      <c r="BU528" s="7">
        <v>0</v>
      </c>
      <c r="BV528" s="7">
        <f>Table2[[#This Row],[Sales Tax Exemption Through FY 11]]+Table2[[#This Row],[Sales Tax Exemption FY 12 and After ]]</f>
        <v>0</v>
      </c>
      <c r="BW528" s="7">
        <v>0</v>
      </c>
      <c r="BX528" s="7">
        <v>0</v>
      </c>
      <c r="BY528" s="7">
        <v>0</v>
      </c>
      <c r="BZ528" s="7">
        <f>Table2[[#This Row],[Energy Tax Savings Through FY 11]]+Table2[[#This Row],[Energy Tax Savings FY 12 and After ]]</f>
        <v>0</v>
      </c>
      <c r="CA528" s="7">
        <v>0</v>
      </c>
      <c r="CB528" s="7">
        <v>0</v>
      </c>
      <c r="CC528" s="7">
        <v>0</v>
      </c>
      <c r="CD528" s="7">
        <f>Table2[[#This Row],[Tax Exempt Bond Savings Through FY 11]]+Table2[[#This Row],[Tax Exempt Bond Savings FY12 and After ]]</f>
        <v>0</v>
      </c>
      <c r="CE528" s="7">
        <v>298.4246</v>
      </c>
      <c r="CF528" s="7">
        <v>2213.7959000000001</v>
      </c>
      <c r="CG528" s="7">
        <v>0</v>
      </c>
      <c r="CH528" s="7">
        <f>Table2[[#This Row],[Indirect and Induced Through FY 11]]+Table2[[#This Row],[Indirect and Induced FY 12 and After  ]]</f>
        <v>2213.7959000000001</v>
      </c>
      <c r="CI528" s="7">
        <v>743.50689999999997</v>
      </c>
      <c r="CJ528" s="7">
        <v>5512.8092999999999</v>
      </c>
      <c r="CK528" s="7">
        <v>0</v>
      </c>
      <c r="CL528" s="7">
        <f>Table2[[#This Row],[TOTAL Income Consumption Use Taxes Through FY 11]]+Table2[[#This Row],[TOTAL Income Consumption Use Taxes FY 12 and After  ]]</f>
        <v>5512.8092999999999</v>
      </c>
      <c r="CM528" s="7">
        <v>0</v>
      </c>
      <c r="CN528" s="7">
        <v>0</v>
      </c>
      <c r="CO528" s="7">
        <v>0</v>
      </c>
      <c r="CP528" s="7">
        <f>Table2[[#This Row],[Assistance Provided Through FY 11]]+Table2[[#This Row],[Assistance Provided FY 12 and After ]]</f>
        <v>0</v>
      </c>
      <c r="CQ528" s="7">
        <v>0</v>
      </c>
      <c r="CR528" s="7">
        <v>0</v>
      </c>
      <c r="CS528" s="7">
        <v>0</v>
      </c>
      <c r="CT528" s="7">
        <f>Table2[[#This Row],[Recapture Cancellation Reduction Amount Through FY 11]]+Table2[[#This Row],[Recapture Cancellation Reduction Amount FY 12 and After ]]</f>
        <v>0</v>
      </c>
      <c r="CU528" s="7">
        <v>0</v>
      </c>
      <c r="CV528" s="7">
        <v>0</v>
      </c>
      <c r="CW528" s="7">
        <v>0</v>
      </c>
      <c r="CX528" s="7">
        <f>Table2[[#This Row],[Penalty Paid Through FY 11]]+Table2[[#This Row],[Penalty Paid FY 12 and After]]</f>
        <v>0</v>
      </c>
      <c r="CY528" s="7">
        <v>0</v>
      </c>
      <c r="CZ528" s="7">
        <v>0</v>
      </c>
      <c r="DA528" s="7">
        <v>0</v>
      </c>
      <c r="DB528" s="7">
        <f>Table2[[#This Row],[TOTAL Assistance Net of recapture penalties Through FY 11]]+Table2[[#This Row],[TOTAL Assistance Net of recapture penalties FY 12 and After ]]</f>
        <v>0</v>
      </c>
      <c r="DC528" s="7">
        <v>546.35889999999995</v>
      </c>
      <c r="DD528" s="7">
        <v>4004.6596</v>
      </c>
      <c r="DE528" s="7">
        <v>0</v>
      </c>
      <c r="DF528" s="7">
        <f>Table2[[#This Row],[Company Direct Tax Revenue Before Assistance FY 12 and After]]+Table2[[#This Row],[Company Direct Tax Revenue Before Assistance Through FY 11]]</f>
        <v>4004.6596</v>
      </c>
      <c r="DG528" s="7">
        <v>534.55579999999998</v>
      </c>
      <c r="DH528" s="7">
        <v>3910.2528000000002</v>
      </c>
      <c r="DI528" s="7">
        <v>0</v>
      </c>
      <c r="DJ528" s="7">
        <f>Table2[[#This Row],[Indirect and Induced Tax Revenues FY 12 and After]]+Table2[[#This Row],[Indirect and Induced Tax Revenues Through FY 11]]</f>
        <v>3910.2528000000002</v>
      </c>
      <c r="DK528" s="7">
        <v>1080.9147</v>
      </c>
      <c r="DL528" s="7">
        <v>7914.9124000000002</v>
      </c>
      <c r="DM528" s="7">
        <v>0</v>
      </c>
      <c r="DN528" s="7">
        <f>Table2[[#This Row],[TOTAL Tax Revenues Before Assistance Through FY 11]]+Table2[[#This Row],[TOTAL Tax Revenues Before Assistance FY 12 and After]]</f>
        <v>7914.9124000000002</v>
      </c>
      <c r="DO528" s="7">
        <v>1080.9147</v>
      </c>
      <c r="DP528" s="7">
        <v>7914.9124000000002</v>
      </c>
      <c r="DQ528" s="7">
        <v>0</v>
      </c>
      <c r="DR528" s="7">
        <f>Table2[[#This Row],[TOTAL Tax Revenues Net of Assistance Recapture and Penalty FY 12 and After]]+Table2[[#This Row],[TOTAL Tax Revenues Net of Assistance Recapture and Penalty Through FY 11]]</f>
        <v>7914.9124000000002</v>
      </c>
      <c r="DS528" s="7">
        <v>0</v>
      </c>
      <c r="DT528" s="7">
        <v>0</v>
      </c>
      <c r="DU528" s="7">
        <v>0</v>
      </c>
      <c r="DV528" s="7">
        <v>0</v>
      </c>
    </row>
    <row r="529" spans="1:126" x14ac:dyDescent="0.25">
      <c r="A529" s="5">
        <v>93417</v>
      </c>
      <c r="B529" s="5" t="s">
        <v>1237</v>
      </c>
      <c r="C529" s="5" t="s">
        <v>1238</v>
      </c>
      <c r="D529" s="5" t="s">
        <v>36</v>
      </c>
      <c r="E529" s="5">
        <v>15</v>
      </c>
      <c r="F529" s="5">
        <v>4008</v>
      </c>
      <c r="G529" s="5">
        <v>16</v>
      </c>
      <c r="H529" s="23"/>
      <c r="I529" s="23"/>
      <c r="J529" s="5">
        <v>326140</v>
      </c>
      <c r="K529" s="6" t="s">
        <v>1227</v>
      </c>
      <c r="L529" s="6">
        <v>33175</v>
      </c>
      <c r="M529" s="9">
        <v>40483</v>
      </c>
      <c r="N529" s="7">
        <v>175</v>
      </c>
      <c r="O529" s="5"/>
      <c r="P529" s="23">
        <v>0</v>
      </c>
      <c r="Q529" s="23">
        <v>0</v>
      </c>
      <c r="R529" s="23">
        <v>5</v>
      </c>
      <c r="S529" s="23">
        <v>0</v>
      </c>
      <c r="T529" s="23">
        <v>0</v>
      </c>
      <c r="U529" s="23">
        <v>5</v>
      </c>
      <c r="V529" s="23">
        <v>5</v>
      </c>
      <c r="W529" s="23">
        <v>0</v>
      </c>
      <c r="X529" s="23">
        <v>0</v>
      </c>
      <c r="Y529" s="23">
        <v>0</v>
      </c>
      <c r="Z529" s="23">
        <v>0</v>
      </c>
      <c r="AA529" s="24">
        <v>0</v>
      </c>
      <c r="AB529" s="24">
        <v>0</v>
      </c>
      <c r="AC529" s="24">
        <v>0</v>
      </c>
      <c r="AD529" s="24">
        <v>0</v>
      </c>
      <c r="AE529" s="24">
        <v>0</v>
      </c>
      <c r="AF529" s="24">
        <v>100</v>
      </c>
      <c r="AG529" s="5" t="s">
        <v>33</v>
      </c>
      <c r="AH529" s="7" t="s">
        <v>33</v>
      </c>
      <c r="AI529" s="7">
        <v>3.5263</v>
      </c>
      <c r="AJ529" s="7">
        <v>78.210800000000006</v>
      </c>
      <c r="AK529" s="7">
        <v>0</v>
      </c>
      <c r="AL529" s="7">
        <f>Table2[[#This Row],[Company Direct Land Through FY 11]]+Table2[[#This Row],[Company Direct Land FY 12 and After ]]</f>
        <v>78.210800000000006</v>
      </c>
      <c r="AM529" s="7">
        <v>6.5488999999999997</v>
      </c>
      <c r="AN529" s="7">
        <v>145.2484</v>
      </c>
      <c r="AO529" s="7">
        <v>0</v>
      </c>
      <c r="AP529" s="7">
        <f>Table2[[#This Row],[Company Direct Building Through FY 11]]+Table2[[#This Row],[Company Direct Building FY 12 and After  ]]</f>
        <v>145.2484</v>
      </c>
      <c r="AQ529" s="7">
        <v>0</v>
      </c>
      <c r="AR529" s="7">
        <v>0</v>
      </c>
      <c r="AS529" s="7">
        <v>0</v>
      </c>
      <c r="AT529" s="7">
        <f>Table2[[#This Row],[Mortgage Recording Tax Through FY 11]]+Table2[[#This Row],[Mortgage Recording Tax FY 12 and After ]]</f>
        <v>0</v>
      </c>
      <c r="AU529" s="7">
        <v>0</v>
      </c>
      <c r="AV529" s="7">
        <v>0</v>
      </c>
      <c r="AW529" s="7">
        <v>0</v>
      </c>
      <c r="AX529" s="7">
        <f>Table2[[#This Row],[Pilot Savings  Through FY 11]]+Table2[[#This Row],[Pilot Savings FY 12 and After ]]</f>
        <v>0</v>
      </c>
      <c r="AY529" s="7">
        <v>0</v>
      </c>
      <c r="AZ529" s="7">
        <v>0</v>
      </c>
      <c r="BA529" s="7">
        <v>0</v>
      </c>
      <c r="BB529" s="7">
        <f>Table2[[#This Row],[Mortgage Recording Tax Exemption Through FY 11]]+Table2[[#This Row],[Mortgage Recording Tax Exemption FY 12 and After ]]</f>
        <v>0</v>
      </c>
      <c r="BC529" s="7">
        <v>5.7229000000000001</v>
      </c>
      <c r="BD529" s="7">
        <v>129.86969999999999</v>
      </c>
      <c r="BE529" s="7">
        <v>0</v>
      </c>
      <c r="BF529" s="7">
        <f>Table2[[#This Row],[Indirect and Induced Land Through FY 11]]+Table2[[#This Row],[Indirect and Induced Land FY 12 and After ]]</f>
        <v>129.86969999999999</v>
      </c>
      <c r="BG529" s="7">
        <v>10.628299999999999</v>
      </c>
      <c r="BH529" s="7">
        <v>241.18680000000001</v>
      </c>
      <c r="BI529" s="7">
        <v>0</v>
      </c>
      <c r="BJ529" s="7">
        <f>Table2[[#This Row],[Indirect and Induced Building Through FY 11]]+Table2[[#This Row],[Indirect and Induced Building FY 12 and After]]</f>
        <v>241.18680000000001</v>
      </c>
      <c r="BK529" s="7">
        <v>26.426400000000001</v>
      </c>
      <c r="BL529" s="7">
        <v>594.51570000000004</v>
      </c>
      <c r="BM529" s="7">
        <v>0</v>
      </c>
      <c r="BN529" s="7">
        <f>Table2[[#This Row],[TOTAL Real Property Related Taxes Through FY 11]]+Table2[[#This Row],[TOTAL Real Property Related Taxes FY 12 and After]]</f>
        <v>594.51570000000004</v>
      </c>
      <c r="BO529" s="7">
        <v>44.2774</v>
      </c>
      <c r="BP529" s="7">
        <v>1089.1456000000001</v>
      </c>
      <c r="BQ529" s="7">
        <v>0</v>
      </c>
      <c r="BR529" s="7">
        <f>Table2[[#This Row],[Company Direct Through FY 11]]+Table2[[#This Row],[Company Direct FY 12 and After ]]</f>
        <v>1089.1456000000001</v>
      </c>
      <c r="BS529" s="7">
        <v>0</v>
      </c>
      <c r="BT529" s="7">
        <v>0</v>
      </c>
      <c r="BU529" s="7">
        <v>0</v>
      </c>
      <c r="BV529" s="7">
        <f>Table2[[#This Row],[Sales Tax Exemption Through FY 11]]+Table2[[#This Row],[Sales Tax Exemption FY 12 and After ]]</f>
        <v>0</v>
      </c>
      <c r="BW529" s="7">
        <v>0</v>
      </c>
      <c r="BX529" s="7">
        <v>0</v>
      </c>
      <c r="BY529" s="7">
        <v>0</v>
      </c>
      <c r="BZ529" s="7">
        <f>Table2[[#This Row],[Energy Tax Savings Through FY 11]]+Table2[[#This Row],[Energy Tax Savings FY 12 and After ]]</f>
        <v>0</v>
      </c>
      <c r="CA529" s="7">
        <v>0</v>
      </c>
      <c r="CB529" s="7">
        <v>0</v>
      </c>
      <c r="CC529" s="7">
        <v>0</v>
      </c>
      <c r="CD529" s="7">
        <f>Table2[[#This Row],[Tax Exempt Bond Savings Through FY 11]]+Table2[[#This Row],[Tax Exempt Bond Savings FY12 and After ]]</f>
        <v>0</v>
      </c>
      <c r="CE529" s="7">
        <v>20.6648</v>
      </c>
      <c r="CF529" s="7">
        <v>447.70030000000003</v>
      </c>
      <c r="CG529" s="7">
        <v>0</v>
      </c>
      <c r="CH529" s="7">
        <f>Table2[[#This Row],[Indirect and Induced Through FY 11]]+Table2[[#This Row],[Indirect and Induced FY 12 and After  ]]</f>
        <v>447.70030000000003</v>
      </c>
      <c r="CI529" s="7">
        <v>64.9422</v>
      </c>
      <c r="CJ529" s="7">
        <v>1536.8459</v>
      </c>
      <c r="CK529" s="7">
        <v>0</v>
      </c>
      <c r="CL529" s="7">
        <f>Table2[[#This Row],[TOTAL Income Consumption Use Taxes Through FY 11]]+Table2[[#This Row],[TOTAL Income Consumption Use Taxes FY 12 and After  ]]</f>
        <v>1536.8459</v>
      </c>
      <c r="CM529" s="7">
        <v>0</v>
      </c>
      <c r="CN529" s="7">
        <v>0</v>
      </c>
      <c r="CO529" s="7">
        <v>0</v>
      </c>
      <c r="CP529" s="7">
        <f>Table2[[#This Row],[Assistance Provided Through FY 11]]+Table2[[#This Row],[Assistance Provided FY 12 and After ]]</f>
        <v>0</v>
      </c>
      <c r="CQ529" s="7">
        <v>0</v>
      </c>
      <c r="CR529" s="7">
        <v>0</v>
      </c>
      <c r="CS529" s="7">
        <v>0</v>
      </c>
      <c r="CT529" s="7">
        <f>Table2[[#This Row],[Recapture Cancellation Reduction Amount Through FY 11]]+Table2[[#This Row],[Recapture Cancellation Reduction Amount FY 12 and After ]]</f>
        <v>0</v>
      </c>
      <c r="CU529" s="7">
        <v>0</v>
      </c>
      <c r="CV529" s="7">
        <v>0</v>
      </c>
      <c r="CW529" s="7">
        <v>0</v>
      </c>
      <c r="CX529" s="7">
        <f>Table2[[#This Row],[Penalty Paid Through FY 11]]+Table2[[#This Row],[Penalty Paid FY 12 and After]]</f>
        <v>0</v>
      </c>
      <c r="CY529" s="7">
        <v>0</v>
      </c>
      <c r="CZ529" s="7">
        <v>0</v>
      </c>
      <c r="DA529" s="7">
        <v>0</v>
      </c>
      <c r="DB529" s="7">
        <f>Table2[[#This Row],[TOTAL Assistance Net of recapture penalties Through FY 11]]+Table2[[#This Row],[TOTAL Assistance Net of recapture penalties FY 12 and After ]]</f>
        <v>0</v>
      </c>
      <c r="DC529" s="7">
        <v>54.352600000000002</v>
      </c>
      <c r="DD529" s="7">
        <v>1312.6048000000001</v>
      </c>
      <c r="DE529" s="7">
        <v>0</v>
      </c>
      <c r="DF529" s="7">
        <f>Table2[[#This Row],[Company Direct Tax Revenue Before Assistance FY 12 and After]]+Table2[[#This Row],[Company Direct Tax Revenue Before Assistance Through FY 11]]</f>
        <v>1312.6048000000001</v>
      </c>
      <c r="DG529" s="7">
        <v>37.015999999999998</v>
      </c>
      <c r="DH529" s="7">
        <v>818.7568</v>
      </c>
      <c r="DI529" s="7">
        <v>0</v>
      </c>
      <c r="DJ529" s="7">
        <f>Table2[[#This Row],[Indirect and Induced Tax Revenues FY 12 and After]]+Table2[[#This Row],[Indirect and Induced Tax Revenues Through FY 11]]</f>
        <v>818.7568</v>
      </c>
      <c r="DK529" s="7">
        <v>91.368600000000001</v>
      </c>
      <c r="DL529" s="7">
        <v>2131.3616000000002</v>
      </c>
      <c r="DM529" s="7">
        <v>0</v>
      </c>
      <c r="DN529" s="7">
        <f>Table2[[#This Row],[TOTAL Tax Revenues Before Assistance Through FY 11]]+Table2[[#This Row],[TOTAL Tax Revenues Before Assistance FY 12 and After]]</f>
        <v>2131.3616000000002</v>
      </c>
      <c r="DO529" s="7">
        <v>91.368600000000001</v>
      </c>
      <c r="DP529" s="7">
        <v>2131.3616000000002</v>
      </c>
      <c r="DQ529" s="7">
        <v>0</v>
      </c>
      <c r="DR529" s="7">
        <f>Table2[[#This Row],[TOTAL Tax Revenues Net of Assistance Recapture and Penalty FY 12 and After]]+Table2[[#This Row],[TOTAL Tax Revenues Net of Assistance Recapture and Penalty Through FY 11]]</f>
        <v>2131.3616000000002</v>
      </c>
      <c r="DS529" s="7">
        <v>0</v>
      </c>
      <c r="DT529" s="7">
        <v>0</v>
      </c>
      <c r="DU529" s="7">
        <v>0</v>
      </c>
      <c r="DV529" s="7">
        <v>0</v>
      </c>
    </row>
    <row r="530" spans="1:126" x14ac:dyDescent="0.25">
      <c r="A530" s="5">
        <v>93418</v>
      </c>
      <c r="B530" s="5" t="s">
        <v>1239</v>
      </c>
      <c r="C530" s="5" t="s">
        <v>1240</v>
      </c>
      <c r="D530" s="5" t="s">
        <v>27</v>
      </c>
      <c r="E530" s="5">
        <v>9</v>
      </c>
      <c r="F530" s="5">
        <v>1909</v>
      </c>
      <c r="G530" s="5">
        <v>9</v>
      </c>
      <c r="H530" s="23"/>
      <c r="I530" s="23"/>
      <c r="J530" s="5">
        <v>712110</v>
      </c>
      <c r="K530" s="6" t="s">
        <v>1227</v>
      </c>
      <c r="L530" s="6">
        <v>30055</v>
      </c>
      <c r="M530" s="9">
        <v>41091</v>
      </c>
      <c r="N530" s="7">
        <v>780</v>
      </c>
      <c r="O530" s="5"/>
      <c r="P530" s="23">
        <v>7</v>
      </c>
      <c r="Q530" s="23">
        <v>0</v>
      </c>
      <c r="R530" s="23">
        <v>45</v>
      </c>
      <c r="S530" s="23">
        <v>1</v>
      </c>
      <c r="T530" s="23">
        <v>0</v>
      </c>
      <c r="U530" s="23">
        <v>53</v>
      </c>
      <c r="V530" s="23">
        <v>49</v>
      </c>
      <c r="W530" s="23">
        <v>0</v>
      </c>
      <c r="X530" s="23">
        <v>0</v>
      </c>
      <c r="Y530" s="23">
        <v>0</v>
      </c>
      <c r="Z530" s="23">
        <v>0</v>
      </c>
      <c r="AA530" s="24">
        <v>0</v>
      </c>
      <c r="AB530" s="24">
        <v>0</v>
      </c>
      <c r="AC530" s="24">
        <v>0</v>
      </c>
      <c r="AD530" s="24">
        <v>0</v>
      </c>
      <c r="AE530" s="24">
        <v>0</v>
      </c>
      <c r="AF530" s="24">
        <v>96.2264150943396</v>
      </c>
      <c r="AG530" s="5" t="s">
        <v>39</v>
      </c>
      <c r="AH530" s="7" t="s">
        <v>33</v>
      </c>
      <c r="AI530" s="7">
        <v>13.9682</v>
      </c>
      <c r="AJ530" s="7">
        <v>23.1434</v>
      </c>
      <c r="AK530" s="7">
        <v>3.0194999999999999</v>
      </c>
      <c r="AL530" s="7">
        <f>Table2[[#This Row],[Company Direct Land Through FY 11]]+Table2[[#This Row],[Company Direct Land FY 12 and After ]]</f>
        <v>26.1629</v>
      </c>
      <c r="AM530" s="7">
        <v>25.940999999999999</v>
      </c>
      <c r="AN530" s="7">
        <v>42.981000000000002</v>
      </c>
      <c r="AO530" s="7">
        <v>5.6078000000000001</v>
      </c>
      <c r="AP530" s="7">
        <f>Table2[[#This Row],[Company Direct Building Through FY 11]]+Table2[[#This Row],[Company Direct Building FY 12 and After  ]]</f>
        <v>48.588799999999999</v>
      </c>
      <c r="AQ530" s="7">
        <v>0</v>
      </c>
      <c r="AR530" s="7">
        <v>0</v>
      </c>
      <c r="AS530" s="7">
        <v>0</v>
      </c>
      <c r="AT530" s="7">
        <f>Table2[[#This Row],[Mortgage Recording Tax Through FY 11]]+Table2[[#This Row],[Mortgage Recording Tax FY 12 and After ]]</f>
        <v>0</v>
      </c>
      <c r="AU530" s="7">
        <v>0</v>
      </c>
      <c r="AV530" s="7">
        <v>0</v>
      </c>
      <c r="AW530" s="7">
        <v>0</v>
      </c>
      <c r="AX530" s="7">
        <f>Table2[[#This Row],[Pilot Savings  Through FY 11]]+Table2[[#This Row],[Pilot Savings FY 12 and After ]]</f>
        <v>0</v>
      </c>
      <c r="AY530" s="7">
        <v>0</v>
      </c>
      <c r="AZ530" s="7">
        <v>0</v>
      </c>
      <c r="BA530" s="7">
        <v>0</v>
      </c>
      <c r="BB530" s="7">
        <f>Table2[[#This Row],[Mortgage Recording Tax Exemption Through FY 11]]+Table2[[#This Row],[Mortgage Recording Tax Exemption FY 12 and After ]]</f>
        <v>0</v>
      </c>
      <c r="BC530" s="7">
        <v>43.861400000000003</v>
      </c>
      <c r="BD530" s="7">
        <v>87.732900000000001</v>
      </c>
      <c r="BE530" s="7">
        <v>9.4816000000000003</v>
      </c>
      <c r="BF530" s="7">
        <f>Table2[[#This Row],[Indirect and Induced Land Through FY 11]]+Table2[[#This Row],[Indirect and Induced Land FY 12 and After ]]</f>
        <v>97.214500000000001</v>
      </c>
      <c r="BG530" s="7">
        <v>81.456999999999994</v>
      </c>
      <c r="BH530" s="7">
        <v>162.9325</v>
      </c>
      <c r="BI530" s="7">
        <v>17.608799999999999</v>
      </c>
      <c r="BJ530" s="7">
        <f>Table2[[#This Row],[Indirect and Induced Building Through FY 11]]+Table2[[#This Row],[Indirect and Induced Building FY 12 and After]]</f>
        <v>180.54130000000001</v>
      </c>
      <c r="BK530" s="7">
        <v>165.2276</v>
      </c>
      <c r="BL530" s="7">
        <v>316.78980000000001</v>
      </c>
      <c r="BM530" s="7">
        <v>35.717700000000001</v>
      </c>
      <c r="BN530" s="7">
        <f>Table2[[#This Row],[TOTAL Real Property Related Taxes Through FY 11]]+Table2[[#This Row],[TOTAL Real Property Related Taxes FY 12 and After]]</f>
        <v>352.50749999999999</v>
      </c>
      <c r="BO530" s="7">
        <v>159.16900000000001</v>
      </c>
      <c r="BP530" s="7">
        <v>303.65339999999998</v>
      </c>
      <c r="BQ530" s="7">
        <v>34.408000000000001</v>
      </c>
      <c r="BR530" s="7">
        <f>Table2[[#This Row],[Company Direct Through FY 11]]+Table2[[#This Row],[Company Direct FY 12 and After ]]</f>
        <v>338.06139999999999</v>
      </c>
      <c r="BS530" s="7">
        <v>0</v>
      </c>
      <c r="BT530" s="7">
        <v>0</v>
      </c>
      <c r="BU530" s="7">
        <v>0</v>
      </c>
      <c r="BV530" s="7">
        <f>Table2[[#This Row],[Sales Tax Exemption Through FY 11]]+Table2[[#This Row],[Sales Tax Exemption FY 12 and After ]]</f>
        <v>0</v>
      </c>
      <c r="BW530" s="7">
        <v>0</v>
      </c>
      <c r="BX530" s="7">
        <v>0</v>
      </c>
      <c r="BY530" s="7">
        <v>0</v>
      </c>
      <c r="BZ530" s="7">
        <f>Table2[[#This Row],[Energy Tax Savings Through FY 11]]+Table2[[#This Row],[Energy Tax Savings FY 12 and After ]]</f>
        <v>0</v>
      </c>
      <c r="CA530" s="7">
        <v>0</v>
      </c>
      <c r="CB530" s="7">
        <v>0</v>
      </c>
      <c r="CC530" s="7">
        <v>0</v>
      </c>
      <c r="CD530" s="7">
        <f>Table2[[#This Row],[Tax Exempt Bond Savings Through FY 11]]+Table2[[#This Row],[Tax Exempt Bond Savings FY12 and After ]]</f>
        <v>0</v>
      </c>
      <c r="CE530" s="7">
        <v>143.7319</v>
      </c>
      <c r="CF530" s="7">
        <v>296.26839999999999</v>
      </c>
      <c r="CG530" s="7">
        <v>31.070900000000002</v>
      </c>
      <c r="CH530" s="7">
        <f>Table2[[#This Row],[Indirect and Induced Through FY 11]]+Table2[[#This Row],[Indirect and Induced FY 12 and After  ]]</f>
        <v>327.33929999999998</v>
      </c>
      <c r="CI530" s="7">
        <v>302.90089999999998</v>
      </c>
      <c r="CJ530" s="7">
        <v>599.92179999999996</v>
      </c>
      <c r="CK530" s="7">
        <v>65.478899999999996</v>
      </c>
      <c r="CL530" s="7">
        <f>Table2[[#This Row],[TOTAL Income Consumption Use Taxes Through FY 11]]+Table2[[#This Row],[TOTAL Income Consumption Use Taxes FY 12 and After  ]]</f>
        <v>665.40069999999992</v>
      </c>
      <c r="CM530" s="7">
        <v>0</v>
      </c>
      <c r="CN530" s="7">
        <v>0</v>
      </c>
      <c r="CO530" s="7">
        <v>0</v>
      </c>
      <c r="CP530" s="7">
        <f>Table2[[#This Row],[Assistance Provided Through FY 11]]+Table2[[#This Row],[Assistance Provided FY 12 and After ]]</f>
        <v>0</v>
      </c>
      <c r="CQ530" s="7">
        <v>0</v>
      </c>
      <c r="CR530" s="7">
        <v>0</v>
      </c>
      <c r="CS530" s="7">
        <v>0</v>
      </c>
      <c r="CT530" s="7">
        <f>Table2[[#This Row],[Recapture Cancellation Reduction Amount Through FY 11]]+Table2[[#This Row],[Recapture Cancellation Reduction Amount FY 12 and After ]]</f>
        <v>0</v>
      </c>
      <c r="CU530" s="7">
        <v>0</v>
      </c>
      <c r="CV530" s="7">
        <v>0</v>
      </c>
      <c r="CW530" s="7">
        <v>0</v>
      </c>
      <c r="CX530" s="7">
        <f>Table2[[#This Row],[Penalty Paid Through FY 11]]+Table2[[#This Row],[Penalty Paid FY 12 and After]]</f>
        <v>0</v>
      </c>
      <c r="CY530" s="7">
        <v>0</v>
      </c>
      <c r="CZ530" s="7">
        <v>0</v>
      </c>
      <c r="DA530" s="7">
        <v>0</v>
      </c>
      <c r="DB530" s="7">
        <f>Table2[[#This Row],[TOTAL Assistance Net of recapture penalties Through FY 11]]+Table2[[#This Row],[TOTAL Assistance Net of recapture penalties FY 12 and After ]]</f>
        <v>0</v>
      </c>
      <c r="DC530" s="7">
        <v>199.07820000000001</v>
      </c>
      <c r="DD530" s="7">
        <v>369.77780000000001</v>
      </c>
      <c r="DE530" s="7">
        <v>43.035299999999999</v>
      </c>
      <c r="DF530" s="7">
        <f>Table2[[#This Row],[Company Direct Tax Revenue Before Assistance FY 12 and After]]+Table2[[#This Row],[Company Direct Tax Revenue Before Assistance Through FY 11]]</f>
        <v>412.81310000000002</v>
      </c>
      <c r="DG530" s="7">
        <v>269.05029999999999</v>
      </c>
      <c r="DH530" s="7">
        <v>546.93380000000002</v>
      </c>
      <c r="DI530" s="7">
        <v>58.161299999999997</v>
      </c>
      <c r="DJ530" s="7">
        <f>Table2[[#This Row],[Indirect and Induced Tax Revenues FY 12 and After]]+Table2[[#This Row],[Indirect and Induced Tax Revenues Through FY 11]]</f>
        <v>605.0951</v>
      </c>
      <c r="DK530" s="7">
        <v>468.12849999999997</v>
      </c>
      <c r="DL530" s="7">
        <v>916.71159999999998</v>
      </c>
      <c r="DM530" s="7">
        <v>101.1966</v>
      </c>
      <c r="DN530" s="7">
        <f>Table2[[#This Row],[TOTAL Tax Revenues Before Assistance Through FY 11]]+Table2[[#This Row],[TOTAL Tax Revenues Before Assistance FY 12 and After]]</f>
        <v>1017.9082</v>
      </c>
      <c r="DO530" s="7">
        <v>468.12849999999997</v>
      </c>
      <c r="DP530" s="7">
        <v>916.71159999999998</v>
      </c>
      <c r="DQ530" s="7">
        <v>101.1966</v>
      </c>
      <c r="DR530" s="7">
        <f>Table2[[#This Row],[TOTAL Tax Revenues Net of Assistance Recapture and Penalty FY 12 and After]]+Table2[[#This Row],[TOTAL Tax Revenues Net of Assistance Recapture and Penalty Through FY 11]]</f>
        <v>1017.9082</v>
      </c>
      <c r="DS530" s="7">
        <v>0</v>
      </c>
      <c r="DT530" s="7">
        <v>0</v>
      </c>
      <c r="DU530" s="7">
        <v>0</v>
      </c>
      <c r="DV530" s="7">
        <v>0</v>
      </c>
    </row>
    <row r="531" spans="1:126" x14ac:dyDescent="0.25">
      <c r="A531" s="5">
        <v>93419</v>
      </c>
      <c r="B531" s="5" t="s">
        <v>1241</v>
      </c>
      <c r="C531" s="5" t="s">
        <v>1242</v>
      </c>
      <c r="D531" s="5" t="s">
        <v>42</v>
      </c>
      <c r="E531" s="5">
        <v>35</v>
      </c>
      <c r="F531" s="5">
        <v>2002</v>
      </c>
      <c r="G531" s="5">
        <v>1</v>
      </c>
      <c r="H531" s="23"/>
      <c r="I531" s="23"/>
      <c r="J531" s="5">
        <v>531312</v>
      </c>
      <c r="K531" s="6" t="s">
        <v>1227</v>
      </c>
      <c r="L531" s="6">
        <v>35181</v>
      </c>
      <c r="M531" s="9">
        <v>43831</v>
      </c>
      <c r="N531" s="7">
        <v>8000</v>
      </c>
      <c r="O531" s="5"/>
      <c r="P531" s="23">
        <v>0</v>
      </c>
      <c r="Q531" s="23">
        <v>0</v>
      </c>
      <c r="R531" s="23">
        <v>0</v>
      </c>
      <c r="S531" s="23">
        <v>0</v>
      </c>
      <c r="T531" s="23">
        <v>0</v>
      </c>
      <c r="U531" s="23">
        <v>0</v>
      </c>
      <c r="V531" s="23">
        <v>583</v>
      </c>
      <c r="W531" s="23">
        <v>0</v>
      </c>
      <c r="X531" s="23">
        <v>0</v>
      </c>
      <c r="Y531" s="23">
        <v>0</v>
      </c>
      <c r="Z531" s="23">
        <v>0</v>
      </c>
      <c r="AA531" s="24">
        <v>0</v>
      </c>
      <c r="AB531" s="24">
        <v>0</v>
      </c>
      <c r="AC531" s="24">
        <v>0</v>
      </c>
      <c r="AD531" s="24">
        <v>0</v>
      </c>
      <c r="AE531" s="24">
        <v>0</v>
      </c>
      <c r="AF531" s="24">
        <v>0</v>
      </c>
      <c r="AG531" s="5"/>
      <c r="AH531" s="7"/>
      <c r="AI531" s="7">
        <v>377.3073</v>
      </c>
      <c r="AJ531" s="7">
        <v>3441.0749999999998</v>
      </c>
      <c r="AK531" s="7">
        <v>911.24620000000004</v>
      </c>
      <c r="AL531" s="7">
        <f>Table2[[#This Row],[Company Direct Land Through FY 11]]+Table2[[#This Row],[Company Direct Land FY 12 and After ]]</f>
        <v>4352.3212000000003</v>
      </c>
      <c r="AM531" s="7">
        <v>700.71349999999995</v>
      </c>
      <c r="AN531" s="7">
        <v>6390.5680000000002</v>
      </c>
      <c r="AO531" s="7">
        <v>1692.3140000000001</v>
      </c>
      <c r="AP531" s="7">
        <f>Table2[[#This Row],[Company Direct Building Through FY 11]]+Table2[[#This Row],[Company Direct Building FY 12 and After  ]]</f>
        <v>8082.8820000000005</v>
      </c>
      <c r="AQ531" s="7">
        <v>0</v>
      </c>
      <c r="AR531" s="7">
        <v>0</v>
      </c>
      <c r="AS531" s="7">
        <v>0</v>
      </c>
      <c r="AT531" s="7">
        <f>Table2[[#This Row],[Mortgage Recording Tax Through FY 11]]+Table2[[#This Row],[Mortgage Recording Tax FY 12 and After ]]</f>
        <v>0</v>
      </c>
      <c r="AU531" s="7">
        <v>0</v>
      </c>
      <c r="AV531" s="7">
        <v>0</v>
      </c>
      <c r="AW531" s="7">
        <v>0</v>
      </c>
      <c r="AX531" s="7">
        <f>Table2[[#This Row],[Pilot Savings  Through FY 11]]+Table2[[#This Row],[Pilot Savings FY 12 and After ]]</f>
        <v>0</v>
      </c>
      <c r="AY531" s="7">
        <v>0</v>
      </c>
      <c r="AZ531" s="7">
        <v>0</v>
      </c>
      <c r="BA531" s="7">
        <v>0</v>
      </c>
      <c r="BB531" s="7">
        <f>Table2[[#This Row],[Mortgage Recording Tax Exemption Through FY 11]]+Table2[[#This Row],[Mortgage Recording Tax Exemption FY 12 and After ]]</f>
        <v>0</v>
      </c>
      <c r="BC531" s="7">
        <v>493.25889999999998</v>
      </c>
      <c r="BD531" s="7">
        <v>4703.2524999999996</v>
      </c>
      <c r="BE531" s="7">
        <v>1191.2844</v>
      </c>
      <c r="BF531" s="7">
        <f>Table2[[#This Row],[Indirect and Induced Land Through FY 11]]+Table2[[#This Row],[Indirect and Induced Land FY 12 and After ]]</f>
        <v>5894.5368999999992</v>
      </c>
      <c r="BG531" s="7">
        <v>916.05229999999995</v>
      </c>
      <c r="BH531" s="7">
        <v>8734.6123000000007</v>
      </c>
      <c r="BI531" s="7">
        <v>2212.3849</v>
      </c>
      <c r="BJ531" s="7">
        <f>Table2[[#This Row],[Indirect and Induced Building Through FY 11]]+Table2[[#This Row],[Indirect and Induced Building FY 12 and After]]</f>
        <v>10946.997200000002</v>
      </c>
      <c r="BK531" s="7">
        <v>2487.3319999999999</v>
      </c>
      <c r="BL531" s="7">
        <v>23269.507799999999</v>
      </c>
      <c r="BM531" s="7">
        <v>6007.2295000000004</v>
      </c>
      <c r="BN531" s="7">
        <f>Table2[[#This Row],[TOTAL Real Property Related Taxes Through FY 11]]+Table2[[#This Row],[TOTAL Real Property Related Taxes FY 12 and After]]</f>
        <v>29276.737300000001</v>
      </c>
      <c r="BO531" s="7">
        <v>5164.0241999999998</v>
      </c>
      <c r="BP531" s="7">
        <v>54154.832699999999</v>
      </c>
      <c r="BQ531" s="7">
        <v>12471.788</v>
      </c>
      <c r="BR531" s="7">
        <f>Table2[[#This Row],[Company Direct Through FY 11]]+Table2[[#This Row],[Company Direct FY 12 and After ]]</f>
        <v>66626.620699999999</v>
      </c>
      <c r="BS531" s="7">
        <v>0</v>
      </c>
      <c r="BT531" s="7">
        <v>0</v>
      </c>
      <c r="BU531" s="7">
        <v>0</v>
      </c>
      <c r="BV531" s="7">
        <f>Table2[[#This Row],[Sales Tax Exemption Through FY 11]]+Table2[[#This Row],[Sales Tax Exemption FY 12 and After ]]</f>
        <v>0</v>
      </c>
      <c r="BW531" s="7">
        <v>0</v>
      </c>
      <c r="BX531" s="7">
        <v>0</v>
      </c>
      <c r="BY531" s="7">
        <v>0</v>
      </c>
      <c r="BZ531" s="7">
        <f>Table2[[#This Row],[Energy Tax Savings Through FY 11]]+Table2[[#This Row],[Energy Tax Savings FY 12 and After ]]</f>
        <v>0</v>
      </c>
      <c r="CA531" s="7">
        <v>0</v>
      </c>
      <c r="CB531" s="7">
        <v>0</v>
      </c>
      <c r="CC531" s="7">
        <v>0</v>
      </c>
      <c r="CD531" s="7">
        <f>Table2[[#This Row],[Tax Exempt Bond Savings Through FY 11]]+Table2[[#This Row],[Tax Exempt Bond Savings FY12 and After ]]</f>
        <v>0</v>
      </c>
      <c r="CE531" s="7">
        <v>1941.4201</v>
      </c>
      <c r="CF531" s="7">
        <v>19524.8897</v>
      </c>
      <c r="CG531" s="7">
        <v>4688.7812000000004</v>
      </c>
      <c r="CH531" s="7">
        <f>Table2[[#This Row],[Indirect and Induced Through FY 11]]+Table2[[#This Row],[Indirect and Induced FY 12 and After  ]]</f>
        <v>24213.670900000001</v>
      </c>
      <c r="CI531" s="7">
        <v>7105.4443000000001</v>
      </c>
      <c r="CJ531" s="7">
        <v>73679.722399999999</v>
      </c>
      <c r="CK531" s="7">
        <v>17160.569200000002</v>
      </c>
      <c r="CL531" s="7">
        <f>Table2[[#This Row],[TOTAL Income Consumption Use Taxes Through FY 11]]+Table2[[#This Row],[TOTAL Income Consumption Use Taxes FY 12 and After  ]]</f>
        <v>90840.291599999997</v>
      </c>
      <c r="CM531" s="7">
        <v>0</v>
      </c>
      <c r="CN531" s="7">
        <v>0</v>
      </c>
      <c r="CO531" s="7">
        <v>0</v>
      </c>
      <c r="CP531" s="7">
        <f>Table2[[#This Row],[Assistance Provided Through FY 11]]+Table2[[#This Row],[Assistance Provided FY 12 and After ]]</f>
        <v>0</v>
      </c>
      <c r="CQ531" s="7">
        <v>0</v>
      </c>
      <c r="CR531" s="7">
        <v>0</v>
      </c>
      <c r="CS531" s="7">
        <v>0</v>
      </c>
      <c r="CT531" s="7">
        <f>Table2[[#This Row],[Recapture Cancellation Reduction Amount Through FY 11]]+Table2[[#This Row],[Recapture Cancellation Reduction Amount FY 12 and After ]]</f>
        <v>0</v>
      </c>
      <c r="CU531" s="7">
        <v>0</v>
      </c>
      <c r="CV531" s="7">
        <v>0</v>
      </c>
      <c r="CW531" s="7">
        <v>0</v>
      </c>
      <c r="CX531" s="7">
        <f>Table2[[#This Row],[Penalty Paid Through FY 11]]+Table2[[#This Row],[Penalty Paid FY 12 and After]]</f>
        <v>0</v>
      </c>
      <c r="CY531" s="7">
        <v>0</v>
      </c>
      <c r="CZ531" s="7">
        <v>0</v>
      </c>
      <c r="DA531" s="7">
        <v>0</v>
      </c>
      <c r="DB531" s="7">
        <f>Table2[[#This Row],[TOTAL Assistance Net of recapture penalties Through FY 11]]+Table2[[#This Row],[TOTAL Assistance Net of recapture penalties FY 12 and After ]]</f>
        <v>0</v>
      </c>
      <c r="DC531" s="7">
        <v>6242.0450000000001</v>
      </c>
      <c r="DD531" s="7">
        <v>63986.475700000003</v>
      </c>
      <c r="DE531" s="7">
        <v>15075.3482</v>
      </c>
      <c r="DF531" s="7">
        <f>Table2[[#This Row],[Company Direct Tax Revenue Before Assistance FY 12 and After]]+Table2[[#This Row],[Company Direct Tax Revenue Before Assistance Through FY 11]]</f>
        <v>79061.823900000003</v>
      </c>
      <c r="DG531" s="7">
        <v>3350.7312999999999</v>
      </c>
      <c r="DH531" s="7">
        <v>32962.754500000003</v>
      </c>
      <c r="DI531" s="7">
        <v>8092.4504999999999</v>
      </c>
      <c r="DJ531" s="7">
        <f>Table2[[#This Row],[Indirect and Induced Tax Revenues FY 12 and After]]+Table2[[#This Row],[Indirect and Induced Tax Revenues Through FY 11]]</f>
        <v>41055.205000000002</v>
      </c>
      <c r="DK531" s="7">
        <v>9592.7762999999995</v>
      </c>
      <c r="DL531" s="7">
        <v>96949.230200000005</v>
      </c>
      <c r="DM531" s="7">
        <v>23167.798699999999</v>
      </c>
      <c r="DN531" s="7">
        <f>Table2[[#This Row],[TOTAL Tax Revenues Before Assistance Through FY 11]]+Table2[[#This Row],[TOTAL Tax Revenues Before Assistance FY 12 and After]]</f>
        <v>120117.0289</v>
      </c>
      <c r="DO531" s="7">
        <v>9592.7762999999995</v>
      </c>
      <c r="DP531" s="7">
        <v>96949.230200000005</v>
      </c>
      <c r="DQ531" s="7">
        <v>23167.798699999999</v>
      </c>
      <c r="DR531" s="7">
        <f>Table2[[#This Row],[TOTAL Tax Revenues Net of Assistance Recapture and Penalty FY 12 and After]]+Table2[[#This Row],[TOTAL Tax Revenues Net of Assistance Recapture and Penalty Through FY 11]]</f>
        <v>120117.0289</v>
      </c>
      <c r="DS531" s="7">
        <v>0</v>
      </c>
      <c r="DT531" s="7">
        <v>0</v>
      </c>
      <c r="DU531" s="7">
        <v>0</v>
      </c>
      <c r="DV531" s="7">
        <v>0</v>
      </c>
    </row>
    <row r="532" spans="1:126" x14ac:dyDescent="0.25">
      <c r="A532" s="5">
        <v>93421</v>
      </c>
      <c r="B532" s="5" t="s">
        <v>1243</v>
      </c>
      <c r="C532" s="5" t="s">
        <v>1244</v>
      </c>
      <c r="D532" s="5" t="s">
        <v>42</v>
      </c>
      <c r="E532" s="5">
        <v>33</v>
      </c>
      <c r="F532" s="5">
        <v>147</v>
      </c>
      <c r="G532" s="5">
        <v>4</v>
      </c>
      <c r="H532" s="23"/>
      <c r="I532" s="23"/>
      <c r="J532" s="5">
        <v>531311</v>
      </c>
      <c r="K532" s="6" t="s">
        <v>1227</v>
      </c>
      <c r="L532" s="6">
        <v>33095</v>
      </c>
      <c r="M532" s="9">
        <v>41167</v>
      </c>
      <c r="N532" s="7">
        <v>8000</v>
      </c>
      <c r="O532" s="5"/>
      <c r="P532" s="23">
        <v>10</v>
      </c>
      <c r="Q532" s="23">
        <v>10</v>
      </c>
      <c r="R532" s="23">
        <v>1472</v>
      </c>
      <c r="S532" s="23">
        <v>161</v>
      </c>
      <c r="T532" s="23">
        <v>0</v>
      </c>
      <c r="U532" s="23">
        <v>1653</v>
      </c>
      <c r="V532" s="23">
        <v>1643</v>
      </c>
      <c r="W532" s="23">
        <v>0</v>
      </c>
      <c r="X532" s="23">
        <v>0</v>
      </c>
      <c r="Y532" s="23">
        <v>0</v>
      </c>
      <c r="Z532" s="23">
        <v>0</v>
      </c>
      <c r="AA532" s="24">
        <v>0</v>
      </c>
      <c r="AB532" s="24">
        <v>0</v>
      </c>
      <c r="AC532" s="24">
        <v>0</v>
      </c>
      <c r="AD532" s="24">
        <v>0</v>
      </c>
      <c r="AE532" s="24">
        <v>0</v>
      </c>
      <c r="AF532" s="24">
        <v>0</v>
      </c>
      <c r="AG532" s="5" t="s">
        <v>39</v>
      </c>
      <c r="AH532" s="7"/>
      <c r="AI532" s="7">
        <v>1063.3204000000001</v>
      </c>
      <c r="AJ532" s="7">
        <v>13563.241099999999</v>
      </c>
      <c r="AK532" s="7">
        <v>450.00889999999998</v>
      </c>
      <c r="AL532" s="7">
        <f>Table2[[#This Row],[Company Direct Land Through FY 11]]+Table2[[#This Row],[Company Direct Land FY 12 and After ]]</f>
        <v>14013.25</v>
      </c>
      <c r="AM532" s="7">
        <v>1974.7379000000001</v>
      </c>
      <c r="AN532" s="7">
        <v>25188.876</v>
      </c>
      <c r="AO532" s="7">
        <v>835.73069999999996</v>
      </c>
      <c r="AP532" s="7">
        <f>Table2[[#This Row],[Company Direct Building Through FY 11]]+Table2[[#This Row],[Company Direct Building FY 12 and After  ]]</f>
        <v>26024.6067</v>
      </c>
      <c r="AQ532" s="7">
        <v>0</v>
      </c>
      <c r="AR532" s="7">
        <v>0</v>
      </c>
      <c r="AS532" s="7">
        <v>0</v>
      </c>
      <c r="AT532" s="7">
        <f>Table2[[#This Row],[Mortgage Recording Tax Through FY 11]]+Table2[[#This Row],[Mortgage Recording Tax FY 12 and After ]]</f>
        <v>0</v>
      </c>
      <c r="AU532" s="7">
        <v>0</v>
      </c>
      <c r="AV532" s="7">
        <v>0</v>
      </c>
      <c r="AW532" s="7">
        <v>0</v>
      </c>
      <c r="AX532" s="7">
        <f>Table2[[#This Row],[Pilot Savings  Through FY 11]]+Table2[[#This Row],[Pilot Savings FY 12 and After ]]</f>
        <v>0</v>
      </c>
      <c r="AY532" s="7">
        <v>0</v>
      </c>
      <c r="AZ532" s="7">
        <v>0</v>
      </c>
      <c r="BA532" s="7">
        <v>0</v>
      </c>
      <c r="BB532" s="7">
        <f>Table2[[#This Row],[Mortgage Recording Tax Exemption Through FY 11]]+Table2[[#This Row],[Mortgage Recording Tax Exemption FY 12 and After ]]</f>
        <v>0</v>
      </c>
      <c r="BC532" s="7">
        <v>1390.0942</v>
      </c>
      <c r="BD532" s="7">
        <v>18453.423900000002</v>
      </c>
      <c r="BE532" s="7">
        <v>588.30309999999997</v>
      </c>
      <c r="BF532" s="7">
        <f>Table2[[#This Row],[Indirect and Induced Land Through FY 11]]+Table2[[#This Row],[Indirect and Induced Land FY 12 and After ]]</f>
        <v>19041.727000000003</v>
      </c>
      <c r="BG532" s="7">
        <v>2581.6034</v>
      </c>
      <c r="BH532" s="7">
        <v>34270.644500000002</v>
      </c>
      <c r="BI532" s="7">
        <v>1092.5628999999999</v>
      </c>
      <c r="BJ532" s="7">
        <f>Table2[[#This Row],[Indirect and Induced Building Through FY 11]]+Table2[[#This Row],[Indirect and Induced Building FY 12 and After]]</f>
        <v>35363.207399999999</v>
      </c>
      <c r="BK532" s="7">
        <v>7009.7559000000001</v>
      </c>
      <c r="BL532" s="7">
        <v>91476.185500000007</v>
      </c>
      <c r="BM532" s="7">
        <v>2966.6055999999999</v>
      </c>
      <c r="BN532" s="7">
        <f>Table2[[#This Row],[TOTAL Real Property Related Taxes Through FY 11]]+Table2[[#This Row],[TOTAL Real Property Related Taxes FY 12 and After]]</f>
        <v>94442.791100000002</v>
      </c>
      <c r="BO532" s="7">
        <v>14553.1592</v>
      </c>
      <c r="BP532" s="7">
        <v>214820.23569999999</v>
      </c>
      <c r="BQ532" s="7">
        <v>6159.0568000000003</v>
      </c>
      <c r="BR532" s="7">
        <f>Table2[[#This Row],[Company Direct Through FY 11]]+Table2[[#This Row],[Company Direct FY 12 and After ]]</f>
        <v>220979.29249999998</v>
      </c>
      <c r="BS532" s="7">
        <v>0</v>
      </c>
      <c r="BT532" s="7">
        <v>0</v>
      </c>
      <c r="BU532" s="7">
        <v>0</v>
      </c>
      <c r="BV532" s="7">
        <f>Table2[[#This Row],[Sales Tax Exemption Through FY 11]]+Table2[[#This Row],[Sales Tax Exemption FY 12 and After ]]</f>
        <v>0</v>
      </c>
      <c r="BW532" s="7">
        <v>0</v>
      </c>
      <c r="BX532" s="7">
        <v>0</v>
      </c>
      <c r="BY532" s="7">
        <v>0</v>
      </c>
      <c r="BZ532" s="7">
        <f>Table2[[#This Row],[Energy Tax Savings Through FY 11]]+Table2[[#This Row],[Energy Tax Savings FY 12 and After ]]</f>
        <v>0</v>
      </c>
      <c r="CA532" s="7">
        <v>0</v>
      </c>
      <c r="CB532" s="7">
        <v>0</v>
      </c>
      <c r="CC532" s="7">
        <v>0</v>
      </c>
      <c r="CD532" s="7">
        <f>Table2[[#This Row],[Tax Exempt Bond Savings Through FY 11]]+Table2[[#This Row],[Tax Exempt Bond Savings FY12 and After ]]</f>
        <v>0</v>
      </c>
      <c r="CE532" s="7">
        <v>5471.2781999999997</v>
      </c>
      <c r="CF532" s="7">
        <v>77370.947100000005</v>
      </c>
      <c r="CG532" s="7">
        <v>2315.5050000000001</v>
      </c>
      <c r="CH532" s="7">
        <f>Table2[[#This Row],[Indirect and Induced Through FY 11]]+Table2[[#This Row],[Indirect and Induced FY 12 and After  ]]</f>
        <v>79686.45210000001</v>
      </c>
      <c r="CI532" s="7">
        <v>20024.437399999999</v>
      </c>
      <c r="CJ532" s="7">
        <v>292191.18280000001</v>
      </c>
      <c r="CK532" s="7">
        <v>8474.5617999999995</v>
      </c>
      <c r="CL532" s="7">
        <f>Table2[[#This Row],[TOTAL Income Consumption Use Taxes Through FY 11]]+Table2[[#This Row],[TOTAL Income Consumption Use Taxes FY 12 and After  ]]</f>
        <v>300665.74460000003</v>
      </c>
      <c r="CM532" s="7">
        <v>0</v>
      </c>
      <c r="CN532" s="7">
        <v>0</v>
      </c>
      <c r="CO532" s="7">
        <v>0</v>
      </c>
      <c r="CP532" s="7">
        <f>Table2[[#This Row],[Assistance Provided Through FY 11]]+Table2[[#This Row],[Assistance Provided FY 12 and After ]]</f>
        <v>0</v>
      </c>
      <c r="CQ532" s="7">
        <v>0</v>
      </c>
      <c r="CR532" s="7">
        <v>0</v>
      </c>
      <c r="CS532" s="7">
        <v>0</v>
      </c>
      <c r="CT532" s="7">
        <f>Table2[[#This Row],[Recapture Cancellation Reduction Amount Through FY 11]]+Table2[[#This Row],[Recapture Cancellation Reduction Amount FY 12 and After ]]</f>
        <v>0</v>
      </c>
      <c r="CU532" s="7">
        <v>0</v>
      </c>
      <c r="CV532" s="7">
        <v>0</v>
      </c>
      <c r="CW532" s="7">
        <v>0</v>
      </c>
      <c r="CX532" s="7">
        <f>Table2[[#This Row],[Penalty Paid Through FY 11]]+Table2[[#This Row],[Penalty Paid FY 12 and After]]</f>
        <v>0</v>
      </c>
      <c r="CY532" s="7">
        <v>0</v>
      </c>
      <c r="CZ532" s="7">
        <v>0</v>
      </c>
      <c r="DA532" s="7">
        <v>0</v>
      </c>
      <c r="DB532" s="7">
        <f>Table2[[#This Row],[TOTAL Assistance Net of recapture penalties Through FY 11]]+Table2[[#This Row],[TOTAL Assistance Net of recapture penalties FY 12 and After ]]</f>
        <v>0</v>
      </c>
      <c r="DC532" s="7">
        <v>17591.217499999999</v>
      </c>
      <c r="DD532" s="7">
        <v>253572.35279999999</v>
      </c>
      <c r="DE532" s="7">
        <v>7444.7964000000002</v>
      </c>
      <c r="DF532" s="7">
        <f>Table2[[#This Row],[Company Direct Tax Revenue Before Assistance FY 12 and After]]+Table2[[#This Row],[Company Direct Tax Revenue Before Assistance Through FY 11]]</f>
        <v>261017.14919999999</v>
      </c>
      <c r="DG532" s="7">
        <v>9442.9758000000002</v>
      </c>
      <c r="DH532" s="7">
        <v>130095.01549999999</v>
      </c>
      <c r="DI532" s="7">
        <v>3996.3710000000001</v>
      </c>
      <c r="DJ532" s="7">
        <f>Table2[[#This Row],[Indirect and Induced Tax Revenues FY 12 and After]]+Table2[[#This Row],[Indirect and Induced Tax Revenues Through FY 11]]</f>
        <v>134091.38649999999</v>
      </c>
      <c r="DK532" s="7">
        <v>27034.193299999999</v>
      </c>
      <c r="DL532" s="7">
        <v>383667.36829999997</v>
      </c>
      <c r="DM532" s="7">
        <v>11441.1674</v>
      </c>
      <c r="DN532" s="7">
        <f>Table2[[#This Row],[TOTAL Tax Revenues Before Assistance Through FY 11]]+Table2[[#This Row],[TOTAL Tax Revenues Before Assistance FY 12 and After]]</f>
        <v>395108.53569999995</v>
      </c>
      <c r="DO532" s="7">
        <v>27034.193299999999</v>
      </c>
      <c r="DP532" s="7">
        <v>383667.36829999997</v>
      </c>
      <c r="DQ532" s="7">
        <v>11441.1674</v>
      </c>
      <c r="DR532" s="7">
        <f>Table2[[#This Row],[TOTAL Tax Revenues Net of Assistance Recapture and Penalty FY 12 and After]]+Table2[[#This Row],[TOTAL Tax Revenues Net of Assistance Recapture and Penalty Through FY 11]]</f>
        <v>395108.53569999995</v>
      </c>
      <c r="DS532" s="7">
        <v>0</v>
      </c>
      <c r="DT532" s="7">
        <v>0</v>
      </c>
      <c r="DU532" s="7">
        <v>0</v>
      </c>
      <c r="DV532" s="7">
        <v>0</v>
      </c>
    </row>
    <row r="533" spans="1:126" x14ac:dyDescent="0.25">
      <c r="A533" s="5">
        <v>93425</v>
      </c>
      <c r="B533" s="5" t="s">
        <v>1265</v>
      </c>
      <c r="C533" s="5" t="s">
        <v>1266</v>
      </c>
      <c r="D533" s="5" t="s">
        <v>36</v>
      </c>
      <c r="E533" s="5">
        <v>0</v>
      </c>
      <c r="F533" s="5">
        <v>2276</v>
      </c>
      <c r="G533" s="5">
        <v>1</v>
      </c>
      <c r="H533" s="23"/>
      <c r="I533" s="23"/>
      <c r="J533" s="5">
        <v>531311</v>
      </c>
      <c r="K533" s="6" t="s">
        <v>1227</v>
      </c>
      <c r="L533" s="6">
        <v>35537</v>
      </c>
      <c r="M533" s="9">
        <v>42856</v>
      </c>
      <c r="N533" s="7">
        <v>360</v>
      </c>
      <c r="O533" s="5"/>
      <c r="P533" s="23">
        <v>0</v>
      </c>
      <c r="Q533" s="23">
        <v>0</v>
      </c>
      <c r="R533" s="23">
        <v>0</v>
      </c>
      <c r="S533" s="23">
        <v>0</v>
      </c>
      <c r="T533" s="23">
        <v>0</v>
      </c>
      <c r="U533" s="23">
        <v>0</v>
      </c>
      <c r="V533" s="23">
        <v>44</v>
      </c>
      <c r="W533" s="23">
        <v>0</v>
      </c>
      <c r="X533" s="23">
        <v>0</v>
      </c>
      <c r="Y533" s="23">
        <v>0</v>
      </c>
      <c r="Z533" s="23">
        <v>0</v>
      </c>
      <c r="AA533" s="24">
        <v>0</v>
      </c>
      <c r="AB533" s="24">
        <v>0</v>
      </c>
      <c r="AC533" s="24">
        <v>0</v>
      </c>
      <c r="AD533" s="24">
        <v>0</v>
      </c>
      <c r="AE533" s="24">
        <v>0</v>
      </c>
      <c r="AF533" s="24">
        <v>0</v>
      </c>
      <c r="AG533" s="5"/>
      <c r="AH533" s="7"/>
      <c r="AI533" s="7">
        <v>28.475999999999999</v>
      </c>
      <c r="AJ533" s="7">
        <v>42.869799999999998</v>
      </c>
      <c r="AK533" s="7">
        <v>52.3172</v>
      </c>
      <c r="AL533" s="7">
        <f>Table2[[#This Row],[Company Direct Land Through FY 11]]+Table2[[#This Row],[Company Direct Land FY 12 and After ]]</f>
        <v>95.186999999999998</v>
      </c>
      <c r="AM533" s="7">
        <v>52.883899999999997</v>
      </c>
      <c r="AN533" s="7">
        <v>79.615200000000002</v>
      </c>
      <c r="AO533" s="7">
        <v>97.160300000000007</v>
      </c>
      <c r="AP533" s="7">
        <f>Table2[[#This Row],[Company Direct Building Through FY 11]]+Table2[[#This Row],[Company Direct Building FY 12 and After  ]]</f>
        <v>176.77550000000002</v>
      </c>
      <c r="AQ533" s="7">
        <v>0</v>
      </c>
      <c r="AR533" s="7">
        <v>0</v>
      </c>
      <c r="AS533" s="7">
        <v>0</v>
      </c>
      <c r="AT533" s="7">
        <f>Table2[[#This Row],[Mortgage Recording Tax Through FY 11]]+Table2[[#This Row],[Mortgage Recording Tax FY 12 and After ]]</f>
        <v>0</v>
      </c>
      <c r="AU533" s="7">
        <v>0</v>
      </c>
      <c r="AV533" s="7">
        <v>0</v>
      </c>
      <c r="AW533" s="7">
        <v>0</v>
      </c>
      <c r="AX533" s="7">
        <f>Table2[[#This Row],[Pilot Savings  Through FY 11]]+Table2[[#This Row],[Pilot Savings FY 12 and After ]]</f>
        <v>0</v>
      </c>
      <c r="AY533" s="7">
        <v>0</v>
      </c>
      <c r="AZ533" s="7">
        <v>0</v>
      </c>
      <c r="BA533" s="7">
        <v>0</v>
      </c>
      <c r="BB533" s="7">
        <f>Table2[[#This Row],[Mortgage Recording Tax Exemption Through FY 11]]+Table2[[#This Row],[Mortgage Recording Tax Exemption FY 12 and After ]]</f>
        <v>0</v>
      </c>
      <c r="BC533" s="7">
        <v>37.2271</v>
      </c>
      <c r="BD533" s="7">
        <v>58.263100000000001</v>
      </c>
      <c r="BE533" s="7">
        <v>68.395099999999999</v>
      </c>
      <c r="BF533" s="7">
        <f>Table2[[#This Row],[Indirect and Induced Land Through FY 11]]+Table2[[#This Row],[Indirect and Induced Land FY 12 and After ]]</f>
        <v>126.65819999999999</v>
      </c>
      <c r="BG533" s="7">
        <v>69.136099999999999</v>
      </c>
      <c r="BH533" s="7">
        <v>108.2026</v>
      </c>
      <c r="BI533" s="7">
        <v>127.0194</v>
      </c>
      <c r="BJ533" s="7">
        <f>Table2[[#This Row],[Indirect and Induced Building Through FY 11]]+Table2[[#This Row],[Indirect and Induced Building FY 12 and After]]</f>
        <v>235.22200000000001</v>
      </c>
      <c r="BK533" s="7">
        <v>187.72309999999999</v>
      </c>
      <c r="BL533" s="7">
        <v>288.95069999999998</v>
      </c>
      <c r="BM533" s="7">
        <v>344.892</v>
      </c>
      <c r="BN533" s="7">
        <f>Table2[[#This Row],[TOTAL Real Property Related Taxes Through FY 11]]+Table2[[#This Row],[TOTAL Real Property Related Taxes FY 12 and After]]</f>
        <v>633.84269999999992</v>
      </c>
      <c r="BO533" s="7">
        <v>357.55349999999999</v>
      </c>
      <c r="BP533" s="7">
        <v>588.65830000000005</v>
      </c>
      <c r="BQ533" s="7">
        <v>656.91060000000004</v>
      </c>
      <c r="BR533" s="7">
        <f>Table2[[#This Row],[Company Direct Through FY 11]]+Table2[[#This Row],[Company Direct FY 12 and After ]]</f>
        <v>1245.5689000000002</v>
      </c>
      <c r="BS533" s="7">
        <v>0</v>
      </c>
      <c r="BT533" s="7">
        <v>0</v>
      </c>
      <c r="BU533" s="7">
        <v>0</v>
      </c>
      <c r="BV533" s="7">
        <f>Table2[[#This Row],[Sales Tax Exemption Through FY 11]]+Table2[[#This Row],[Sales Tax Exemption FY 12 and After ]]</f>
        <v>0</v>
      </c>
      <c r="BW533" s="7">
        <v>0</v>
      </c>
      <c r="BX533" s="7">
        <v>0</v>
      </c>
      <c r="BY533" s="7">
        <v>0</v>
      </c>
      <c r="BZ533" s="7">
        <f>Table2[[#This Row],[Energy Tax Savings Through FY 11]]+Table2[[#This Row],[Energy Tax Savings FY 12 and After ]]</f>
        <v>0</v>
      </c>
      <c r="CA533" s="7">
        <v>0</v>
      </c>
      <c r="CB533" s="7">
        <v>0</v>
      </c>
      <c r="CC533" s="7">
        <v>0</v>
      </c>
      <c r="CD533" s="7">
        <f>Table2[[#This Row],[Tax Exempt Bond Savings Through FY 11]]+Table2[[#This Row],[Tax Exempt Bond Savings FY12 and After ]]</f>
        <v>0</v>
      </c>
      <c r="CE533" s="7">
        <v>134.42269999999999</v>
      </c>
      <c r="CF533" s="7">
        <v>223.3365</v>
      </c>
      <c r="CG533" s="7">
        <v>246.96639999999999</v>
      </c>
      <c r="CH533" s="7">
        <f>Table2[[#This Row],[Indirect and Induced Through FY 11]]+Table2[[#This Row],[Indirect and Induced FY 12 and After  ]]</f>
        <v>470.30290000000002</v>
      </c>
      <c r="CI533" s="7">
        <v>491.97620000000001</v>
      </c>
      <c r="CJ533" s="7">
        <v>811.99480000000005</v>
      </c>
      <c r="CK533" s="7">
        <v>903.87699999999995</v>
      </c>
      <c r="CL533" s="7">
        <f>Table2[[#This Row],[TOTAL Income Consumption Use Taxes Through FY 11]]+Table2[[#This Row],[TOTAL Income Consumption Use Taxes FY 12 and After  ]]</f>
        <v>1715.8717999999999</v>
      </c>
      <c r="CM533" s="7">
        <v>0</v>
      </c>
      <c r="CN533" s="7">
        <v>0</v>
      </c>
      <c r="CO533" s="7">
        <v>0</v>
      </c>
      <c r="CP533" s="7">
        <f>Table2[[#This Row],[Assistance Provided Through FY 11]]+Table2[[#This Row],[Assistance Provided FY 12 and After ]]</f>
        <v>0</v>
      </c>
      <c r="CQ533" s="7">
        <v>0</v>
      </c>
      <c r="CR533" s="7">
        <v>0</v>
      </c>
      <c r="CS533" s="7">
        <v>0</v>
      </c>
      <c r="CT533" s="7">
        <f>Table2[[#This Row],[Recapture Cancellation Reduction Amount Through FY 11]]+Table2[[#This Row],[Recapture Cancellation Reduction Amount FY 12 and After ]]</f>
        <v>0</v>
      </c>
      <c r="CU533" s="7">
        <v>0</v>
      </c>
      <c r="CV533" s="7">
        <v>0</v>
      </c>
      <c r="CW533" s="7">
        <v>0</v>
      </c>
      <c r="CX533" s="7">
        <f>Table2[[#This Row],[Penalty Paid Through FY 11]]+Table2[[#This Row],[Penalty Paid FY 12 and After]]</f>
        <v>0</v>
      </c>
      <c r="CY533" s="7">
        <v>0</v>
      </c>
      <c r="CZ533" s="7">
        <v>0</v>
      </c>
      <c r="DA533" s="7">
        <v>0</v>
      </c>
      <c r="DB533" s="7">
        <f>Table2[[#This Row],[TOTAL Assistance Net of recapture penalties Through FY 11]]+Table2[[#This Row],[TOTAL Assistance Net of recapture penalties FY 12 and After ]]</f>
        <v>0</v>
      </c>
      <c r="DC533" s="7">
        <v>438.91340000000002</v>
      </c>
      <c r="DD533" s="7">
        <v>711.14329999999995</v>
      </c>
      <c r="DE533" s="7">
        <v>806.38810000000001</v>
      </c>
      <c r="DF533" s="7">
        <f>Table2[[#This Row],[Company Direct Tax Revenue Before Assistance FY 12 and After]]+Table2[[#This Row],[Company Direct Tax Revenue Before Assistance Through FY 11]]</f>
        <v>1517.5313999999998</v>
      </c>
      <c r="DG533" s="7">
        <v>240.7859</v>
      </c>
      <c r="DH533" s="7">
        <v>389.80220000000003</v>
      </c>
      <c r="DI533" s="7">
        <v>442.3809</v>
      </c>
      <c r="DJ533" s="7">
        <f>Table2[[#This Row],[Indirect and Induced Tax Revenues FY 12 and After]]+Table2[[#This Row],[Indirect and Induced Tax Revenues Through FY 11]]</f>
        <v>832.18309999999997</v>
      </c>
      <c r="DK533" s="7">
        <v>679.69929999999999</v>
      </c>
      <c r="DL533" s="7">
        <v>1100.9455</v>
      </c>
      <c r="DM533" s="7">
        <v>1248.769</v>
      </c>
      <c r="DN533" s="7">
        <f>Table2[[#This Row],[TOTAL Tax Revenues Before Assistance Through FY 11]]+Table2[[#This Row],[TOTAL Tax Revenues Before Assistance FY 12 and After]]</f>
        <v>2349.7145</v>
      </c>
      <c r="DO533" s="7">
        <v>679.69929999999999</v>
      </c>
      <c r="DP533" s="7">
        <v>1100.9455</v>
      </c>
      <c r="DQ533" s="7">
        <v>1248.769</v>
      </c>
      <c r="DR533" s="7">
        <f>Table2[[#This Row],[TOTAL Tax Revenues Net of Assistance Recapture and Penalty FY 12 and After]]+Table2[[#This Row],[TOTAL Tax Revenues Net of Assistance Recapture and Penalty Through FY 11]]</f>
        <v>2349.7145</v>
      </c>
      <c r="DS533" s="7">
        <v>0</v>
      </c>
      <c r="DT533" s="7">
        <v>0</v>
      </c>
      <c r="DU533" s="7">
        <v>0</v>
      </c>
      <c r="DV533" s="7">
        <v>0</v>
      </c>
    </row>
    <row r="534" spans="1:126" x14ac:dyDescent="0.25">
      <c r="A534" s="5">
        <v>93428</v>
      </c>
      <c r="B534" s="5" t="s">
        <v>1267</v>
      </c>
      <c r="C534" s="5" t="s">
        <v>1268</v>
      </c>
      <c r="D534" s="5" t="s">
        <v>42</v>
      </c>
      <c r="E534" s="5">
        <v>0</v>
      </c>
      <c r="F534" s="5">
        <v>2058</v>
      </c>
      <c r="G534" s="5">
        <v>17</v>
      </c>
      <c r="H534" s="23"/>
      <c r="I534" s="23"/>
      <c r="J534" s="5">
        <v>522110</v>
      </c>
      <c r="K534" s="6" t="s">
        <v>1269</v>
      </c>
      <c r="L534" s="6">
        <v>32629</v>
      </c>
      <c r="M534" s="9">
        <v>40678</v>
      </c>
      <c r="N534" s="7"/>
      <c r="O534" s="5" t="s">
        <v>1269</v>
      </c>
      <c r="P534" s="23">
        <v>84</v>
      </c>
      <c r="Q534" s="23">
        <v>0</v>
      </c>
      <c r="R534" s="23">
        <v>1509</v>
      </c>
      <c r="S534" s="23">
        <v>0</v>
      </c>
      <c r="T534" s="23">
        <v>529</v>
      </c>
      <c r="U534" s="23">
        <v>2122</v>
      </c>
      <c r="V534" s="23">
        <v>2080</v>
      </c>
      <c r="W534" s="23">
        <v>0</v>
      </c>
      <c r="X534" s="23">
        <v>0</v>
      </c>
      <c r="Y534" s="23">
        <v>0</v>
      </c>
      <c r="Z534" s="23">
        <v>0</v>
      </c>
      <c r="AA534" s="24">
        <v>37.476459510357799</v>
      </c>
      <c r="AB534" s="24">
        <v>6.9679849340866298</v>
      </c>
      <c r="AC534" s="24">
        <v>19.271814187068401</v>
      </c>
      <c r="AD534" s="24">
        <v>8.2862523540489708</v>
      </c>
      <c r="AE534" s="24">
        <v>27.997489014438202</v>
      </c>
      <c r="AF534" s="24">
        <v>61.456371625863099</v>
      </c>
      <c r="AG534" s="5" t="s">
        <v>39</v>
      </c>
      <c r="AH534" s="7" t="s">
        <v>39</v>
      </c>
      <c r="AI534" s="7">
        <v>3058.4922000000001</v>
      </c>
      <c r="AJ534" s="7">
        <v>3910.8395999999998</v>
      </c>
      <c r="AK534" s="7">
        <v>0</v>
      </c>
      <c r="AL534" s="7">
        <f>Table2[[#This Row],[Company Direct Land Through FY 11]]+Table2[[#This Row],[Company Direct Land FY 12 and After ]]</f>
        <v>3910.8395999999998</v>
      </c>
      <c r="AM534" s="7">
        <v>5680.0568999999996</v>
      </c>
      <c r="AN534" s="7">
        <v>7262.9880000000003</v>
      </c>
      <c r="AO534" s="7">
        <v>0</v>
      </c>
      <c r="AP534" s="7">
        <f>Table2[[#This Row],[Company Direct Building Through FY 11]]+Table2[[#This Row],[Company Direct Building FY 12 and After  ]]</f>
        <v>7262.9880000000003</v>
      </c>
      <c r="AQ534" s="7">
        <v>0</v>
      </c>
      <c r="AR534" s="7">
        <v>0</v>
      </c>
      <c r="AS534" s="7">
        <v>0</v>
      </c>
      <c r="AT534" s="7">
        <f>Table2[[#This Row],[Mortgage Recording Tax Through FY 11]]+Table2[[#This Row],[Mortgage Recording Tax FY 12 and After ]]</f>
        <v>0</v>
      </c>
      <c r="AU534" s="7">
        <v>0</v>
      </c>
      <c r="AV534" s="7">
        <v>0</v>
      </c>
      <c r="AW534" s="7">
        <v>0</v>
      </c>
      <c r="AX534" s="7">
        <f>Table2[[#This Row],[Pilot Savings  Through FY 11]]+Table2[[#This Row],[Pilot Savings FY 12 and After ]]</f>
        <v>0</v>
      </c>
      <c r="AY534" s="7">
        <v>0</v>
      </c>
      <c r="AZ534" s="7">
        <v>0</v>
      </c>
      <c r="BA534" s="7">
        <v>0</v>
      </c>
      <c r="BB534" s="7">
        <f>Table2[[#This Row],[Mortgage Recording Tax Exemption Through FY 11]]+Table2[[#This Row],[Mortgage Recording Tax Exemption FY 12 and After ]]</f>
        <v>0</v>
      </c>
      <c r="BC534" s="7">
        <v>6984.5394999999999</v>
      </c>
      <c r="BD534" s="7">
        <v>9221.7072000000007</v>
      </c>
      <c r="BE534" s="7">
        <v>0</v>
      </c>
      <c r="BF534" s="7">
        <f>Table2[[#This Row],[Indirect and Induced Land Through FY 11]]+Table2[[#This Row],[Indirect and Induced Land FY 12 and After ]]</f>
        <v>9221.7072000000007</v>
      </c>
      <c r="BG534" s="7">
        <v>12971.287700000001</v>
      </c>
      <c r="BH534" s="7">
        <v>17126.0272</v>
      </c>
      <c r="BI534" s="7">
        <v>0</v>
      </c>
      <c r="BJ534" s="7">
        <f>Table2[[#This Row],[Indirect and Induced Building Through FY 11]]+Table2[[#This Row],[Indirect and Induced Building FY 12 and After]]</f>
        <v>17126.0272</v>
      </c>
      <c r="BK534" s="7">
        <v>28694.3763</v>
      </c>
      <c r="BL534" s="7">
        <v>37521.561999999998</v>
      </c>
      <c r="BM534" s="7">
        <v>0</v>
      </c>
      <c r="BN534" s="7">
        <f>Table2[[#This Row],[TOTAL Real Property Related Taxes Through FY 11]]+Table2[[#This Row],[TOTAL Real Property Related Taxes FY 12 and After]]</f>
        <v>37521.561999999998</v>
      </c>
      <c r="BO534" s="7">
        <v>41860.128799999999</v>
      </c>
      <c r="BP534" s="7">
        <v>57528.141199999998</v>
      </c>
      <c r="BQ534" s="7">
        <v>0</v>
      </c>
      <c r="BR534" s="7">
        <f>Table2[[#This Row],[Company Direct Through FY 11]]+Table2[[#This Row],[Company Direct FY 12 and After ]]</f>
        <v>57528.141199999998</v>
      </c>
      <c r="BS534" s="7">
        <v>0</v>
      </c>
      <c r="BT534" s="7">
        <v>0</v>
      </c>
      <c r="BU534" s="7">
        <v>0</v>
      </c>
      <c r="BV534" s="7">
        <f>Table2[[#This Row],[Sales Tax Exemption Through FY 11]]+Table2[[#This Row],[Sales Tax Exemption FY 12 and After ]]</f>
        <v>0</v>
      </c>
      <c r="BW534" s="7">
        <v>175.05500000000001</v>
      </c>
      <c r="BX534" s="7">
        <v>70.6751</v>
      </c>
      <c r="BY534" s="7">
        <v>0</v>
      </c>
      <c r="BZ534" s="7">
        <f>Table2[[#This Row],[Energy Tax Savings Through FY 11]]+Table2[[#This Row],[Energy Tax Savings FY 12 and After ]]</f>
        <v>70.6751</v>
      </c>
      <c r="CA534" s="7">
        <v>0</v>
      </c>
      <c r="CB534" s="7">
        <v>0</v>
      </c>
      <c r="CC534" s="7">
        <v>0</v>
      </c>
      <c r="CD534" s="7">
        <f>Table2[[#This Row],[Tax Exempt Bond Savings Through FY 11]]+Table2[[#This Row],[Tax Exempt Bond Savings FY12 and After ]]</f>
        <v>0</v>
      </c>
      <c r="CE534" s="7">
        <v>27490.482400000001</v>
      </c>
      <c r="CF534" s="7">
        <v>38431.210299999999</v>
      </c>
      <c r="CG534" s="7">
        <v>0</v>
      </c>
      <c r="CH534" s="7">
        <f>Table2[[#This Row],[Indirect and Induced Through FY 11]]+Table2[[#This Row],[Indirect and Induced FY 12 and After  ]]</f>
        <v>38431.210299999999</v>
      </c>
      <c r="CI534" s="7">
        <v>69175.556200000006</v>
      </c>
      <c r="CJ534" s="7">
        <v>95888.676399999997</v>
      </c>
      <c r="CK534" s="7">
        <v>0</v>
      </c>
      <c r="CL534" s="7">
        <f>Table2[[#This Row],[TOTAL Income Consumption Use Taxes Through FY 11]]+Table2[[#This Row],[TOTAL Income Consumption Use Taxes FY 12 and After  ]]</f>
        <v>95888.676399999997</v>
      </c>
      <c r="CM534" s="7">
        <v>175.05500000000001</v>
      </c>
      <c r="CN534" s="7">
        <v>70.6751</v>
      </c>
      <c r="CO534" s="7">
        <v>0</v>
      </c>
      <c r="CP534" s="7">
        <f>Table2[[#This Row],[Assistance Provided Through FY 11]]+Table2[[#This Row],[Assistance Provided FY 12 and After ]]</f>
        <v>70.6751</v>
      </c>
      <c r="CQ534" s="7">
        <v>0</v>
      </c>
      <c r="CR534" s="7">
        <v>0</v>
      </c>
      <c r="CS534" s="7">
        <v>0</v>
      </c>
      <c r="CT534" s="7">
        <f>Table2[[#This Row],[Recapture Cancellation Reduction Amount Through FY 11]]+Table2[[#This Row],[Recapture Cancellation Reduction Amount FY 12 and After ]]</f>
        <v>0</v>
      </c>
      <c r="CU534" s="7">
        <v>0</v>
      </c>
      <c r="CV534" s="7">
        <v>0</v>
      </c>
      <c r="CW534" s="7">
        <v>0</v>
      </c>
      <c r="CX534" s="7">
        <f>Table2[[#This Row],[Penalty Paid Through FY 11]]+Table2[[#This Row],[Penalty Paid FY 12 and After]]</f>
        <v>0</v>
      </c>
      <c r="CY534" s="7">
        <v>175.05500000000001</v>
      </c>
      <c r="CZ534" s="7">
        <v>70.6751</v>
      </c>
      <c r="DA534" s="7">
        <v>0</v>
      </c>
      <c r="DB534" s="7">
        <f>Table2[[#This Row],[TOTAL Assistance Net of recapture penalties Through FY 11]]+Table2[[#This Row],[TOTAL Assistance Net of recapture penalties FY 12 and After ]]</f>
        <v>70.6751</v>
      </c>
      <c r="DC534" s="7">
        <v>50598.677900000002</v>
      </c>
      <c r="DD534" s="7">
        <v>68701.968800000002</v>
      </c>
      <c r="DE534" s="7">
        <v>0</v>
      </c>
      <c r="DF534" s="7">
        <f>Table2[[#This Row],[Company Direct Tax Revenue Before Assistance FY 12 and After]]+Table2[[#This Row],[Company Direct Tax Revenue Before Assistance Through FY 11]]</f>
        <v>68701.968800000002</v>
      </c>
      <c r="DG534" s="7">
        <v>47446.309600000001</v>
      </c>
      <c r="DH534" s="7">
        <v>64778.9447</v>
      </c>
      <c r="DI534" s="7">
        <v>0</v>
      </c>
      <c r="DJ534" s="7">
        <f>Table2[[#This Row],[Indirect and Induced Tax Revenues FY 12 and After]]+Table2[[#This Row],[Indirect and Induced Tax Revenues Through FY 11]]</f>
        <v>64778.9447</v>
      </c>
      <c r="DK534" s="7">
        <v>98044.987500000003</v>
      </c>
      <c r="DL534" s="7">
        <v>133480.9135</v>
      </c>
      <c r="DM534" s="7">
        <v>0</v>
      </c>
      <c r="DN534" s="7">
        <f>Table2[[#This Row],[TOTAL Tax Revenues Before Assistance Through FY 11]]+Table2[[#This Row],[TOTAL Tax Revenues Before Assistance FY 12 and After]]</f>
        <v>133480.9135</v>
      </c>
      <c r="DO534" s="7">
        <v>97869.932499999995</v>
      </c>
      <c r="DP534" s="7">
        <v>133410.2384</v>
      </c>
      <c r="DQ534" s="7">
        <v>0</v>
      </c>
      <c r="DR534" s="7">
        <f>Table2[[#This Row],[TOTAL Tax Revenues Net of Assistance Recapture and Penalty FY 12 and After]]+Table2[[#This Row],[TOTAL Tax Revenues Net of Assistance Recapture and Penalty Through FY 11]]</f>
        <v>133410.2384</v>
      </c>
      <c r="DS534" s="7">
        <v>0</v>
      </c>
      <c r="DT534" s="7">
        <v>2230</v>
      </c>
      <c r="DU534" s="7">
        <v>0</v>
      </c>
      <c r="DV534" s="7">
        <v>0</v>
      </c>
    </row>
    <row r="535" spans="1:126" x14ac:dyDescent="0.25">
      <c r="A535" s="5">
        <v>93431</v>
      </c>
      <c r="B535" s="5" t="s">
        <v>937</v>
      </c>
      <c r="C535" s="5" t="s">
        <v>938</v>
      </c>
      <c r="D535" s="5" t="s">
        <v>32</v>
      </c>
      <c r="E535" s="5">
        <v>30</v>
      </c>
      <c r="F535" s="5">
        <v>3856</v>
      </c>
      <c r="G535" s="5">
        <v>156</v>
      </c>
      <c r="H535" s="23"/>
      <c r="I535" s="23"/>
      <c r="J535" s="5">
        <v>334510</v>
      </c>
      <c r="K535" s="6" t="s">
        <v>43</v>
      </c>
      <c r="L535" s="6">
        <v>40122</v>
      </c>
      <c r="M535" s="9">
        <v>49490</v>
      </c>
      <c r="N535" s="7">
        <v>1850</v>
      </c>
      <c r="O535" s="5" t="s">
        <v>51</v>
      </c>
      <c r="P535" s="23">
        <v>2</v>
      </c>
      <c r="Q535" s="23">
        <v>0</v>
      </c>
      <c r="R535" s="23">
        <v>12</v>
      </c>
      <c r="S535" s="23">
        <v>0</v>
      </c>
      <c r="T535" s="23">
        <v>0</v>
      </c>
      <c r="U535" s="23">
        <v>14</v>
      </c>
      <c r="V535" s="23">
        <v>13</v>
      </c>
      <c r="W535" s="23">
        <v>0</v>
      </c>
      <c r="X535" s="23">
        <v>0</v>
      </c>
      <c r="Y535" s="23">
        <v>0</v>
      </c>
      <c r="Z535" s="23">
        <v>4</v>
      </c>
      <c r="AA535" s="24">
        <v>0</v>
      </c>
      <c r="AB535" s="24">
        <v>0</v>
      </c>
      <c r="AC535" s="24">
        <v>0</v>
      </c>
      <c r="AD535" s="24">
        <v>0</v>
      </c>
      <c r="AE535" s="24">
        <v>0</v>
      </c>
      <c r="AF535" s="24">
        <v>100</v>
      </c>
      <c r="AG535" s="5" t="s">
        <v>39</v>
      </c>
      <c r="AH535" s="7" t="s">
        <v>33</v>
      </c>
      <c r="AI535" s="7">
        <v>12.714</v>
      </c>
      <c r="AJ535" s="7">
        <v>36.450800000000001</v>
      </c>
      <c r="AK535" s="7">
        <v>210.3494</v>
      </c>
      <c r="AL535" s="7">
        <f>Table2[[#This Row],[Company Direct Land Through FY 11]]+Table2[[#This Row],[Company Direct Land FY 12 and After ]]</f>
        <v>246.80020000000002</v>
      </c>
      <c r="AM535" s="7">
        <v>31.498999999999999</v>
      </c>
      <c r="AN535" s="7">
        <v>75.117800000000003</v>
      </c>
      <c r="AO535" s="7">
        <v>521.13879999999995</v>
      </c>
      <c r="AP535" s="7">
        <f>Table2[[#This Row],[Company Direct Building Through FY 11]]+Table2[[#This Row],[Company Direct Building FY 12 and After  ]]</f>
        <v>596.25659999999993</v>
      </c>
      <c r="AQ535" s="7">
        <v>0</v>
      </c>
      <c r="AR535" s="7">
        <v>4.5777000000000001</v>
      </c>
      <c r="AS535" s="7">
        <v>0</v>
      </c>
      <c r="AT535" s="7">
        <f>Table2[[#This Row],[Mortgage Recording Tax Through FY 11]]+Table2[[#This Row],[Mortgage Recording Tax FY 12 and After ]]</f>
        <v>4.5777000000000001</v>
      </c>
      <c r="AU535" s="7">
        <v>5.75</v>
      </c>
      <c r="AV535" s="7">
        <v>5.4118000000000004</v>
      </c>
      <c r="AW535" s="7">
        <v>95.131399999999999</v>
      </c>
      <c r="AX535" s="7">
        <f>Table2[[#This Row],[Pilot Savings  Through FY 11]]+Table2[[#This Row],[Pilot Savings FY 12 and After ]]</f>
        <v>100.5432</v>
      </c>
      <c r="AY535" s="7">
        <v>0</v>
      </c>
      <c r="AZ535" s="7">
        <v>4.5777000000000001</v>
      </c>
      <c r="BA535" s="7">
        <v>0</v>
      </c>
      <c r="BB535" s="7">
        <f>Table2[[#This Row],[Mortgage Recording Tax Exemption Through FY 11]]+Table2[[#This Row],[Mortgage Recording Tax Exemption FY 12 and After ]]</f>
        <v>4.5777000000000001</v>
      </c>
      <c r="BC535" s="7">
        <v>39.841200000000001</v>
      </c>
      <c r="BD535" s="7">
        <v>86.943299999999994</v>
      </c>
      <c r="BE535" s="7">
        <v>659.15629999999999</v>
      </c>
      <c r="BF535" s="7">
        <f>Table2[[#This Row],[Indirect and Induced Land Through FY 11]]+Table2[[#This Row],[Indirect and Induced Land FY 12 and After ]]</f>
        <v>746.09960000000001</v>
      </c>
      <c r="BG535" s="7">
        <v>73.990799999999993</v>
      </c>
      <c r="BH535" s="7">
        <v>161.46610000000001</v>
      </c>
      <c r="BI535" s="7">
        <v>1224.1485</v>
      </c>
      <c r="BJ535" s="7">
        <f>Table2[[#This Row],[Indirect and Induced Building Through FY 11]]+Table2[[#This Row],[Indirect and Induced Building FY 12 and After]]</f>
        <v>1385.6146000000001</v>
      </c>
      <c r="BK535" s="7">
        <v>152.29499999999999</v>
      </c>
      <c r="BL535" s="7">
        <v>354.56619999999998</v>
      </c>
      <c r="BM535" s="7">
        <v>2519.6615999999999</v>
      </c>
      <c r="BN535" s="7">
        <f>Table2[[#This Row],[TOTAL Real Property Related Taxes Through FY 11]]+Table2[[#This Row],[TOTAL Real Property Related Taxes FY 12 and After]]</f>
        <v>2874.2277999999997</v>
      </c>
      <c r="BO535" s="7">
        <v>251.64769999999999</v>
      </c>
      <c r="BP535" s="7">
        <v>558.92409999999995</v>
      </c>
      <c r="BQ535" s="7">
        <v>4163.4111999999996</v>
      </c>
      <c r="BR535" s="7">
        <f>Table2[[#This Row],[Company Direct Through FY 11]]+Table2[[#This Row],[Company Direct FY 12 and After ]]</f>
        <v>4722.3352999999997</v>
      </c>
      <c r="BS535" s="7">
        <v>1.4328000000000001</v>
      </c>
      <c r="BT535" s="7">
        <v>1.3485</v>
      </c>
      <c r="BU535" s="7">
        <v>0</v>
      </c>
      <c r="BV535" s="7">
        <f>Table2[[#This Row],[Sales Tax Exemption Through FY 11]]+Table2[[#This Row],[Sales Tax Exemption FY 12 and After ]]</f>
        <v>1.3485</v>
      </c>
      <c r="BW535" s="7">
        <v>0</v>
      </c>
      <c r="BX535" s="7">
        <v>0</v>
      </c>
      <c r="BY535" s="7">
        <v>0</v>
      </c>
      <c r="BZ535" s="7">
        <f>Table2[[#This Row],[Energy Tax Savings Through FY 11]]+Table2[[#This Row],[Energy Tax Savings FY 12 and After ]]</f>
        <v>0</v>
      </c>
      <c r="CA535" s="7">
        <v>0</v>
      </c>
      <c r="CB535" s="7">
        <v>0</v>
      </c>
      <c r="CC535" s="7">
        <v>0</v>
      </c>
      <c r="CD535" s="7">
        <f>Table2[[#This Row],[Tax Exempt Bond Savings Through FY 11]]+Table2[[#This Row],[Tax Exempt Bond Savings FY12 and After ]]</f>
        <v>0</v>
      </c>
      <c r="CE535" s="7">
        <v>141.20099999999999</v>
      </c>
      <c r="CF535" s="7">
        <v>316.86520000000002</v>
      </c>
      <c r="CG535" s="7">
        <v>2336.1129999999998</v>
      </c>
      <c r="CH535" s="7">
        <f>Table2[[#This Row],[Indirect and Induced Through FY 11]]+Table2[[#This Row],[Indirect and Induced FY 12 and After  ]]</f>
        <v>2652.9782</v>
      </c>
      <c r="CI535" s="7">
        <v>391.41590000000002</v>
      </c>
      <c r="CJ535" s="7">
        <v>874.44079999999997</v>
      </c>
      <c r="CK535" s="7">
        <v>6499.5241999999998</v>
      </c>
      <c r="CL535" s="7">
        <f>Table2[[#This Row],[TOTAL Income Consumption Use Taxes Through FY 11]]+Table2[[#This Row],[TOTAL Income Consumption Use Taxes FY 12 and After  ]]</f>
        <v>7373.9650000000001</v>
      </c>
      <c r="CM535" s="7">
        <v>7.1828000000000003</v>
      </c>
      <c r="CN535" s="7">
        <v>11.337999999999999</v>
      </c>
      <c r="CO535" s="7">
        <v>95.131399999999999</v>
      </c>
      <c r="CP535" s="7">
        <f>Table2[[#This Row],[Assistance Provided Through FY 11]]+Table2[[#This Row],[Assistance Provided FY 12 and After ]]</f>
        <v>106.46939999999999</v>
      </c>
      <c r="CQ535" s="7">
        <v>0</v>
      </c>
      <c r="CR535" s="7">
        <v>0</v>
      </c>
      <c r="CS535" s="7">
        <v>0</v>
      </c>
      <c r="CT535" s="7">
        <f>Table2[[#This Row],[Recapture Cancellation Reduction Amount Through FY 11]]+Table2[[#This Row],[Recapture Cancellation Reduction Amount FY 12 and After ]]</f>
        <v>0</v>
      </c>
      <c r="CU535" s="7">
        <v>0</v>
      </c>
      <c r="CV535" s="7">
        <v>0</v>
      </c>
      <c r="CW535" s="7">
        <v>0</v>
      </c>
      <c r="CX535" s="7">
        <f>Table2[[#This Row],[Penalty Paid Through FY 11]]+Table2[[#This Row],[Penalty Paid FY 12 and After]]</f>
        <v>0</v>
      </c>
      <c r="CY535" s="7">
        <v>7.1828000000000003</v>
      </c>
      <c r="CZ535" s="7">
        <v>11.337999999999999</v>
      </c>
      <c r="DA535" s="7">
        <v>95.131399999999999</v>
      </c>
      <c r="DB535" s="7">
        <f>Table2[[#This Row],[TOTAL Assistance Net of recapture penalties Through FY 11]]+Table2[[#This Row],[TOTAL Assistance Net of recapture penalties FY 12 and After ]]</f>
        <v>106.46939999999999</v>
      </c>
      <c r="DC535" s="7">
        <v>295.86070000000001</v>
      </c>
      <c r="DD535" s="7">
        <v>675.07039999999995</v>
      </c>
      <c r="DE535" s="7">
        <v>4894.8994000000002</v>
      </c>
      <c r="DF535" s="7">
        <f>Table2[[#This Row],[Company Direct Tax Revenue Before Assistance FY 12 and After]]+Table2[[#This Row],[Company Direct Tax Revenue Before Assistance Through FY 11]]</f>
        <v>5569.9697999999999</v>
      </c>
      <c r="DG535" s="7">
        <v>255.03299999999999</v>
      </c>
      <c r="DH535" s="7">
        <v>565.27459999999996</v>
      </c>
      <c r="DI535" s="7">
        <v>4219.4178000000002</v>
      </c>
      <c r="DJ535" s="7">
        <f>Table2[[#This Row],[Indirect and Induced Tax Revenues FY 12 and After]]+Table2[[#This Row],[Indirect and Induced Tax Revenues Through FY 11]]</f>
        <v>4784.6923999999999</v>
      </c>
      <c r="DK535" s="7">
        <v>550.89369999999997</v>
      </c>
      <c r="DL535" s="7">
        <v>1240.345</v>
      </c>
      <c r="DM535" s="7">
        <v>9114.3171999999995</v>
      </c>
      <c r="DN535" s="7">
        <f>Table2[[#This Row],[TOTAL Tax Revenues Before Assistance Through FY 11]]+Table2[[#This Row],[TOTAL Tax Revenues Before Assistance FY 12 and After]]</f>
        <v>10354.662199999999</v>
      </c>
      <c r="DO535" s="7">
        <v>543.71090000000004</v>
      </c>
      <c r="DP535" s="7">
        <v>1229.0070000000001</v>
      </c>
      <c r="DQ535" s="7">
        <v>9019.1857999999993</v>
      </c>
      <c r="DR535" s="7">
        <f>Table2[[#This Row],[TOTAL Tax Revenues Net of Assistance Recapture and Penalty FY 12 and After]]+Table2[[#This Row],[TOTAL Tax Revenues Net of Assistance Recapture and Penalty Through FY 11]]</f>
        <v>10248.192799999999</v>
      </c>
      <c r="DS535" s="7">
        <v>0</v>
      </c>
      <c r="DT535" s="7">
        <v>0</v>
      </c>
      <c r="DU535" s="7">
        <v>0</v>
      </c>
      <c r="DV535" s="7">
        <v>0</v>
      </c>
    </row>
    <row r="536" spans="1:126" x14ac:dyDescent="0.25">
      <c r="A536" s="5">
        <v>93432</v>
      </c>
      <c r="B536" s="5" t="s">
        <v>1270</v>
      </c>
      <c r="C536" s="5" t="s">
        <v>1271</v>
      </c>
      <c r="D536" s="5" t="s">
        <v>42</v>
      </c>
      <c r="E536" s="5"/>
      <c r="F536" s="5">
        <v>149</v>
      </c>
      <c r="G536" s="5">
        <v>103</v>
      </c>
      <c r="H536" s="23"/>
      <c r="I536" s="23"/>
      <c r="J536" s="5">
        <v>236220</v>
      </c>
      <c r="K536" s="6" t="s">
        <v>1272</v>
      </c>
      <c r="L536" s="6">
        <v>40360</v>
      </c>
      <c r="M536" s="9">
        <v>52171</v>
      </c>
      <c r="N536" s="7">
        <v>20000</v>
      </c>
      <c r="O536" s="5" t="s">
        <v>48</v>
      </c>
      <c r="P536" s="23">
        <v>0</v>
      </c>
      <c r="Q536" s="23">
        <v>0</v>
      </c>
      <c r="R536" s="23">
        <v>2</v>
      </c>
      <c r="S536" s="23">
        <v>3</v>
      </c>
      <c r="T536" s="23">
        <v>0</v>
      </c>
      <c r="U536" s="23">
        <v>5</v>
      </c>
      <c r="V536" s="23">
        <v>5</v>
      </c>
      <c r="W536" s="23">
        <v>33</v>
      </c>
      <c r="X536" s="23">
        <v>0</v>
      </c>
      <c r="Y536" s="23">
        <v>0</v>
      </c>
      <c r="Z536" s="23">
        <v>68</v>
      </c>
      <c r="AA536" s="24">
        <v>0</v>
      </c>
      <c r="AB536" s="24">
        <v>0</v>
      </c>
      <c r="AC536" s="24">
        <v>0</v>
      </c>
      <c r="AD536" s="24">
        <v>0</v>
      </c>
      <c r="AE536" s="24">
        <v>0</v>
      </c>
      <c r="AF536" s="24">
        <v>0</v>
      </c>
      <c r="AG536" s="5" t="s">
        <v>39</v>
      </c>
      <c r="AH536" s="7" t="s">
        <v>33</v>
      </c>
      <c r="AI536" s="7">
        <v>18.287400000000002</v>
      </c>
      <c r="AJ536" s="7">
        <v>18.287400000000002</v>
      </c>
      <c r="AK536" s="7">
        <v>51.427799999999998</v>
      </c>
      <c r="AL536" s="7">
        <f>Table2[[#This Row],[Company Direct Land Through FY 11]]+Table2[[#This Row],[Company Direct Land FY 12 and After ]]</f>
        <v>69.715199999999996</v>
      </c>
      <c r="AM536" s="7">
        <v>33.962299999999999</v>
      </c>
      <c r="AN536" s="7">
        <v>33.962299999999999</v>
      </c>
      <c r="AO536" s="7">
        <v>95.514799999999994</v>
      </c>
      <c r="AP536" s="7">
        <f>Table2[[#This Row],[Company Direct Building Through FY 11]]+Table2[[#This Row],[Company Direct Building FY 12 and After  ]]</f>
        <v>129.47710000000001</v>
      </c>
      <c r="AQ536" s="7">
        <v>0</v>
      </c>
      <c r="AR536" s="7">
        <v>0</v>
      </c>
      <c r="AS536" s="7">
        <v>0</v>
      </c>
      <c r="AT536" s="7">
        <f>Table2[[#This Row],[Mortgage Recording Tax Through FY 11]]+Table2[[#This Row],[Mortgage Recording Tax FY 12 and After ]]</f>
        <v>0</v>
      </c>
      <c r="AU536" s="7">
        <v>0</v>
      </c>
      <c r="AV536" s="7">
        <v>0</v>
      </c>
      <c r="AW536" s="7">
        <v>0</v>
      </c>
      <c r="AX536" s="7">
        <f>Table2[[#This Row],[Pilot Savings  Through FY 11]]+Table2[[#This Row],[Pilot Savings FY 12 and After ]]</f>
        <v>0</v>
      </c>
      <c r="AY536" s="7">
        <v>0</v>
      </c>
      <c r="AZ536" s="7">
        <v>0</v>
      </c>
      <c r="BA536" s="7">
        <v>0</v>
      </c>
      <c r="BB536" s="7">
        <f>Table2[[#This Row],[Mortgage Recording Tax Exemption Through FY 11]]+Table2[[#This Row],[Mortgage Recording Tax Exemption FY 12 and After ]]</f>
        <v>0</v>
      </c>
      <c r="BC536" s="7">
        <v>31.861999999999998</v>
      </c>
      <c r="BD536" s="7">
        <v>31.861999999999998</v>
      </c>
      <c r="BE536" s="7">
        <v>89.593199999999996</v>
      </c>
      <c r="BF536" s="7">
        <f>Table2[[#This Row],[Indirect and Induced Land Through FY 11]]+Table2[[#This Row],[Indirect and Induced Land FY 12 and After ]]</f>
        <v>121.45519999999999</v>
      </c>
      <c r="BG536" s="7">
        <v>59.172400000000003</v>
      </c>
      <c r="BH536" s="7">
        <v>59.172400000000003</v>
      </c>
      <c r="BI536" s="7">
        <v>166.3886</v>
      </c>
      <c r="BJ536" s="7">
        <f>Table2[[#This Row],[Indirect and Induced Building Through FY 11]]+Table2[[#This Row],[Indirect and Induced Building FY 12 and After]]</f>
        <v>225.56100000000001</v>
      </c>
      <c r="BK536" s="7">
        <v>143.2841</v>
      </c>
      <c r="BL536" s="7">
        <v>143.2841</v>
      </c>
      <c r="BM536" s="7">
        <v>402.92439999999999</v>
      </c>
      <c r="BN536" s="7">
        <f>Table2[[#This Row],[TOTAL Real Property Related Taxes Through FY 11]]+Table2[[#This Row],[TOTAL Real Property Related Taxes FY 12 and After]]</f>
        <v>546.20849999999996</v>
      </c>
      <c r="BO536" s="7">
        <v>250.2903</v>
      </c>
      <c r="BP536" s="7">
        <v>250.2903</v>
      </c>
      <c r="BQ536" s="7">
        <v>703.92280000000005</v>
      </c>
      <c r="BR536" s="7">
        <f>Table2[[#This Row],[Company Direct Through FY 11]]+Table2[[#This Row],[Company Direct FY 12 and After ]]</f>
        <v>954.21310000000005</v>
      </c>
      <c r="BS536" s="7">
        <v>0</v>
      </c>
      <c r="BT536" s="7">
        <v>0</v>
      </c>
      <c r="BU536" s="7">
        <v>0</v>
      </c>
      <c r="BV536" s="7">
        <f>Table2[[#This Row],[Sales Tax Exemption Through FY 11]]+Table2[[#This Row],[Sales Tax Exemption FY 12 and After ]]</f>
        <v>0</v>
      </c>
      <c r="BW536" s="7">
        <v>0</v>
      </c>
      <c r="BX536" s="7">
        <v>0</v>
      </c>
      <c r="BY536" s="7">
        <v>0</v>
      </c>
      <c r="BZ536" s="7">
        <f>Table2[[#This Row],[Energy Tax Savings Through FY 11]]+Table2[[#This Row],[Energy Tax Savings FY 12 and After ]]</f>
        <v>0</v>
      </c>
      <c r="CA536" s="7">
        <v>0</v>
      </c>
      <c r="CB536" s="7">
        <v>0</v>
      </c>
      <c r="CC536" s="7">
        <v>0</v>
      </c>
      <c r="CD536" s="7">
        <f>Table2[[#This Row],[Tax Exempt Bond Savings Through FY 11]]+Table2[[#This Row],[Tax Exempt Bond Savings FY12 and After ]]</f>
        <v>0</v>
      </c>
      <c r="CE536" s="7">
        <v>125.40600000000001</v>
      </c>
      <c r="CF536" s="7">
        <v>125.40600000000001</v>
      </c>
      <c r="CG536" s="7">
        <v>2680.4769999999999</v>
      </c>
      <c r="CH536" s="7">
        <f>Table2[[#This Row],[Indirect and Induced Through FY 11]]+Table2[[#This Row],[Indirect and Induced FY 12 and After  ]]</f>
        <v>2805.8829999999998</v>
      </c>
      <c r="CI536" s="7">
        <v>375.69630000000001</v>
      </c>
      <c r="CJ536" s="7">
        <v>375.69630000000001</v>
      </c>
      <c r="CK536" s="7">
        <v>3384.3998000000001</v>
      </c>
      <c r="CL536" s="7">
        <f>Table2[[#This Row],[TOTAL Income Consumption Use Taxes Through FY 11]]+Table2[[#This Row],[TOTAL Income Consumption Use Taxes FY 12 and After  ]]</f>
        <v>3760.0961000000002</v>
      </c>
      <c r="CM536" s="7">
        <v>0</v>
      </c>
      <c r="CN536" s="7">
        <v>0</v>
      </c>
      <c r="CO536" s="7">
        <v>0</v>
      </c>
      <c r="CP536" s="7">
        <f>Table2[[#This Row],[Assistance Provided Through FY 11]]+Table2[[#This Row],[Assistance Provided FY 12 and After ]]</f>
        <v>0</v>
      </c>
      <c r="CQ536" s="7">
        <v>0</v>
      </c>
      <c r="CR536" s="7">
        <v>0</v>
      </c>
      <c r="CS536" s="7">
        <v>0</v>
      </c>
      <c r="CT536" s="7">
        <f>Table2[[#This Row],[Recapture Cancellation Reduction Amount Through FY 11]]+Table2[[#This Row],[Recapture Cancellation Reduction Amount FY 12 and After ]]</f>
        <v>0</v>
      </c>
      <c r="CU536" s="7">
        <v>0</v>
      </c>
      <c r="CV536" s="7">
        <v>0</v>
      </c>
      <c r="CW536" s="7">
        <v>0</v>
      </c>
      <c r="CX536" s="7">
        <f>Table2[[#This Row],[Penalty Paid Through FY 11]]+Table2[[#This Row],[Penalty Paid FY 12 and After]]</f>
        <v>0</v>
      </c>
      <c r="CY536" s="7">
        <v>0</v>
      </c>
      <c r="CZ536" s="7">
        <v>0</v>
      </c>
      <c r="DA536" s="7">
        <v>0</v>
      </c>
      <c r="DB536" s="7">
        <f>Table2[[#This Row],[TOTAL Assistance Net of recapture penalties Through FY 11]]+Table2[[#This Row],[TOTAL Assistance Net of recapture penalties FY 12 and After ]]</f>
        <v>0</v>
      </c>
      <c r="DC536" s="7">
        <v>302.54000000000002</v>
      </c>
      <c r="DD536" s="7">
        <v>302.54000000000002</v>
      </c>
      <c r="DE536" s="7">
        <v>850.86540000000002</v>
      </c>
      <c r="DF536" s="7">
        <f>Table2[[#This Row],[Company Direct Tax Revenue Before Assistance FY 12 and After]]+Table2[[#This Row],[Company Direct Tax Revenue Before Assistance Through FY 11]]</f>
        <v>1153.4054000000001</v>
      </c>
      <c r="DG536" s="7">
        <v>216.44040000000001</v>
      </c>
      <c r="DH536" s="7">
        <v>216.44040000000001</v>
      </c>
      <c r="DI536" s="7">
        <v>2936.4587999999999</v>
      </c>
      <c r="DJ536" s="7">
        <f>Table2[[#This Row],[Indirect and Induced Tax Revenues FY 12 and After]]+Table2[[#This Row],[Indirect and Induced Tax Revenues Through FY 11]]</f>
        <v>3152.8991999999998</v>
      </c>
      <c r="DK536" s="7">
        <v>518.98040000000003</v>
      </c>
      <c r="DL536" s="7">
        <v>518.98040000000003</v>
      </c>
      <c r="DM536" s="7">
        <v>3787.3242</v>
      </c>
      <c r="DN536" s="7">
        <f>Table2[[#This Row],[TOTAL Tax Revenues Before Assistance Through FY 11]]+Table2[[#This Row],[TOTAL Tax Revenues Before Assistance FY 12 and After]]</f>
        <v>4306.3046000000004</v>
      </c>
      <c r="DO536" s="7">
        <v>518.98040000000003</v>
      </c>
      <c r="DP536" s="7">
        <v>518.98040000000003</v>
      </c>
      <c r="DQ536" s="7">
        <v>3787.3242</v>
      </c>
      <c r="DR536" s="7">
        <f>Table2[[#This Row],[TOTAL Tax Revenues Net of Assistance Recapture and Penalty FY 12 and After]]+Table2[[#This Row],[TOTAL Tax Revenues Net of Assistance Recapture and Penalty Through FY 11]]</f>
        <v>4306.3046000000004</v>
      </c>
      <c r="DS536" s="7">
        <v>0</v>
      </c>
      <c r="DT536" s="7">
        <v>0</v>
      </c>
      <c r="DU536" s="7">
        <v>0</v>
      </c>
      <c r="DV536" s="7">
        <v>0</v>
      </c>
    </row>
    <row r="537" spans="1:126" x14ac:dyDescent="0.25">
      <c r="A537" s="5">
        <v>93433</v>
      </c>
      <c r="B537" s="5" t="s">
        <v>939</v>
      </c>
      <c r="C537" s="5" t="s">
        <v>940</v>
      </c>
      <c r="D537" s="5" t="s">
        <v>32</v>
      </c>
      <c r="E537" s="5">
        <v>27</v>
      </c>
      <c r="F537" s="5">
        <v>10343</v>
      </c>
      <c r="G537" s="5">
        <v>85</v>
      </c>
      <c r="H537" s="23"/>
      <c r="I537" s="23"/>
      <c r="J537" s="5">
        <v>445110</v>
      </c>
      <c r="K537" s="6" t="s">
        <v>43</v>
      </c>
      <c r="L537" s="6">
        <v>40176</v>
      </c>
      <c r="M537" s="9">
        <v>49490</v>
      </c>
      <c r="N537" s="7">
        <v>3800</v>
      </c>
      <c r="O537" s="5" t="s">
        <v>51</v>
      </c>
      <c r="P537" s="23">
        <v>0</v>
      </c>
      <c r="Q537" s="23">
        <v>0</v>
      </c>
      <c r="R537" s="23">
        <v>35</v>
      </c>
      <c r="S537" s="23">
        <v>0</v>
      </c>
      <c r="T537" s="23">
        <v>0</v>
      </c>
      <c r="U537" s="23">
        <v>35</v>
      </c>
      <c r="V537" s="23">
        <v>35</v>
      </c>
      <c r="W537" s="23">
        <v>0</v>
      </c>
      <c r="X537" s="23">
        <v>0</v>
      </c>
      <c r="Y537" s="23">
        <v>18</v>
      </c>
      <c r="Z537" s="23">
        <v>7</v>
      </c>
      <c r="AA537" s="24">
        <v>0</v>
      </c>
      <c r="AB537" s="24">
        <v>0</v>
      </c>
      <c r="AC537" s="24">
        <v>0</v>
      </c>
      <c r="AD537" s="24">
        <v>0</v>
      </c>
      <c r="AE537" s="24">
        <v>0</v>
      </c>
      <c r="AF537" s="24">
        <v>85.714285714285694</v>
      </c>
      <c r="AG537" s="5" t="s">
        <v>33</v>
      </c>
      <c r="AH537" s="7" t="s">
        <v>33</v>
      </c>
      <c r="AI537" s="7">
        <v>16.844000000000001</v>
      </c>
      <c r="AJ537" s="7">
        <v>21.858499999999999</v>
      </c>
      <c r="AK537" s="7">
        <v>278.67689999999999</v>
      </c>
      <c r="AL537" s="7">
        <f>Table2[[#This Row],[Company Direct Land Through FY 11]]+Table2[[#This Row],[Company Direct Land FY 12 and After ]]</f>
        <v>300.53539999999998</v>
      </c>
      <c r="AM537" s="7">
        <v>60.185000000000002</v>
      </c>
      <c r="AN537" s="7">
        <v>67.797300000000007</v>
      </c>
      <c r="AO537" s="7">
        <v>995.73620000000005</v>
      </c>
      <c r="AP537" s="7">
        <f>Table2[[#This Row],[Company Direct Building Through FY 11]]+Table2[[#This Row],[Company Direct Building FY 12 and After  ]]</f>
        <v>1063.5335</v>
      </c>
      <c r="AQ537" s="7">
        <v>0</v>
      </c>
      <c r="AR537" s="7">
        <v>32.601799999999997</v>
      </c>
      <c r="AS537" s="7">
        <v>0</v>
      </c>
      <c r="AT537" s="7">
        <f>Table2[[#This Row],[Mortgage Recording Tax Through FY 11]]+Table2[[#This Row],[Mortgage Recording Tax FY 12 and After ]]</f>
        <v>32.601799999999997</v>
      </c>
      <c r="AU537" s="7">
        <v>16.844000000000001</v>
      </c>
      <c r="AV537" s="7">
        <v>15.853199999999999</v>
      </c>
      <c r="AW537" s="7">
        <v>278.67689999999999</v>
      </c>
      <c r="AX537" s="7">
        <f>Table2[[#This Row],[Pilot Savings  Through FY 11]]+Table2[[#This Row],[Pilot Savings FY 12 and After ]]</f>
        <v>294.5301</v>
      </c>
      <c r="AY537" s="7">
        <v>0</v>
      </c>
      <c r="AZ537" s="7">
        <v>32.601799999999997</v>
      </c>
      <c r="BA537" s="7">
        <v>0</v>
      </c>
      <c r="BB537" s="7">
        <f>Table2[[#This Row],[Mortgage Recording Tax Exemption Through FY 11]]+Table2[[#This Row],[Mortgage Recording Tax Exemption FY 12 and After ]]</f>
        <v>32.601799999999997</v>
      </c>
      <c r="BC537" s="7">
        <v>18.482500000000002</v>
      </c>
      <c r="BD537" s="7">
        <v>30.438600000000001</v>
      </c>
      <c r="BE537" s="7">
        <v>305.7851</v>
      </c>
      <c r="BF537" s="7">
        <f>Table2[[#This Row],[Indirect and Induced Land Through FY 11]]+Table2[[#This Row],[Indirect and Induced Land FY 12 and After ]]</f>
        <v>336.22370000000001</v>
      </c>
      <c r="BG537" s="7">
        <v>34.3247</v>
      </c>
      <c r="BH537" s="7">
        <v>56.5289</v>
      </c>
      <c r="BI537" s="7">
        <v>567.8886</v>
      </c>
      <c r="BJ537" s="7">
        <f>Table2[[#This Row],[Indirect and Induced Building Through FY 11]]+Table2[[#This Row],[Indirect and Induced Building FY 12 and After]]</f>
        <v>624.41750000000002</v>
      </c>
      <c r="BK537" s="7">
        <v>112.9922</v>
      </c>
      <c r="BL537" s="7">
        <v>160.77010000000001</v>
      </c>
      <c r="BM537" s="7">
        <v>1869.4099000000001</v>
      </c>
      <c r="BN537" s="7">
        <f>Table2[[#This Row],[TOTAL Real Property Related Taxes Through FY 11]]+Table2[[#This Row],[TOTAL Real Property Related Taxes FY 12 and After]]</f>
        <v>2030.18</v>
      </c>
      <c r="BO537" s="7">
        <v>108.5408</v>
      </c>
      <c r="BP537" s="7">
        <v>181.15029999999999</v>
      </c>
      <c r="BQ537" s="7">
        <v>1795.7650000000001</v>
      </c>
      <c r="BR537" s="7">
        <f>Table2[[#This Row],[Company Direct Through FY 11]]+Table2[[#This Row],[Company Direct FY 12 and After ]]</f>
        <v>1976.9153000000001</v>
      </c>
      <c r="BS537" s="7">
        <v>0</v>
      </c>
      <c r="BT537" s="7">
        <v>0</v>
      </c>
      <c r="BU537" s="7">
        <v>0</v>
      </c>
      <c r="BV537" s="7">
        <f>Table2[[#This Row],[Sales Tax Exemption Through FY 11]]+Table2[[#This Row],[Sales Tax Exemption FY 12 and After ]]</f>
        <v>0</v>
      </c>
      <c r="BW537" s="7">
        <v>0</v>
      </c>
      <c r="BX537" s="7">
        <v>0</v>
      </c>
      <c r="BY537" s="7">
        <v>0</v>
      </c>
      <c r="BZ537" s="7">
        <f>Table2[[#This Row],[Energy Tax Savings Through FY 11]]+Table2[[#This Row],[Energy Tax Savings FY 12 and After ]]</f>
        <v>0</v>
      </c>
      <c r="CA537" s="7">
        <v>0</v>
      </c>
      <c r="CB537" s="7">
        <v>0</v>
      </c>
      <c r="CC537" s="7">
        <v>0</v>
      </c>
      <c r="CD537" s="7">
        <f>Table2[[#This Row],[Tax Exempt Bond Savings Through FY 11]]+Table2[[#This Row],[Tax Exempt Bond Savings FY12 and After ]]</f>
        <v>0</v>
      </c>
      <c r="CE537" s="7">
        <v>65.503799999999998</v>
      </c>
      <c r="CF537" s="7">
        <v>110.1802</v>
      </c>
      <c r="CG537" s="7">
        <v>1083.7338999999999</v>
      </c>
      <c r="CH537" s="7">
        <f>Table2[[#This Row],[Indirect and Induced Through FY 11]]+Table2[[#This Row],[Indirect and Induced FY 12 and After  ]]</f>
        <v>1193.9141</v>
      </c>
      <c r="CI537" s="7">
        <v>174.0446</v>
      </c>
      <c r="CJ537" s="7">
        <v>291.33049999999997</v>
      </c>
      <c r="CK537" s="7">
        <v>2879.4989</v>
      </c>
      <c r="CL537" s="7">
        <f>Table2[[#This Row],[TOTAL Income Consumption Use Taxes Through FY 11]]+Table2[[#This Row],[TOTAL Income Consumption Use Taxes FY 12 and After  ]]</f>
        <v>3170.8294000000001</v>
      </c>
      <c r="CM537" s="7">
        <v>16.844000000000001</v>
      </c>
      <c r="CN537" s="7">
        <v>48.454999999999998</v>
      </c>
      <c r="CO537" s="7">
        <v>278.67689999999999</v>
      </c>
      <c r="CP537" s="7">
        <f>Table2[[#This Row],[Assistance Provided Through FY 11]]+Table2[[#This Row],[Assistance Provided FY 12 and After ]]</f>
        <v>327.13189999999997</v>
      </c>
      <c r="CQ537" s="7">
        <v>0</v>
      </c>
      <c r="CR537" s="7">
        <v>0</v>
      </c>
      <c r="CS537" s="7">
        <v>0</v>
      </c>
      <c r="CT537" s="7">
        <f>Table2[[#This Row],[Recapture Cancellation Reduction Amount Through FY 11]]+Table2[[#This Row],[Recapture Cancellation Reduction Amount FY 12 and After ]]</f>
        <v>0</v>
      </c>
      <c r="CU537" s="7">
        <v>0</v>
      </c>
      <c r="CV537" s="7">
        <v>0</v>
      </c>
      <c r="CW537" s="7">
        <v>0</v>
      </c>
      <c r="CX537" s="7">
        <f>Table2[[#This Row],[Penalty Paid Through FY 11]]+Table2[[#This Row],[Penalty Paid FY 12 and After]]</f>
        <v>0</v>
      </c>
      <c r="CY537" s="7">
        <v>16.844000000000001</v>
      </c>
      <c r="CZ537" s="7">
        <v>48.454999999999998</v>
      </c>
      <c r="DA537" s="7">
        <v>278.67689999999999</v>
      </c>
      <c r="DB537" s="7">
        <f>Table2[[#This Row],[TOTAL Assistance Net of recapture penalties Through FY 11]]+Table2[[#This Row],[TOTAL Assistance Net of recapture penalties FY 12 and After ]]</f>
        <v>327.13189999999997</v>
      </c>
      <c r="DC537" s="7">
        <v>185.56979999999999</v>
      </c>
      <c r="DD537" s="7">
        <v>303.40789999999998</v>
      </c>
      <c r="DE537" s="7">
        <v>3070.1781000000001</v>
      </c>
      <c r="DF537" s="7">
        <f>Table2[[#This Row],[Company Direct Tax Revenue Before Assistance FY 12 and After]]+Table2[[#This Row],[Company Direct Tax Revenue Before Assistance Through FY 11]]</f>
        <v>3373.5860000000002</v>
      </c>
      <c r="DG537" s="7">
        <v>118.31100000000001</v>
      </c>
      <c r="DH537" s="7">
        <v>197.14769999999999</v>
      </c>
      <c r="DI537" s="7">
        <v>1957.4076</v>
      </c>
      <c r="DJ537" s="7">
        <f>Table2[[#This Row],[Indirect and Induced Tax Revenues FY 12 and After]]+Table2[[#This Row],[Indirect and Induced Tax Revenues Through FY 11]]</f>
        <v>2154.5553</v>
      </c>
      <c r="DK537" s="7">
        <v>303.88080000000002</v>
      </c>
      <c r="DL537" s="7">
        <v>500.55560000000003</v>
      </c>
      <c r="DM537" s="7">
        <v>5027.5856999999996</v>
      </c>
      <c r="DN537" s="7">
        <f>Table2[[#This Row],[TOTAL Tax Revenues Before Assistance Through FY 11]]+Table2[[#This Row],[TOTAL Tax Revenues Before Assistance FY 12 and After]]</f>
        <v>5528.1412999999993</v>
      </c>
      <c r="DO537" s="7">
        <v>287.03680000000003</v>
      </c>
      <c r="DP537" s="7">
        <v>452.10059999999999</v>
      </c>
      <c r="DQ537" s="7">
        <v>4748.9088000000002</v>
      </c>
      <c r="DR537" s="7">
        <f>Table2[[#This Row],[TOTAL Tax Revenues Net of Assistance Recapture and Penalty FY 12 and After]]+Table2[[#This Row],[TOTAL Tax Revenues Net of Assistance Recapture and Penalty Through FY 11]]</f>
        <v>5201.0093999999999</v>
      </c>
      <c r="DS537" s="7">
        <v>0</v>
      </c>
      <c r="DT537" s="7">
        <v>0</v>
      </c>
      <c r="DU537" s="7">
        <v>0</v>
      </c>
      <c r="DV537" s="7">
        <v>0</v>
      </c>
    </row>
    <row r="538" spans="1:126" x14ac:dyDescent="0.25">
      <c r="A538" s="5">
        <v>93435</v>
      </c>
      <c r="B538" s="5" t="s">
        <v>1273</v>
      </c>
      <c r="C538" s="5" t="s">
        <v>941</v>
      </c>
      <c r="D538" s="5" t="s">
        <v>32</v>
      </c>
      <c r="E538" s="5">
        <v>28</v>
      </c>
      <c r="F538" s="5">
        <v>9375</v>
      </c>
      <c r="G538" s="5">
        <v>285</v>
      </c>
      <c r="H538" s="23"/>
      <c r="I538" s="23"/>
      <c r="J538" s="5">
        <v>335931</v>
      </c>
      <c r="K538" s="6" t="s">
        <v>43</v>
      </c>
      <c r="L538" s="6">
        <v>40234</v>
      </c>
      <c r="M538" s="9">
        <v>49490</v>
      </c>
      <c r="N538" s="7">
        <v>3470</v>
      </c>
      <c r="O538" s="5" t="s">
        <v>51</v>
      </c>
      <c r="P538" s="23">
        <v>0</v>
      </c>
      <c r="Q538" s="23">
        <v>0</v>
      </c>
      <c r="R538" s="23">
        <v>5</v>
      </c>
      <c r="S538" s="23">
        <v>0</v>
      </c>
      <c r="T538" s="23">
        <v>0</v>
      </c>
      <c r="U538" s="23">
        <v>5</v>
      </c>
      <c r="V538" s="23">
        <v>5</v>
      </c>
      <c r="W538" s="23">
        <v>0</v>
      </c>
      <c r="X538" s="23">
        <v>0</v>
      </c>
      <c r="Y538" s="23">
        <v>0</v>
      </c>
      <c r="Z538" s="23">
        <v>15</v>
      </c>
      <c r="AA538" s="24">
        <v>0</v>
      </c>
      <c r="AB538" s="24">
        <v>0</v>
      </c>
      <c r="AC538" s="24">
        <v>0</v>
      </c>
      <c r="AD538" s="24">
        <v>0</v>
      </c>
      <c r="AE538" s="24">
        <v>0</v>
      </c>
      <c r="AF538" s="24">
        <v>100</v>
      </c>
      <c r="AG538" s="5" t="s">
        <v>33</v>
      </c>
      <c r="AH538" s="7" t="s">
        <v>33</v>
      </c>
      <c r="AI538" s="7">
        <v>4.3853</v>
      </c>
      <c r="AJ538" s="7">
        <v>7.3475000000000001</v>
      </c>
      <c r="AK538" s="7">
        <v>72.5535</v>
      </c>
      <c r="AL538" s="7">
        <f>Table2[[#This Row],[Company Direct Land Through FY 11]]+Table2[[#This Row],[Company Direct Land FY 12 and After ]]</f>
        <v>79.900999999999996</v>
      </c>
      <c r="AM538" s="7">
        <v>8.1441999999999997</v>
      </c>
      <c r="AN538" s="7">
        <v>13.6454</v>
      </c>
      <c r="AO538" s="7">
        <v>134.7406</v>
      </c>
      <c r="AP538" s="7">
        <f>Table2[[#This Row],[Company Direct Building Through FY 11]]+Table2[[#This Row],[Company Direct Building FY 12 and After  ]]</f>
        <v>148.386</v>
      </c>
      <c r="AQ538" s="7">
        <v>0</v>
      </c>
      <c r="AR538" s="7">
        <v>58.093699999999998</v>
      </c>
      <c r="AS538" s="7">
        <v>0</v>
      </c>
      <c r="AT538" s="7">
        <f>Table2[[#This Row],[Mortgage Recording Tax Through FY 11]]+Table2[[#This Row],[Mortgage Recording Tax FY 12 and After ]]</f>
        <v>58.093699999999998</v>
      </c>
      <c r="AU538" s="7">
        <v>0</v>
      </c>
      <c r="AV538" s="7">
        <v>0</v>
      </c>
      <c r="AW538" s="7">
        <v>0</v>
      </c>
      <c r="AX538" s="7">
        <f>Table2[[#This Row],[Pilot Savings  Through FY 11]]+Table2[[#This Row],[Pilot Savings FY 12 and After ]]</f>
        <v>0</v>
      </c>
      <c r="AY538" s="7">
        <v>0</v>
      </c>
      <c r="AZ538" s="7">
        <v>58.093699999999998</v>
      </c>
      <c r="BA538" s="7">
        <v>0</v>
      </c>
      <c r="BB538" s="7">
        <f>Table2[[#This Row],[Mortgage Recording Tax Exemption Through FY 11]]+Table2[[#This Row],[Mortgage Recording Tax Exemption FY 12 and After ]]</f>
        <v>58.093699999999998</v>
      </c>
      <c r="BC538" s="7">
        <v>6.4621000000000004</v>
      </c>
      <c r="BD538" s="7">
        <v>10.9937</v>
      </c>
      <c r="BE538" s="7">
        <v>106.9132</v>
      </c>
      <c r="BF538" s="7">
        <f>Table2[[#This Row],[Indirect and Induced Land Through FY 11]]+Table2[[#This Row],[Indirect and Induced Land FY 12 and After ]]</f>
        <v>117.90690000000001</v>
      </c>
      <c r="BG538" s="7">
        <v>12.001099999999999</v>
      </c>
      <c r="BH538" s="7">
        <v>20.416899999999998</v>
      </c>
      <c r="BI538" s="7">
        <v>198.55250000000001</v>
      </c>
      <c r="BJ538" s="7">
        <f>Table2[[#This Row],[Indirect and Induced Building Through FY 11]]+Table2[[#This Row],[Indirect and Induced Building FY 12 and After]]</f>
        <v>218.96940000000001</v>
      </c>
      <c r="BK538" s="7">
        <v>30.992699999999999</v>
      </c>
      <c r="BL538" s="7">
        <v>52.403500000000001</v>
      </c>
      <c r="BM538" s="7">
        <v>512.75980000000004</v>
      </c>
      <c r="BN538" s="7">
        <f>Table2[[#This Row],[TOTAL Real Property Related Taxes Through FY 11]]+Table2[[#This Row],[TOTAL Real Property Related Taxes FY 12 and After]]</f>
        <v>565.16330000000005</v>
      </c>
      <c r="BO538" s="7">
        <v>54.046100000000003</v>
      </c>
      <c r="BP538" s="7">
        <v>93.226500000000001</v>
      </c>
      <c r="BQ538" s="7">
        <v>894.17150000000004</v>
      </c>
      <c r="BR538" s="7">
        <f>Table2[[#This Row],[Company Direct Through FY 11]]+Table2[[#This Row],[Company Direct FY 12 and After ]]</f>
        <v>987.39800000000002</v>
      </c>
      <c r="BS538" s="7">
        <v>0</v>
      </c>
      <c r="BT538" s="7">
        <v>0</v>
      </c>
      <c r="BU538" s="7">
        <v>4.5708000000000002</v>
      </c>
      <c r="BV538" s="7">
        <f>Table2[[#This Row],[Sales Tax Exemption Through FY 11]]+Table2[[#This Row],[Sales Tax Exemption FY 12 and After ]]</f>
        <v>4.5708000000000002</v>
      </c>
      <c r="BW538" s="7">
        <v>0</v>
      </c>
      <c r="BX538" s="7">
        <v>0</v>
      </c>
      <c r="BY538" s="7">
        <v>0</v>
      </c>
      <c r="BZ538" s="7">
        <f>Table2[[#This Row],[Energy Tax Savings Through FY 11]]+Table2[[#This Row],[Energy Tax Savings FY 12 and After ]]</f>
        <v>0</v>
      </c>
      <c r="CA538" s="7">
        <v>0</v>
      </c>
      <c r="CB538" s="7">
        <v>0</v>
      </c>
      <c r="CC538" s="7">
        <v>0</v>
      </c>
      <c r="CD538" s="7">
        <f>Table2[[#This Row],[Tax Exempt Bond Savings Through FY 11]]+Table2[[#This Row],[Tax Exempt Bond Savings FY12 and After ]]</f>
        <v>0</v>
      </c>
      <c r="CE538" s="7">
        <v>22.9024</v>
      </c>
      <c r="CF538" s="7">
        <v>39.829900000000002</v>
      </c>
      <c r="CG538" s="7">
        <v>378.90890000000002</v>
      </c>
      <c r="CH538" s="7">
        <f>Table2[[#This Row],[Indirect and Induced Through FY 11]]+Table2[[#This Row],[Indirect and Induced FY 12 and After  ]]</f>
        <v>418.73880000000003</v>
      </c>
      <c r="CI538" s="7">
        <v>76.948499999999996</v>
      </c>
      <c r="CJ538" s="7">
        <v>133.0564</v>
      </c>
      <c r="CK538" s="7">
        <v>1268.5096000000001</v>
      </c>
      <c r="CL538" s="7">
        <f>Table2[[#This Row],[TOTAL Income Consumption Use Taxes Through FY 11]]+Table2[[#This Row],[TOTAL Income Consumption Use Taxes FY 12 and After  ]]</f>
        <v>1401.566</v>
      </c>
      <c r="CM538" s="7">
        <v>0</v>
      </c>
      <c r="CN538" s="7">
        <v>58.093699999999998</v>
      </c>
      <c r="CO538" s="7">
        <v>4.5708000000000002</v>
      </c>
      <c r="CP538" s="7">
        <f>Table2[[#This Row],[Assistance Provided Through FY 11]]+Table2[[#This Row],[Assistance Provided FY 12 and After ]]</f>
        <v>62.664499999999997</v>
      </c>
      <c r="CQ538" s="7">
        <v>0</v>
      </c>
      <c r="CR538" s="7">
        <v>0</v>
      </c>
      <c r="CS538" s="7">
        <v>0</v>
      </c>
      <c r="CT538" s="7">
        <f>Table2[[#This Row],[Recapture Cancellation Reduction Amount Through FY 11]]+Table2[[#This Row],[Recapture Cancellation Reduction Amount FY 12 and After ]]</f>
        <v>0</v>
      </c>
      <c r="CU538" s="7">
        <v>0</v>
      </c>
      <c r="CV538" s="7">
        <v>0</v>
      </c>
      <c r="CW538" s="7">
        <v>0</v>
      </c>
      <c r="CX538" s="7">
        <f>Table2[[#This Row],[Penalty Paid Through FY 11]]+Table2[[#This Row],[Penalty Paid FY 12 and After]]</f>
        <v>0</v>
      </c>
      <c r="CY538" s="7">
        <v>0</v>
      </c>
      <c r="CZ538" s="7">
        <v>58.093699999999998</v>
      </c>
      <c r="DA538" s="7">
        <v>4.5708000000000002</v>
      </c>
      <c r="DB538" s="7">
        <f>Table2[[#This Row],[TOTAL Assistance Net of recapture penalties Through FY 11]]+Table2[[#This Row],[TOTAL Assistance Net of recapture penalties FY 12 and After ]]</f>
        <v>62.664499999999997</v>
      </c>
      <c r="DC538" s="7">
        <v>66.575599999999994</v>
      </c>
      <c r="DD538" s="7">
        <v>172.31309999999999</v>
      </c>
      <c r="DE538" s="7">
        <v>1101.4656</v>
      </c>
      <c r="DF538" s="7">
        <f>Table2[[#This Row],[Company Direct Tax Revenue Before Assistance FY 12 and After]]+Table2[[#This Row],[Company Direct Tax Revenue Before Assistance Through FY 11]]</f>
        <v>1273.7787000000001</v>
      </c>
      <c r="DG538" s="7">
        <v>41.365600000000001</v>
      </c>
      <c r="DH538" s="7">
        <v>71.240499999999997</v>
      </c>
      <c r="DI538" s="7">
        <v>684.37459999999999</v>
      </c>
      <c r="DJ538" s="7">
        <f>Table2[[#This Row],[Indirect and Induced Tax Revenues FY 12 and After]]+Table2[[#This Row],[Indirect and Induced Tax Revenues Through FY 11]]</f>
        <v>755.61509999999998</v>
      </c>
      <c r="DK538" s="7">
        <v>107.94119999999999</v>
      </c>
      <c r="DL538" s="7">
        <v>243.55359999999999</v>
      </c>
      <c r="DM538" s="7">
        <v>1785.8402000000001</v>
      </c>
      <c r="DN538" s="7">
        <f>Table2[[#This Row],[TOTAL Tax Revenues Before Assistance Through FY 11]]+Table2[[#This Row],[TOTAL Tax Revenues Before Assistance FY 12 and After]]</f>
        <v>2029.3938000000001</v>
      </c>
      <c r="DO538" s="7">
        <v>107.94119999999999</v>
      </c>
      <c r="DP538" s="7">
        <v>185.4599</v>
      </c>
      <c r="DQ538" s="7">
        <v>1781.2693999999999</v>
      </c>
      <c r="DR538" s="7">
        <f>Table2[[#This Row],[TOTAL Tax Revenues Net of Assistance Recapture and Penalty FY 12 and After]]+Table2[[#This Row],[TOTAL Tax Revenues Net of Assistance Recapture and Penalty Through FY 11]]</f>
        <v>1966.7293</v>
      </c>
      <c r="DS538" s="7">
        <v>0</v>
      </c>
      <c r="DT538" s="7">
        <v>0</v>
      </c>
      <c r="DU538" s="7">
        <v>0</v>
      </c>
      <c r="DV538" s="7">
        <v>0</v>
      </c>
    </row>
    <row r="539" spans="1:126" x14ac:dyDescent="0.25">
      <c r="A539" s="5">
        <v>93436</v>
      </c>
      <c r="B539" s="5" t="s">
        <v>942</v>
      </c>
      <c r="C539" s="5" t="s">
        <v>943</v>
      </c>
      <c r="D539" s="5" t="s">
        <v>36</v>
      </c>
      <c r="E539" s="5">
        <v>15</v>
      </c>
      <c r="F539" s="5">
        <v>3029</v>
      </c>
      <c r="G539" s="5">
        <v>15</v>
      </c>
      <c r="H539" s="23"/>
      <c r="I539" s="23"/>
      <c r="J539" s="5">
        <v>445110</v>
      </c>
      <c r="K539" s="6" t="s">
        <v>1274</v>
      </c>
      <c r="L539" s="6">
        <v>40238</v>
      </c>
      <c r="M539" s="9">
        <v>49856</v>
      </c>
      <c r="N539" s="7">
        <v>11450</v>
      </c>
      <c r="O539" s="5" t="s">
        <v>51</v>
      </c>
      <c r="P539" s="23">
        <v>46</v>
      </c>
      <c r="Q539" s="23">
        <v>26</v>
      </c>
      <c r="R539" s="23">
        <v>105</v>
      </c>
      <c r="S539" s="23">
        <v>24</v>
      </c>
      <c r="T539" s="23">
        <v>0</v>
      </c>
      <c r="U539" s="23">
        <v>201</v>
      </c>
      <c r="V539" s="23">
        <v>165</v>
      </c>
      <c r="W539" s="23">
        <v>40</v>
      </c>
      <c r="X539" s="23">
        <v>0</v>
      </c>
      <c r="Y539" s="23">
        <v>0</v>
      </c>
      <c r="Z539" s="23">
        <v>49</v>
      </c>
      <c r="AA539" s="24">
        <v>0</v>
      </c>
      <c r="AB539" s="24">
        <v>0</v>
      </c>
      <c r="AC539" s="24">
        <v>0</v>
      </c>
      <c r="AD539" s="24">
        <v>0</v>
      </c>
      <c r="AE539" s="24">
        <v>0</v>
      </c>
      <c r="AF539" s="24">
        <v>83.084577114427901</v>
      </c>
      <c r="AG539" s="5" t="s">
        <v>39</v>
      </c>
      <c r="AH539" s="7" t="s">
        <v>33</v>
      </c>
      <c r="AI539" s="7">
        <v>60.7697</v>
      </c>
      <c r="AJ539" s="7">
        <v>61.843200000000003</v>
      </c>
      <c r="AK539" s="7">
        <v>707.21550000000002</v>
      </c>
      <c r="AL539" s="7">
        <f>Table2[[#This Row],[Company Direct Land Through FY 11]]+Table2[[#This Row],[Company Direct Land FY 12 and After ]]</f>
        <v>769.05870000000004</v>
      </c>
      <c r="AM539" s="7">
        <v>112.858</v>
      </c>
      <c r="AN539" s="7">
        <v>114.85169999999999</v>
      </c>
      <c r="AO539" s="7">
        <v>1313.3969999999999</v>
      </c>
      <c r="AP539" s="7">
        <f>Table2[[#This Row],[Company Direct Building Through FY 11]]+Table2[[#This Row],[Company Direct Building FY 12 and After  ]]</f>
        <v>1428.2486999999999</v>
      </c>
      <c r="AQ539" s="7">
        <v>0</v>
      </c>
      <c r="AR539" s="7">
        <v>99.145200000000003</v>
      </c>
      <c r="AS539" s="7">
        <v>0</v>
      </c>
      <c r="AT539" s="7">
        <f>Table2[[#This Row],[Mortgage Recording Tax Through FY 11]]+Table2[[#This Row],[Mortgage Recording Tax FY 12 and After ]]</f>
        <v>99.145200000000003</v>
      </c>
      <c r="AU539" s="7">
        <v>0</v>
      </c>
      <c r="AV539" s="7">
        <v>0</v>
      </c>
      <c r="AW539" s="7">
        <v>0</v>
      </c>
      <c r="AX539" s="7">
        <f>Table2[[#This Row],[Pilot Savings  Through FY 11]]+Table2[[#This Row],[Pilot Savings FY 12 and After ]]</f>
        <v>0</v>
      </c>
      <c r="AY539" s="7">
        <v>0</v>
      </c>
      <c r="AZ539" s="7">
        <v>99.145200000000003</v>
      </c>
      <c r="BA539" s="7">
        <v>0</v>
      </c>
      <c r="BB539" s="7">
        <f>Table2[[#This Row],[Mortgage Recording Tax Exemption Through FY 11]]+Table2[[#This Row],[Mortgage Recording Tax Exemption FY 12 and After ]]</f>
        <v>99.145200000000003</v>
      </c>
      <c r="BC539" s="7">
        <v>127.5288</v>
      </c>
      <c r="BD539" s="7">
        <v>130.1234</v>
      </c>
      <c r="BE539" s="7">
        <v>1600.9382000000001</v>
      </c>
      <c r="BF539" s="7">
        <f>Table2[[#This Row],[Indirect and Induced Land Through FY 11]]+Table2[[#This Row],[Indirect and Induced Land FY 12 and After ]]</f>
        <v>1731.0616</v>
      </c>
      <c r="BG539" s="7">
        <v>236.83920000000001</v>
      </c>
      <c r="BH539" s="7">
        <v>241.65780000000001</v>
      </c>
      <c r="BI539" s="7">
        <v>2973.1718000000001</v>
      </c>
      <c r="BJ539" s="7">
        <f>Table2[[#This Row],[Indirect and Induced Building Through FY 11]]+Table2[[#This Row],[Indirect and Induced Building FY 12 and After]]</f>
        <v>3214.8296</v>
      </c>
      <c r="BK539" s="7">
        <v>537.99570000000006</v>
      </c>
      <c r="BL539" s="7">
        <v>548.47609999999997</v>
      </c>
      <c r="BM539" s="7">
        <v>6594.7224999999999</v>
      </c>
      <c r="BN539" s="7">
        <f>Table2[[#This Row],[TOTAL Real Property Related Taxes Through FY 11]]+Table2[[#This Row],[TOTAL Real Property Related Taxes FY 12 and After]]</f>
        <v>7143.1985999999997</v>
      </c>
      <c r="BO539" s="7">
        <v>763.04169999999999</v>
      </c>
      <c r="BP539" s="7">
        <v>781.45159999999998</v>
      </c>
      <c r="BQ539" s="7">
        <v>8880.0069999999996</v>
      </c>
      <c r="BR539" s="7">
        <f>Table2[[#This Row],[Company Direct Through FY 11]]+Table2[[#This Row],[Company Direct FY 12 and After ]]</f>
        <v>9661.4585999999999</v>
      </c>
      <c r="BS539" s="7">
        <v>125.5849</v>
      </c>
      <c r="BT539" s="7">
        <v>118.19759999999999</v>
      </c>
      <c r="BU539" s="7">
        <v>0</v>
      </c>
      <c r="BV539" s="7">
        <f>Table2[[#This Row],[Sales Tax Exemption Through FY 11]]+Table2[[#This Row],[Sales Tax Exemption FY 12 and After ]]</f>
        <v>118.19759999999999</v>
      </c>
      <c r="BW539" s="7">
        <v>0</v>
      </c>
      <c r="BX539" s="7">
        <v>0</v>
      </c>
      <c r="BY539" s="7">
        <v>0</v>
      </c>
      <c r="BZ539" s="7">
        <f>Table2[[#This Row],[Energy Tax Savings Through FY 11]]+Table2[[#This Row],[Energy Tax Savings FY 12 and After ]]</f>
        <v>0</v>
      </c>
      <c r="CA539" s="7">
        <v>0</v>
      </c>
      <c r="CB539" s="7">
        <v>0</v>
      </c>
      <c r="CC539" s="7">
        <v>0</v>
      </c>
      <c r="CD539" s="7">
        <f>Table2[[#This Row],[Tax Exempt Bond Savings Through FY 11]]+Table2[[#This Row],[Tax Exempt Bond Savings FY12 and After ]]</f>
        <v>0</v>
      </c>
      <c r="CE539" s="7">
        <v>460.49130000000002</v>
      </c>
      <c r="CF539" s="7">
        <v>472.28980000000001</v>
      </c>
      <c r="CG539" s="7">
        <v>7843.6454000000003</v>
      </c>
      <c r="CH539" s="7">
        <f>Table2[[#This Row],[Indirect and Induced Through FY 11]]+Table2[[#This Row],[Indirect and Induced FY 12 and After  ]]</f>
        <v>8315.9351999999999</v>
      </c>
      <c r="CI539" s="7">
        <v>1097.9481000000001</v>
      </c>
      <c r="CJ539" s="7">
        <v>1135.5437999999999</v>
      </c>
      <c r="CK539" s="7">
        <v>16723.652399999999</v>
      </c>
      <c r="CL539" s="7">
        <f>Table2[[#This Row],[TOTAL Income Consumption Use Taxes Through FY 11]]+Table2[[#This Row],[TOTAL Income Consumption Use Taxes FY 12 and After  ]]</f>
        <v>17859.196199999998</v>
      </c>
      <c r="CM539" s="7">
        <v>125.5849</v>
      </c>
      <c r="CN539" s="7">
        <v>217.34280000000001</v>
      </c>
      <c r="CO539" s="7">
        <v>0</v>
      </c>
      <c r="CP539" s="7">
        <f>Table2[[#This Row],[Assistance Provided Through FY 11]]+Table2[[#This Row],[Assistance Provided FY 12 and After ]]</f>
        <v>217.34280000000001</v>
      </c>
      <c r="CQ539" s="7">
        <v>0</v>
      </c>
      <c r="CR539" s="7">
        <v>0</v>
      </c>
      <c r="CS539" s="7">
        <v>0</v>
      </c>
      <c r="CT539" s="7">
        <f>Table2[[#This Row],[Recapture Cancellation Reduction Amount Through FY 11]]+Table2[[#This Row],[Recapture Cancellation Reduction Amount FY 12 and After ]]</f>
        <v>0</v>
      </c>
      <c r="CU539" s="7">
        <v>0</v>
      </c>
      <c r="CV539" s="7">
        <v>0</v>
      </c>
      <c r="CW539" s="7">
        <v>0</v>
      </c>
      <c r="CX539" s="7">
        <f>Table2[[#This Row],[Penalty Paid Through FY 11]]+Table2[[#This Row],[Penalty Paid FY 12 and After]]</f>
        <v>0</v>
      </c>
      <c r="CY539" s="7">
        <v>125.5849</v>
      </c>
      <c r="CZ539" s="7">
        <v>217.34280000000001</v>
      </c>
      <c r="DA539" s="7">
        <v>0</v>
      </c>
      <c r="DB539" s="7">
        <f>Table2[[#This Row],[TOTAL Assistance Net of recapture penalties Through FY 11]]+Table2[[#This Row],[TOTAL Assistance Net of recapture penalties FY 12 and After ]]</f>
        <v>217.34280000000001</v>
      </c>
      <c r="DC539" s="7">
        <v>936.6694</v>
      </c>
      <c r="DD539" s="7">
        <v>1057.2917</v>
      </c>
      <c r="DE539" s="7">
        <v>10900.619500000001</v>
      </c>
      <c r="DF539" s="7">
        <f>Table2[[#This Row],[Company Direct Tax Revenue Before Assistance FY 12 and After]]+Table2[[#This Row],[Company Direct Tax Revenue Before Assistance Through FY 11]]</f>
        <v>11957.9112</v>
      </c>
      <c r="DG539" s="7">
        <v>824.85929999999996</v>
      </c>
      <c r="DH539" s="7">
        <v>844.07100000000003</v>
      </c>
      <c r="DI539" s="7">
        <v>12417.7554</v>
      </c>
      <c r="DJ539" s="7">
        <f>Table2[[#This Row],[Indirect and Induced Tax Revenues FY 12 and After]]+Table2[[#This Row],[Indirect and Induced Tax Revenues Through FY 11]]</f>
        <v>13261.8264</v>
      </c>
      <c r="DK539" s="7">
        <v>1761.5287000000001</v>
      </c>
      <c r="DL539" s="7">
        <v>1901.3626999999999</v>
      </c>
      <c r="DM539" s="7">
        <v>23318.374899999999</v>
      </c>
      <c r="DN539" s="7">
        <f>Table2[[#This Row],[TOTAL Tax Revenues Before Assistance Through FY 11]]+Table2[[#This Row],[TOTAL Tax Revenues Before Assistance FY 12 and After]]</f>
        <v>25219.7376</v>
      </c>
      <c r="DO539" s="7">
        <v>1635.9438</v>
      </c>
      <c r="DP539" s="7">
        <v>1684.0199</v>
      </c>
      <c r="DQ539" s="7">
        <v>23318.374899999999</v>
      </c>
      <c r="DR539" s="7">
        <f>Table2[[#This Row],[TOTAL Tax Revenues Net of Assistance Recapture and Penalty FY 12 and After]]+Table2[[#This Row],[TOTAL Tax Revenues Net of Assistance Recapture and Penalty Through FY 11]]</f>
        <v>25002.394799999998</v>
      </c>
      <c r="DS539" s="7">
        <v>0</v>
      </c>
      <c r="DT539" s="7">
        <v>0</v>
      </c>
      <c r="DU539" s="7">
        <v>0</v>
      </c>
      <c r="DV539" s="7">
        <v>0</v>
      </c>
    </row>
    <row r="540" spans="1:126" x14ac:dyDescent="0.25">
      <c r="A540" s="5">
        <v>93437</v>
      </c>
      <c r="B540" s="5" t="s">
        <v>944</v>
      </c>
      <c r="C540" s="5" t="s">
        <v>945</v>
      </c>
      <c r="D540" s="5" t="s">
        <v>42</v>
      </c>
      <c r="E540" s="5">
        <v>34</v>
      </c>
      <c r="F540" s="5">
        <v>3073</v>
      </c>
      <c r="G540" s="5">
        <v>35</v>
      </c>
      <c r="H540" s="23"/>
      <c r="I540" s="23"/>
      <c r="J540" s="5">
        <v>238140</v>
      </c>
      <c r="K540" s="6" t="s">
        <v>43</v>
      </c>
      <c r="L540" s="6">
        <v>40275</v>
      </c>
      <c r="M540" s="9">
        <v>49856</v>
      </c>
      <c r="N540" s="7">
        <v>6736</v>
      </c>
      <c r="O540" s="5" t="s">
        <v>51</v>
      </c>
      <c r="P540" s="23">
        <v>0</v>
      </c>
      <c r="Q540" s="23">
        <v>0</v>
      </c>
      <c r="R540" s="23">
        <v>11</v>
      </c>
      <c r="S540" s="23">
        <v>0</v>
      </c>
      <c r="T540" s="23">
        <v>0</v>
      </c>
      <c r="U540" s="23">
        <v>11</v>
      </c>
      <c r="V540" s="23">
        <v>11</v>
      </c>
      <c r="W540" s="23">
        <v>0</v>
      </c>
      <c r="X540" s="23">
        <v>0</v>
      </c>
      <c r="Y540" s="23">
        <v>0</v>
      </c>
      <c r="Z540" s="23">
        <v>12</v>
      </c>
      <c r="AA540" s="24">
        <v>0</v>
      </c>
      <c r="AB540" s="24">
        <v>0</v>
      </c>
      <c r="AC540" s="24">
        <v>0</v>
      </c>
      <c r="AD540" s="24">
        <v>0</v>
      </c>
      <c r="AE540" s="24">
        <v>0</v>
      </c>
      <c r="AF540" s="24">
        <v>63.636363636363598</v>
      </c>
      <c r="AG540" s="5" t="s">
        <v>39</v>
      </c>
      <c r="AH540" s="7" t="s">
        <v>33</v>
      </c>
      <c r="AI540" s="7">
        <v>5.2935999999999996</v>
      </c>
      <c r="AJ540" s="7">
        <v>9.8411000000000008</v>
      </c>
      <c r="AK540" s="7">
        <v>90.1691</v>
      </c>
      <c r="AL540" s="7">
        <f>Table2[[#This Row],[Company Direct Land Through FY 11]]+Table2[[#This Row],[Company Direct Land FY 12 and After ]]</f>
        <v>100.0102</v>
      </c>
      <c r="AM540" s="7">
        <v>9.8309999999999995</v>
      </c>
      <c r="AN540" s="7">
        <v>18.276299999999999</v>
      </c>
      <c r="AO540" s="7">
        <v>167.4539</v>
      </c>
      <c r="AP540" s="7">
        <f>Table2[[#This Row],[Company Direct Building Through FY 11]]+Table2[[#This Row],[Company Direct Building FY 12 and After  ]]</f>
        <v>185.7302</v>
      </c>
      <c r="AQ540" s="7">
        <v>0</v>
      </c>
      <c r="AR540" s="7">
        <v>97.519599999999997</v>
      </c>
      <c r="AS540" s="7">
        <v>0</v>
      </c>
      <c r="AT540" s="7">
        <f>Table2[[#This Row],[Mortgage Recording Tax Through FY 11]]+Table2[[#This Row],[Mortgage Recording Tax FY 12 and After ]]</f>
        <v>97.519599999999997</v>
      </c>
      <c r="AU540" s="7">
        <v>0</v>
      </c>
      <c r="AV540" s="7">
        <v>0</v>
      </c>
      <c r="AW540" s="7">
        <v>0</v>
      </c>
      <c r="AX540" s="7">
        <f>Table2[[#This Row],[Pilot Savings  Through FY 11]]+Table2[[#This Row],[Pilot Savings FY 12 and After ]]</f>
        <v>0</v>
      </c>
      <c r="AY540" s="7">
        <v>0</v>
      </c>
      <c r="AZ540" s="7">
        <v>97.519599999999997</v>
      </c>
      <c r="BA540" s="7">
        <v>0</v>
      </c>
      <c r="BB540" s="7">
        <f>Table2[[#This Row],[Mortgage Recording Tax Exemption Through FY 11]]+Table2[[#This Row],[Mortgage Recording Tax Exemption FY 12 and After ]]</f>
        <v>97.519599999999997</v>
      </c>
      <c r="BC540" s="7">
        <v>9.2240000000000002</v>
      </c>
      <c r="BD540" s="7">
        <v>17.444199999999999</v>
      </c>
      <c r="BE540" s="7">
        <v>157.11179999999999</v>
      </c>
      <c r="BF540" s="7">
        <f>Table2[[#This Row],[Indirect and Induced Land Through FY 11]]+Table2[[#This Row],[Indirect and Induced Land FY 12 and After ]]</f>
        <v>174.55599999999998</v>
      </c>
      <c r="BG540" s="7">
        <v>17.130400000000002</v>
      </c>
      <c r="BH540" s="7">
        <v>32.396500000000003</v>
      </c>
      <c r="BI540" s="7">
        <v>291.78649999999999</v>
      </c>
      <c r="BJ540" s="7">
        <f>Table2[[#This Row],[Indirect and Induced Building Through FY 11]]+Table2[[#This Row],[Indirect and Induced Building FY 12 and After]]</f>
        <v>324.18299999999999</v>
      </c>
      <c r="BK540" s="7">
        <v>41.478999999999999</v>
      </c>
      <c r="BL540" s="7">
        <v>77.958100000000002</v>
      </c>
      <c r="BM540" s="7">
        <v>706.5213</v>
      </c>
      <c r="BN540" s="7">
        <f>Table2[[#This Row],[TOTAL Real Property Related Taxes Through FY 11]]+Table2[[#This Row],[TOTAL Real Property Related Taxes FY 12 and After]]</f>
        <v>784.47939999999994</v>
      </c>
      <c r="BO540" s="7">
        <v>72.452500000000001</v>
      </c>
      <c r="BP540" s="7">
        <v>139.49420000000001</v>
      </c>
      <c r="BQ540" s="7">
        <v>1234.0976000000001</v>
      </c>
      <c r="BR540" s="7">
        <f>Table2[[#This Row],[Company Direct Through FY 11]]+Table2[[#This Row],[Company Direct FY 12 and After ]]</f>
        <v>1373.5918000000001</v>
      </c>
      <c r="BS540" s="7">
        <v>8.3580000000000005</v>
      </c>
      <c r="BT540" s="7">
        <v>7.8663999999999996</v>
      </c>
      <c r="BU540" s="7">
        <v>0</v>
      </c>
      <c r="BV540" s="7">
        <f>Table2[[#This Row],[Sales Tax Exemption Through FY 11]]+Table2[[#This Row],[Sales Tax Exemption FY 12 and After ]]</f>
        <v>7.8663999999999996</v>
      </c>
      <c r="BW540" s="7">
        <v>0</v>
      </c>
      <c r="BX540" s="7">
        <v>0</v>
      </c>
      <c r="BY540" s="7">
        <v>0</v>
      </c>
      <c r="BZ540" s="7">
        <f>Table2[[#This Row],[Energy Tax Savings Through FY 11]]+Table2[[#This Row],[Energy Tax Savings FY 12 and After ]]</f>
        <v>0</v>
      </c>
      <c r="CA540" s="7">
        <v>0</v>
      </c>
      <c r="CB540" s="7">
        <v>0</v>
      </c>
      <c r="CC540" s="7">
        <v>0</v>
      </c>
      <c r="CD540" s="7">
        <f>Table2[[#This Row],[Tax Exempt Bond Savings Through FY 11]]+Table2[[#This Row],[Tax Exempt Bond Savings FY12 and After ]]</f>
        <v>0</v>
      </c>
      <c r="CE540" s="7">
        <v>36.304900000000004</v>
      </c>
      <c r="CF540" s="7">
        <v>70.540999999999997</v>
      </c>
      <c r="CG540" s="7">
        <v>618.3895</v>
      </c>
      <c r="CH540" s="7">
        <f>Table2[[#This Row],[Indirect and Induced Through FY 11]]+Table2[[#This Row],[Indirect and Induced FY 12 and After  ]]</f>
        <v>688.93049999999994</v>
      </c>
      <c r="CI540" s="7">
        <v>100.3994</v>
      </c>
      <c r="CJ540" s="7">
        <v>202.1688</v>
      </c>
      <c r="CK540" s="7">
        <v>1852.4871000000001</v>
      </c>
      <c r="CL540" s="7">
        <f>Table2[[#This Row],[TOTAL Income Consumption Use Taxes Through FY 11]]+Table2[[#This Row],[TOTAL Income Consumption Use Taxes FY 12 and After  ]]</f>
        <v>2054.6559000000002</v>
      </c>
      <c r="CM540" s="7">
        <v>8.3580000000000005</v>
      </c>
      <c r="CN540" s="7">
        <v>105.386</v>
      </c>
      <c r="CO540" s="7">
        <v>0</v>
      </c>
      <c r="CP540" s="7">
        <f>Table2[[#This Row],[Assistance Provided Through FY 11]]+Table2[[#This Row],[Assistance Provided FY 12 and After ]]</f>
        <v>105.386</v>
      </c>
      <c r="CQ540" s="7">
        <v>0</v>
      </c>
      <c r="CR540" s="7">
        <v>0</v>
      </c>
      <c r="CS540" s="7">
        <v>0</v>
      </c>
      <c r="CT540" s="7">
        <f>Table2[[#This Row],[Recapture Cancellation Reduction Amount Through FY 11]]+Table2[[#This Row],[Recapture Cancellation Reduction Amount FY 12 and After ]]</f>
        <v>0</v>
      </c>
      <c r="CU540" s="7">
        <v>0</v>
      </c>
      <c r="CV540" s="7">
        <v>0</v>
      </c>
      <c r="CW540" s="7">
        <v>0</v>
      </c>
      <c r="CX540" s="7">
        <f>Table2[[#This Row],[Penalty Paid Through FY 11]]+Table2[[#This Row],[Penalty Paid FY 12 and After]]</f>
        <v>0</v>
      </c>
      <c r="CY540" s="7">
        <v>8.3580000000000005</v>
      </c>
      <c r="CZ540" s="7">
        <v>105.386</v>
      </c>
      <c r="DA540" s="7">
        <v>0</v>
      </c>
      <c r="DB540" s="7">
        <f>Table2[[#This Row],[TOTAL Assistance Net of recapture penalties Through FY 11]]+Table2[[#This Row],[TOTAL Assistance Net of recapture penalties FY 12 and After ]]</f>
        <v>105.386</v>
      </c>
      <c r="DC540" s="7">
        <v>87.577100000000002</v>
      </c>
      <c r="DD540" s="7">
        <v>265.13119999999998</v>
      </c>
      <c r="DE540" s="7">
        <v>1491.7206000000001</v>
      </c>
      <c r="DF540" s="7">
        <f>Table2[[#This Row],[Company Direct Tax Revenue Before Assistance FY 12 and After]]+Table2[[#This Row],[Company Direct Tax Revenue Before Assistance Through FY 11]]</f>
        <v>1756.8518000000001</v>
      </c>
      <c r="DG540" s="7">
        <v>62.659300000000002</v>
      </c>
      <c r="DH540" s="7">
        <v>120.3817</v>
      </c>
      <c r="DI540" s="7">
        <v>1067.2878000000001</v>
      </c>
      <c r="DJ540" s="7">
        <f>Table2[[#This Row],[Indirect and Induced Tax Revenues FY 12 and After]]+Table2[[#This Row],[Indirect and Induced Tax Revenues Through FY 11]]</f>
        <v>1187.6695</v>
      </c>
      <c r="DK540" s="7">
        <v>150.2364</v>
      </c>
      <c r="DL540" s="7">
        <v>385.5129</v>
      </c>
      <c r="DM540" s="7">
        <v>2559.0084000000002</v>
      </c>
      <c r="DN540" s="7">
        <f>Table2[[#This Row],[TOTAL Tax Revenues Before Assistance Through FY 11]]+Table2[[#This Row],[TOTAL Tax Revenues Before Assistance FY 12 and After]]</f>
        <v>2944.5213000000003</v>
      </c>
      <c r="DO540" s="7">
        <v>141.8784</v>
      </c>
      <c r="DP540" s="7">
        <v>280.12689999999998</v>
      </c>
      <c r="DQ540" s="7">
        <v>2559.0084000000002</v>
      </c>
      <c r="DR540" s="7">
        <f>Table2[[#This Row],[TOTAL Tax Revenues Net of Assistance Recapture and Penalty FY 12 and After]]+Table2[[#This Row],[TOTAL Tax Revenues Net of Assistance Recapture and Penalty Through FY 11]]</f>
        <v>2839.1352999999999</v>
      </c>
      <c r="DS540" s="7">
        <v>0</v>
      </c>
      <c r="DT540" s="7">
        <v>0</v>
      </c>
      <c r="DU540" s="7">
        <v>0</v>
      </c>
      <c r="DV540" s="7">
        <v>0</v>
      </c>
    </row>
    <row r="541" spans="1:126" x14ac:dyDescent="0.25">
      <c r="A541" s="5">
        <v>93439</v>
      </c>
      <c r="B541" s="5" t="s">
        <v>946</v>
      </c>
      <c r="C541" s="5" t="s">
        <v>947</v>
      </c>
      <c r="D541" s="5" t="s">
        <v>32</v>
      </c>
      <c r="E541" s="5">
        <v>27</v>
      </c>
      <c r="F541" s="5">
        <v>10352</v>
      </c>
      <c r="G541" s="5">
        <v>125</v>
      </c>
      <c r="H541" s="23"/>
      <c r="I541" s="23"/>
      <c r="J541" s="5">
        <v>333319</v>
      </c>
      <c r="K541" s="6" t="s">
        <v>43</v>
      </c>
      <c r="L541" s="6">
        <v>40280</v>
      </c>
      <c r="M541" s="9">
        <v>49856</v>
      </c>
      <c r="N541" s="7">
        <v>6975</v>
      </c>
      <c r="O541" s="5" t="s">
        <v>51</v>
      </c>
      <c r="P541" s="23">
        <v>0</v>
      </c>
      <c r="Q541" s="23">
        <v>0</v>
      </c>
      <c r="R541" s="23">
        <v>15</v>
      </c>
      <c r="S541" s="23">
        <v>0</v>
      </c>
      <c r="T541" s="23">
        <v>0</v>
      </c>
      <c r="U541" s="23">
        <v>15</v>
      </c>
      <c r="V541" s="23">
        <v>15</v>
      </c>
      <c r="W541" s="23">
        <v>5</v>
      </c>
      <c r="X541" s="23">
        <v>0</v>
      </c>
      <c r="Y541" s="23">
        <v>0</v>
      </c>
      <c r="Z541" s="23">
        <v>25</v>
      </c>
      <c r="AA541" s="24">
        <v>0</v>
      </c>
      <c r="AB541" s="24">
        <v>0</v>
      </c>
      <c r="AC541" s="24">
        <v>0</v>
      </c>
      <c r="AD541" s="24">
        <v>0</v>
      </c>
      <c r="AE541" s="24">
        <v>0</v>
      </c>
      <c r="AF541" s="24">
        <v>100</v>
      </c>
      <c r="AG541" s="5" t="s">
        <v>39</v>
      </c>
      <c r="AH541" s="7" t="s">
        <v>33</v>
      </c>
      <c r="AI541" s="7">
        <v>16.9482</v>
      </c>
      <c r="AJ541" s="7">
        <v>19.049700000000001</v>
      </c>
      <c r="AK541" s="7">
        <v>247.69880000000001</v>
      </c>
      <c r="AL541" s="7">
        <f>Table2[[#This Row],[Company Direct Land Through FY 11]]+Table2[[#This Row],[Company Direct Land FY 12 and After ]]</f>
        <v>266.74850000000004</v>
      </c>
      <c r="AM541" s="7">
        <v>31.475200000000001</v>
      </c>
      <c r="AN541" s="7">
        <v>35.378</v>
      </c>
      <c r="AO541" s="7">
        <v>460.00869999999998</v>
      </c>
      <c r="AP541" s="7">
        <f>Table2[[#This Row],[Company Direct Building Through FY 11]]+Table2[[#This Row],[Company Direct Building FY 12 and After  ]]</f>
        <v>495.38669999999996</v>
      </c>
      <c r="AQ541" s="7">
        <v>0</v>
      </c>
      <c r="AR541" s="7">
        <v>80.388000000000005</v>
      </c>
      <c r="AS541" s="7">
        <v>0</v>
      </c>
      <c r="AT541" s="7">
        <f>Table2[[#This Row],[Mortgage Recording Tax Through FY 11]]+Table2[[#This Row],[Mortgage Recording Tax FY 12 and After ]]</f>
        <v>80.388000000000005</v>
      </c>
      <c r="AU541" s="7">
        <v>0</v>
      </c>
      <c r="AV541" s="7">
        <v>0</v>
      </c>
      <c r="AW541" s="7">
        <v>0</v>
      </c>
      <c r="AX541" s="7">
        <f>Table2[[#This Row],[Pilot Savings  Through FY 11]]+Table2[[#This Row],[Pilot Savings FY 12 and After ]]</f>
        <v>0</v>
      </c>
      <c r="AY541" s="7">
        <v>0</v>
      </c>
      <c r="AZ541" s="7">
        <v>80.388000000000005</v>
      </c>
      <c r="BA541" s="7">
        <v>0</v>
      </c>
      <c r="BB541" s="7">
        <f>Table2[[#This Row],[Mortgage Recording Tax Exemption Through FY 11]]+Table2[[#This Row],[Mortgage Recording Tax Exemption FY 12 and After ]]</f>
        <v>80.388000000000005</v>
      </c>
      <c r="BC541" s="7">
        <v>27.006</v>
      </c>
      <c r="BD541" s="7">
        <v>30.527799999999999</v>
      </c>
      <c r="BE541" s="7">
        <v>388.58749999999998</v>
      </c>
      <c r="BF541" s="7">
        <f>Table2[[#This Row],[Indirect and Induced Land Through FY 11]]+Table2[[#This Row],[Indirect and Induced Land FY 12 and After ]]</f>
        <v>419.11529999999999</v>
      </c>
      <c r="BG541" s="7">
        <v>50.154000000000003</v>
      </c>
      <c r="BH541" s="7">
        <v>56.694499999999998</v>
      </c>
      <c r="BI541" s="7">
        <v>721.66250000000002</v>
      </c>
      <c r="BJ541" s="7">
        <f>Table2[[#This Row],[Indirect and Induced Building Through FY 11]]+Table2[[#This Row],[Indirect and Induced Building FY 12 and After]]</f>
        <v>778.35699999999997</v>
      </c>
      <c r="BK541" s="7">
        <v>125.5834</v>
      </c>
      <c r="BL541" s="7">
        <v>141.65</v>
      </c>
      <c r="BM541" s="7">
        <v>1817.9575</v>
      </c>
      <c r="BN541" s="7">
        <f>Table2[[#This Row],[TOTAL Real Property Related Taxes Through FY 11]]+Table2[[#This Row],[TOTAL Real Property Related Taxes FY 12 and After]]</f>
        <v>1959.6075000000001</v>
      </c>
      <c r="BO541" s="7">
        <v>208.8716</v>
      </c>
      <c r="BP541" s="7">
        <v>237.3432</v>
      </c>
      <c r="BQ541" s="7">
        <v>3052.6403</v>
      </c>
      <c r="BR541" s="7">
        <f>Table2[[#This Row],[Company Direct Through FY 11]]+Table2[[#This Row],[Company Direct FY 12 and After ]]</f>
        <v>3289.9834999999998</v>
      </c>
      <c r="BS541" s="7">
        <v>0</v>
      </c>
      <c r="BT541" s="7">
        <v>0</v>
      </c>
      <c r="BU541" s="7">
        <v>0</v>
      </c>
      <c r="BV541" s="7">
        <f>Table2[[#This Row],[Sales Tax Exemption Through FY 11]]+Table2[[#This Row],[Sales Tax Exemption FY 12 and After ]]</f>
        <v>0</v>
      </c>
      <c r="BW541" s="7">
        <v>0</v>
      </c>
      <c r="BX541" s="7">
        <v>0</v>
      </c>
      <c r="BY541" s="7">
        <v>0</v>
      </c>
      <c r="BZ541" s="7">
        <f>Table2[[#This Row],[Energy Tax Savings Through FY 11]]+Table2[[#This Row],[Energy Tax Savings FY 12 and After ]]</f>
        <v>0</v>
      </c>
      <c r="CA541" s="7">
        <v>0</v>
      </c>
      <c r="CB541" s="7">
        <v>0</v>
      </c>
      <c r="CC541" s="7">
        <v>0</v>
      </c>
      <c r="CD541" s="7">
        <f>Table2[[#This Row],[Tax Exempt Bond Savings Through FY 11]]+Table2[[#This Row],[Tax Exempt Bond Savings FY12 and After ]]</f>
        <v>0</v>
      </c>
      <c r="CE541" s="7">
        <v>95.711799999999997</v>
      </c>
      <c r="CF541" s="7">
        <v>109.09569999999999</v>
      </c>
      <c r="CG541" s="7">
        <v>1630.2791999999999</v>
      </c>
      <c r="CH541" s="7">
        <f>Table2[[#This Row],[Indirect and Induced Through FY 11]]+Table2[[#This Row],[Indirect and Induced FY 12 and After  ]]</f>
        <v>1739.3749</v>
      </c>
      <c r="CI541" s="7">
        <v>304.58339999999998</v>
      </c>
      <c r="CJ541" s="7">
        <v>346.43889999999999</v>
      </c>
      <c r="CK541" s="7">
        <v>4682.9195</v>
      </c>
      <c r="CL541" s="7">
        <f>Table2[[#This Row],[TOTAL Income Consumption Use Taxes Through FY 11]]+Table2[[#This Row],[TOTAL Income Consumption Use Taxes FY 12 and After  ]]</f>
        <v>5029.3584000000001</v>
      </c>
      <c r="CM541" s="7">
        <v>0</v>
      </c>
      <c r="CN541" s="7">
        <v>80.388000000000005</v>
      </c>
      <c r="CO541" s="7">
        <v>0</v>
      </c>
      <c r="CP541" s="7">
        <f>Table2[[#This Row],[Assistance Provided Through FY 11]]+Table2[[#This Row],[Assistance Provided FY 12 and After ]]</f>
        <v>80.388000000000005</v>
      </c>
      <c r="CQ541" s="7">
        <v>0</v>
      </c>
      <c r="CR541" s="7">
        <v>0</v>
      </c>
      <c r="CS541" s="7">
        <v>0</v>
      </c>
      <c r="CT541" s="7">
        <f>Table2[[#This Row],[Recapture Cancellation Reduction Amount Through FY 11]]+Table2[[#This Row],[Recapture Cancellation Reduction Amount FY 12 and After ]]</f>
        <v>0</v>
      </c>
      <c r="CU541" s="7">
        <v>0</v>
      </c>
      <c r="CV541" s="7">
        <v>0</v>
      </c>
      <c r="CW541" s="7">
        <v>0</v>
      </c>
      <c r="CX541" s="7">
        <f>Table2[[#This Row],[Penalty Paid Through FY 11]]+Table2[[#This Row],[Penalty Paid FY 12 and After]]</f>
        <v>0</v>
      </c>
      <c r="CY541" s="7">
        <v>0</v>
      </c>
      <c r="CZ541" s="7">
        <v>80.388000000000005</v>
      </c>
      <c r="DA541" s="7">
        <v>0</v>
      </c>
      <c r="DB541" s="7">
        <f>Table2[[#This Row],[TOTAL Assistance Net of recapture penalties Through FY 11]]+Table2[[#This Row],[TOTAL Assistance Net of recapture penalties FY 12 and After ]]</f>
        <v>80.388000000000005</v>
      </c>
      <c r="DC541" s="7">
        <v>257.29500000000002</v>
      </c>
      <c r="DD541" s="7">
        <v>372.15890000000002</v>
      </c>
      <c r="DE541" s="7">
        <v>3760.3478</v>
      </c>
      <c r="DF541" s="7">
        <f>Table2[[#This Row],[Company Direct Tax Revenue Before Assistance FY 12 and After]]+Table2[[#This Row],[Company Direct Tax Revenue Before Assistance Through FY 11]]</f>
        <v>4132.5066999999999</v>
      </c>
      <c r="DG541" s="7">
        <v>172.87180000000001</v>
      </c>
      <c r="DH541" s="7">
        <v>196.31800000000001</v>
      </c>
      <c r="DI541" s="7">
        <v>2740.5291999999999</v>
      </c>
      <c r="DJ541" s="7">
        <f>Table2[[#This Row],[Indirect and Induced Tax Revenues FY 12 and After]]+Table2[[#This Row],[Indirect and Induced Tax Revenues Through FY 11]]</f>
        <v>2936.8472000000002</v>
      </c>
      <c r="DK541" s="7">
        <v>430.16680000000002</v>
      </c>
      <c r="DL541" s="7">
        <v>568.4769</v>
      </c>
      <c r="DM541" s="7">
        <v>6500.8770000000004</v>
      </c>
      <c r="DN541" s="7">
        <f>Table2[[#This Row],[TOTAL Tax Revenues Before Assistance Through FY 11]]+Table2[[#This Row],[TOTAL Tax Revenues Before Assistance FY 12 and After]]</f>
        <v>7069.3539000000001</v>
      </c>
      <c r="DO541" s="7">
        <v>430.16680000000002</v>
      </c>
      <c r="DP541" s="7">
        <v>488.08890000000002</v>
      </c>
      <c r="DQ541" s="7">
        <v>6500.8770000000004</v>
      </c>
      <c r="DR541" s="7">
        <f>Table2[[#This Row],[TOTAL Tax Revenues Net of Assistance Recapture and Penalty FY 12 and After]]+Table2[[#This Row],[TOTAL Tax Revenues Net of Assistance Recapture and Penalty Through FY 11]]</f>
        <v>6988.9659000000001</v>
      </c>
      <c r="DS541" s="7">
        <v>0</v>
      </c>
      <c r="DT541" s="7">
        <v>0</v>
      </c>
      <c r="DU541" s="7">
        <v>0</v>
      </c>
      <c r="DV541" s="7">
        <v>0</v>
      </c>
    </row>
    <row r="542" spans="1:126" x14ac:dyDescent="0.25">
      <c r="A542" s="5">
        <v>93446</v>
      </c>
      <c r="B542" s="5" t="s">
        <v>1275</v>
      </c>
      <c r="C542" s="5" t="s">
        <v>1276</v>
      </c>
      <c r="D542" s="5" t="s">
        <v>32</v>
      </c>
      <c r="E542" s="5"/>
      <c r="F542" s="5">
        <v>9339</v>
      </c>
      <c r="G542" s="5">
        <v>34</v>
      </c>
      <c r="H542" s="23"/>
      <c r="I542" s="23"/>
      <c r="J542" s="5">
        <v>332323</v>
      </c>
      <c r="K542" s="6" t="s">
        <v>43</v>
      </c>
      <c r="L542" s="6">
        <v>40445</v>
      </c>
      <c r="M542" s="9">
        <v>49856</v>
      </c>
      <c r="N542" s="7">
        <v>4000</v>
      </c>
      <c r="O542" s="5" t="s">
        <v>51</v>
      </c>
      <c r="P542" s="23">
        <v>0</v>
      </c>
      <c r="Q542" s="23">
        <v>0</v>
      </c>
      <c r="R542" s="23">
        <v>180</v>
      </c>
      <c r="S542" s="23">
        <v>0</v>
      </c>
      <c r="T542" s="23">
        <v>0</v>
      </c>
      <c r="U542" s="23">
        <v>180</v>
      </c>
      <c r="V542" s="23">
        <v>180</v>
      </c>
      <c r="W542" s="23">
        <v>0</v>
      </c>
      <c r="X542" s="23">
        <v>0</v>
      </c>
      <c r="Y542" s="23">
        <v>64</v>
      </c>
      <c r="Z542" s="23">
        <v>4</v>
      </c>
      <c r="AA542" s="24">
        <v>0</v>
      </c>
      <c r="AB542" s="24">
        <v>0</v>
      </c>
      <c r="AC542" s="24">
        <v>0</v>
      </c>
      <c r="AD542" s="24">
        <v>0</v>
      </c>
      <c r="AE542" s="24">
        <v>0</v>
      </c>
      <c r="AF542" s="24">
        <v>65</v>
      </c>
      <c r="AG542" s="5" t="s">
        <v>33</v>
      </c>
      <c r="AH542" s="7" t="s">
        <v>33</v>
      </c>
      <c r="AI542" s="7">
        <v>111.6833</v>
      </c>
      <c r="AJ542" s="7">
        <v>111.6833</v>
      </c>
      <c r="AK542" s="7">
        <v>2021.2204999999999</v>
      </c>
      <c r="AL542" s="7">
        <f>Table2[[#This Row],[Company Direct Land Through FY 11]]+Table2[[#This Row],[Company Direct Land FY 12 and After ]]</f>
        <v>2132.9038</v>
      </c>
      <c r="AM542" s="7">
        <v>207.4119</v>
      </c>
      <c r="AN542" s="7">
        <v>207.4119</v>
      </c>
      <c r="AO542" s="7">
        <v>3753.6956</v>
      </c>
      <c r="AP542" s="7">
        <f>Table2[[#This Row],[Company Direct Building Through FY 11]]+Table2[[#This Row],[Company Direct Building FY 12 and After  ]]</f>
        <v>3961.1075000000001</v>
      </c>
      <c r="AQ542" s="7">
        <v>54.389499999999998</v>
      </c>
      <c r="AR542" s="7">
        <v>54.389499999999998</v>
      </c>
      <c r="AS542" s="7">
        <v>0</v>
      </c>
      <c r="AT542" s="7">
        <f>Table2[[#This Row],[Mortgage Recording Tax Through FY 11]]+Table2[[#This Row],[Mortgage Recording Tax FY 12 and After ]]</f>
        <v>54.389499999999998</v>
      </c>
      <c r="AU542" s="7">
        <v>0</v>
      </c>
      <c r="AV542" s="7">
        <v>0</v>
      </c>
      <c r="AW542" s="7">
        <v>0</v>
      </c>
      <c r="AX542" s="7">
        <f>Table2[[#This Row],[Pilot Savings  Through FY 11]]+Table2[[#This Row],[Pilot Savings FY 12 and After ]]</f>
        <v>0</v>
      </c>
      <c r="AY542" s="7">
        <v>54.389499999999998</v>
      </c>
      <c r="AZ542" s="7">
        <v>54.389499999999998</v>
      </c>
      <c r="BA542" s="7">
        <v>0</v>
      </c>
      <c r="BB542" s="7">
        <f>Table2[[#This Row],[Mortgage Recording Tax Exemption Through FY 11]]+Table2[[#This Row],[Mortgage Recording Tax Exemption FY 12 and After ]]</f>
        <v>54.389499999999998</v>
      </c>
      <c r="BC542" s="7">
        <v>191.47460000000001</v>
      </c>
      <c r="BD542" s="7">
        <v>191.47460000000001</v>
      </c>
      <c r="BE542" s="7">
        <v>3465.2664</v>
      </c>
      <c r="BF542" s="7">
        <f>Table2[[#This Row],[Indirect and Induced Land Through FY 11]]+Table2[[#This Row],[Indirect and Induced Land FY 12 and After ]]</f>
        <v>3656.741</v>
      </c>
      <c r="BG542" s="7">
        <v>355.5958</v>
      </c>
      <c r="BH542" s="7">
        <v>355.5958</v>
      </c>
      <c r="BI542" s="7">
        <v>6435.4973</v>
      </c>
      <c r="BJ542" s="7">
        <f>Table2[[#This Row],[Indirect and Induced Building Through FY 11]]+Table2[[#This Row],[Indirect and Induced Building FY 12 and After]]</f>
        <v>6791.0931</v>
      </c>
      <c r="BK542" s="7">
        <v>866.16560000000004</v>
      </c>
      <c r="BL542" s="7">
        <v>866.16560000000004</v>
      </c>
      <c r="BM542" s="7">
        <v>15675.6798</v>
      </c>
      <c r="BN542" s="7">
        <f>Table2[[#This Row],[TOTAL Real Property Related Taxes Through FY 11]]+Table2[[#This Row],[TOTAL Real Property Related Taxes FY 12 and After]]</f>
        <v>16541.845399999998</v>
      </c>
      <c r="BO542" s="7">
        <v>1376.3939</v>
      </c>
      <c r="BP542" s="7">
        <v>1376.3939</v>
      </c>
      <c r="BQ542" s="7">
        <v>24909.683300000001</v>
      </c>
      <c r="BR542" s="7">
        <f>Table2[[#This Row],[Company Direct Through FY 11]]+Table2[[#This Row],[Company Direct FY 12 and After ]]</f>
        <v>26286.0772</v>
      </c>
      <c r="BS542" s="7">
        <v>0</v>
      </c>
      <c r="BT542" s="7">
        <v>0</v>
      </c>
      <c r="BU542" s="7">
        <v>18.823499999999999</v>
      </c>
      <c r="BV542" s="7">
        <f>Table2[[#This Row],[Sales Tax Exemption Through FY 11]]+Table2[[#This Row],[Sales Tax Exemption FY 12 and After ]]</f>
        <v>18.823499999999999</v>
      </c>
      <c r="BW542" s="7">
        <v>0</v>
      </c>
      <c r="BX542" s="7">
        <v>0</v>
      </c>
      <c r="BY542" s="7">
        <v>0</v>
      </c>
      <c r="BZ542" s="7">
        <f>Table2[[#This Row],[Energy Tax Savings Through FY 11]]+Table2[[#This Row],[Energy Tax Savings FY 12 and After ]]</f>
        <v>0</v>
      </c>
      <c r="CA542" s="7">
        <v>0</v>
      </c>
      <c r="CB542" s="7">
        <v>0</v>
      </c>
      <c r="CC542" s="7">
        <v>0</v>
      </c>
      <c r="CD542" s="7">
        <f>Table2[[#This Row],[Tax Exempt Bond Savings Through FY 11]]+Table2[[#This Row],[Tax Exempt Bond Savings FY12 and After ]]</f>
        <v>0</v>
      </c>
      <c r="CE542" s="7">
        <v>678.60440000000006</v>
      </c>
      <c r="CF542" s="7">
        <v>678.60440000000006</v>
      </c>
      <c r="CG542" s="7">
        <v>12281.236699999999</v>
      </c>
      <c r="CH542" s="7">
        <f>Table2[[#This Row],[Indirect and Induced Through FY 11]]+Table2[[#This Row],[Indirect and Induced FY 12 and After  ]]</f>
        <v>12959.8411</v>
      </c>
      <c r="CI542" s="7">
        <v>2054.9983000000002</v>
      </c>
      <c r="CJ542" s="7">
        <v>2054.9983000000002</v>
      </c>
      <c r="CK542" s="7">
        <v>37172.0965</v>
      </c>
      <c r="CL542" s="7">
        <f>Table2[[#This Row],[TOTAL Income Consumption Use Taxes Through FY 11]]+Table2[[#This Row],[TOTAL Income Consumption Use Taxes FY 12 and After  ]]</f>
        <v>39227.094799999999</v>
      </c>
      <c r="CM542" s="7">
        <v>54.389499999999998</v>
      </c>
      <c r="CN542" s="7">
        <v>54.389499999999998</v>
      </c>
      <c r="CO542" s="7">
        <v>18.823499999999999</v>
      </c>
      <c r="CP542" s="7">
        <f>Table2[[#This Row],[Assistance Provided Through FY 11]]+Table2[[#This Row],[Assistance Provided FY 12 and After ]]</f>
        <v>73.212999999999994</v>
      </c>
      <c r="CQ542" s="7">
        <v>0</v>
      </c>
      <c r="CR542" s="7">
        <v>0</v>
      </c>
      <c r="CS542" s="7">
        <v>0</v>
      </c>
      <c r="CT542" s="7">
        <f>Table2[[#This Row],[Recapture Cancellation Reduction Amount Through FY 11]]+Table2[[#This Row],[Recapture Cancellation Reduction Amount FY 12 and After ]]</f>
        <v>0</v>
      </c>
      <c r="CU542" s="7">
        <v>0</v>
      </c>
      <c r="CV542" s="7">
        <v>0</v>
      </c>
      <c r="CW542" s="7">
        <v>0</v>
      </c>
      <c r="CX542" s="7">
        <f>Table2[[#This Row],[Penalty Paid Through FY 11]]+Table2[[#This Row],[Penalty Paid FY 12 and After]]</f>
        <v>0</v>
      </c>
      <c r="CY542" s="7">
        <v>54.389499999999998</v>
      </c>
      <c r="CZ542" s="7">
        <v>54.389499999999998</v>
      </c>
      <c r="DA542" s="7">
        <v>18.823499999999999</v>
      </c>
      <c r="DB542" s="7">
        <f>Table2[[#This Row],[TOTAL Assistance Net of recapture penalties Through FY 11]]+Table2[[#This Row],[TOTAL Assistance Net of recapture penalties FY 12 and After ]]</f>
        <v>73.212999999999994</v>
      </c>
      <c r="DC542" s="7">
        <v>1749.8786</v>
      </c>
      <c r="DD542" s="7">
        <v>1749.8786</v>
      </c>
      <c r="DE542" s="7">
        <v>30684.599399999999</v>
      </c>
      <c r="DF542" s="7">
        <f>Table2[[#This Row],[Company Direct Tax Revenue Before Assistance FY 12 and After]]+Table2[[#This Row],[Company Direct Tax Revenue Before Assistance Through FY 11]]</f>
        <v>32434.477999999999</v>
      </c>
      <c r="DG542" s="7">
        <v>1225.6748</v>
      </c>
      <c r="DH542" s="7">
        <v>1225.6748</v>
      </c>
      <c r="DI542" s="7">
        <v>22182.000400000001</v>
      </c>
      <c r="DJ542" s="7">
        <f>Table2[[#This Row],[Indirect and Induced Tax Revenues FY 12 and After]]+Table2[[#This Row],[Indirect and Induced Tax Revenues Through FY 11]]</f>
        <v>23407.675200000001</v>
      </c>
      <c r="DK542" s="7">
        <v>2975.5533999999998</v>
      </c>
      <c r="DL542" s="7">
        <v>2975.5533999999998</v>
      </c>
      <c r="DM542" s="7">
        <v>52866.599800000004</v>
      </c>
      <c r="DN542" s="7">
        <f>Table2[[#This Row],[TOTAL Tax Revenues Before Assistance Through FY 11]]+Table2[[#This Row],[TOTAL Tax Revenues Before Assistance FY 12 and After]]</f>
        <v>55842.153200000001</v>
      </c>
      <c r="DO542" s="7">
        <v>2921.1639</v>
      </c>
      <c r="DP542" s="7">
        <v>2921.1639</v>
      </c>
      <c r="DQ542" s="7">
        <v>52847.776299999998</v>
      </c>
      <c r="DR542" s="7">
        <f>Table2[[#This Row],[TOTAL Tax Revenues Net of Assistance Recapture and Penalty FY 12 and After]]+Table2[[#This Row],[TOTAL Tax Revenues Net of Assistance Recapture and Penalty Through FY 11]]</f>
        <v>55768.940199999997</v>
      </c>
      <c r="DS542" s="7">
        <v>0</v>
      </c>
      <c r="DT542" s="7">
        <v>0</v>
      </c>
      <c r="DU542" s="7">
        <v>0</v>
      </c>
      <c r="DV542" s="7">
        <v>0</v>
      </c>
    </row>
    <row r="543" spans="1:126" x14ac:dyDescent="0.25">
      <c r="A543" s="5">
        <v>93447</v>
      </c>
      <c r="B543" s="5" t="s">
        <v>1277</v>
      </c>
      <c r="C543" s="5" t="s">
        <v>1278</v>
      </c>
      <c r="D543" s="5" t="s">
        <v>32</v>
      </c>
      <c r="E543" s="5"/>
      <c r="F543" s="5">
        <v>16081</v>
      </c>
      <c r="G543" s="5">
        <v>45</v>
      </c>
      <c r="H543" s="23"/>
      <c r="I543" s="23"/>
      <c r="J543" s="5">
        <v>531120</v>
      </c>
      <c r="K543" s="6" t="s">
        <v>1272</v>
      </c>
      <c r="L543" s="6">
        <v>40452</v>
      </c>
      <c r="M543" s="9">
        <v>50130</v>
      </c>
      <c r="N543" s="7">
        <v>3300</v>
      </c>
      <c r="O543" s="5" t="s">
        <v>48</v>
      </c>
      <c r="P543" s="23">
        <v>0</v>
      </c>
      <c r="Q543" s="23">
        <v>0</v>
      </c>
      <c r="R543" s="23">
        <v>0</v>
      </c>
      <c r="S543" s="23">
        <v>0</v>
      </c>
      <c r="T543" s="23">
        <v>0</v>
      </c>
      <c r="U543" s="23">
        <v>0</v>
      </c>
      <c r="V543" s="23">
        <v>1</v>
      </c>
      <c r="W543" s="23">
        <v>55</v>
      </c>
      <c r="X543" s="23">
        <v>0</v>
      </c>
      <c r="Y543" s="23">
        <v>0</v>
      </c>
      <c r="Z543" s="23">
        <v>100</v>
      </c>
      <c r="AA543" s="24">
        <v>0</v>
      </c>
      <c r="AB543" s="24">
        <v>0</v>
      </c>
      <c r="AC543" s="24">
        <v>0</v>
      </c>
      <c r="AD543" s="24">
        <v>0</v>
      </c>
      <c r="AE543" s="24">
        <v>0</v>
      </c>
      <c r="AF543" s="24">
        <v>0</v>
      </c>
      <c r="AG543" s="5" t="s">
        <v>33</v>
      </c>
      <c r="AH543" s="7" t="s">
        <v>33</v>
      </c>
      <c r="AI543" s="7">
        <v>27.1158</v>
      </c>
      <c r="AJ543" s="7">
        <v>27.1158</v>
      </c>
      <c r="AK543" s="7">
        <v>12.036899999999999</v>
      </c>
      <c r="AL543" s="7">
        <f>Table2[[#This Row],[Company Direct Land Through FY 11]]+Table2[[#This Row],[Company Direct Land FY 12 and After ]]</f>
        <v>39.152699999999996</v>
      </c>
      <c r="AM543" s="7">
        <v>50.357900000000001</v>
      </c>
      <c r="AN543" s="7">
        <v>50.357900000000001</v>
      </c>
      <c r="AO543" s="7">
        <v>22.3581</v>
      </c>
      <c r="AP543" s="7">
        <f>Table2[[#This Row],[Company Direct Building Through FY 11]]+Table2[[#This Row],[Company Direct Building FY 12 and After  ]]</f>
        <v>72.716000000000008</v>
      </c>
      <c r="AQ543" s="7">
        <v>0</v>
      </c>
      <c r="AR543" s="7">
        <v>0</v>
      </c>
      <c r="AS543" s="7">
        <v>0</v>
      </c>
      <c r="AT543" s="7">
        <f>Table2[[#This Row],[Mortgage Recording Tax Through FY 11]]+Table2[[#This Row],[Mortgage Recording Tax FY 12 and After ]]</f>
        <v>0</v>
      </c>
      <c r="AU543" s="7">
        <v>0</v>
      </c>
      <c r="AV543" s="7">
        <v>0</v>
      </c>
      <c r="AW543" s="7">
        <v>0</v>
      </c>
      <c r="AX543" s="7">
        <f>Table2[[#This Row],[Pilot Savings  Through FY 11]]+Table2[[#This Row],[Pilot Savings FY 12 and After ]]</f>
        <v>0</v>
      </c>
      <c r="AY543" s="7">
        <v>0</v>
      </c>
      <c r="AZ543" s="7">
        <v>0</v>
      </c>
      <c r="BA543" s="7">
        <v>0</v>
      </c>
      <c r="BB543" s="7">
        <f>Table2[[#This Row],[Mortgage Recording Tax Exemption Through FY 11]]+Table2[[#This Row],[Mortgage Recording Tax Exemption FY 12 and After ]]</f>
        <v>0</v>
      </c>
      <c r="BC543" s="7">
        <v>35.448799999999999</v>
      </c>
      <c r="BD543" s="7">
        <v>35.448799999999999</v>
      </c>
      <c r="BE543" s="7">
        <v>-198.4633</v>
      </c>
      <c r="BF543" s="7">
        <f>Table2[[#This Row],[Indirect and Induced Land Through FY 11]]+Table2[[#This Row],[Indirect and Induced Land FY 12 and After ]]</f>
        <v>-163.0145</v>
      </c>
      <c r="BG543" s="7">
        <v>65.833600000000004</v>
      </c>
      <c r="BH543" s="7">
        <v>65.833600000000004</v>
      </c>
      <c r="BI543" s="7">
        <v>-368.57209999999998</v>
      </c>
      <c r="BJ543" s="7">
        <f>Table2[[#This Row],[Indirect and Induced Building Through FY 11]]+Table2[[#This Row],[Indirect and Induced Building FY 12 and After]]</f>
        <v>-302.73849999999999</v>
      </c>
      <c r="BK543" s="7">
        <v>178.7561</v>
      </c>
      <c r="BL543" s="7">
        <v>178.7561</v>
      </c>
      <c r="BM543" s="7">
        <v>-532.6404</v>
      </c>
      <c r="BN543" s="7">
        <f>Table2[[#This Row],[TOTAL Real Property Related Taxes Through FY 11]]+Table2[[#This Row],[TOTAL Real Property Related Taxes FY 12 and After]]</f>
        <v>-353.8843</v>
      </c>
      <c r="BO543" s="7">
        <v>334.17590000000001</v>
      </c>
      <c r="BP543" s="7">
        <v>334.17590000000001</v>
      </c>
      <c r="BQ543" s="7">
        <v>148.37989999999999</v>
      </c>
      <c r="BR543" s="7">
        <f>Table2[[#This Row],[Company Direct Through FY 11]]+Table2[[#This Row],[Company Direct FY 12 and After ]]</f>
        <v>482.55579999999998</v>
      </c>
      <c r="BS543" s="7">
        <v>0</v>
      </c>
      <c r="BT543" s="7">
        <v>0</v>
      </c>
      <c r="BU543" s="7">
        <v>0</v>
      </c>
      <c r="BV543" s="7">
        <f>Table2[[#This Row],[Sales Tax Exemption Through FY 11]]+Table2[[#This Row],[Sales Tax Exemption FY 12 and After ]]</f>
        <v>0</v>
      </c>
      <c r="BW543" s="7">
        <v>0</v>
      </c>
      <c r="BX543" s="7">
        <v>0</v>
      </c>
      <c r="BY543" s="7">
        <v>0</v>
      </c>
      <c r="BZ543" s="7">
        <f>Table2[[#This Row],[Energy Tax Savings Through FY 11]]+Table2[[#This Row],[Energy Tax Savings FY 12 and After ]]</f>
        <v>0</v>
      </c>
      <c r="CA543" s="7">
        <v>0.24840000000000001</v>
      </c>
      <c r="CB543" s="7">
        <v>0.24840000000000001</v>
      </c>
      <c r="CC543" s="7">
        <v>1.6712</v>
      </c>
      <c r="CD543" s="7">
        <f>Table2[[#This Row],[Tax Exempt Bond Savings Through FY 11]]+Table2[[#This Row],[Tax Exempt Bond Savings FY12 and After ]]</f>
        <v>1.9196</v>
      </c>
      <c r="CE543" s="7">
        <v>125.6341</v>
      </c>
      <c r="CF543" s="7">
        <v>125.6341</v>
      </c>
      <c r="CG543" s="7">
        <v>2337.2337000000002</v>
      </c>
      <c r="CH543" s="7">
        <f>Table2[[#This Row],[Indirect and Induced Through FY 11]]+Table2[[#This Row],[Indirect and Induced FY 12 and After  ]]</f>
        <v>2462.8678000000004</v>
      </c>
      <c r="CI543" s="7">
        <v>459.5616</v>
      </c>
      <c r="CJ543" s="7">
        <v>459.5616</v>
      </c>
      <c r="CK543" s="7">
        <v>2483.9423999999999</v>
      </c>
      <c r="CL543" s="7">
        <f>Table2[[#This Row],[TOTAL Income Consumption Use Taxes Through FY 11]]+Table2[[#This Row],[TOTAL Income Consumption Use Taxes FY 12 and After  ]]</f>
        <v>2943.5039999999999</v>
      </c>
      <c r="CM543" s="7">
        <v>0.24840000000000001</v>
      </c>
      <c r="CN543" s="7">
        <v>0.24840000000000001</v>
      </c>
      <c r="CO543" s="7">
        <v>1.6712</v>
      </c>
      <c r="CP543" s="7">
        <f>Table2[[#This Row],[Assistance Provided Through FY 11]]+Table2[[#This Row],[Assistance Provided FY 12 and After ]]</f>
        <v>1.9196</v>
      </c>
      <c r="CQ543" s="7">
        <v>0</v>
      </c>
      <c r="CR543" s="7">
        <v>0</v>
      </c>
      <c r="CS543" s="7">
        <v>0</v>
      </c>
      <c r="CT543" s="7">
        <f>Table2[[#This Row],[Recapture Cancellation Reduction Amount Through FY 11]]+Table2[[#This Row],[Recapture Cancellation Reduction Amount FY 12 and After ]]</f>
        <v>0</v>
      </c>
      <c r="CU543" s="7">
        <v>0</v>
      </c>
      <c r="CV543" s="7">
        <v>0</v>
      </c>
      <c r="CW543" s="7">
        <v>0</v>
      </c>
      <c r="CX543" s="7">
        <f>Table2[[#This Row],[Penalty Paid Through FY 11]]+Table2[[#This Row],[Penalty Paid FY 12 and After]]</f>
        <v>0</v>
      </c>
      <c r="CY543" s="7">
        <v>0.24840000000000001</v>
      </c>
      <c r="CZ543" s="7">
        <v>0.24840000000000001</v>
      </c>
      <c r="DA543" s="7">
        <v>1.6712</v>
      </c>
      <c r="DB543" s="7">
        <f>Table2[[#This Row],[TOTAL Assistance Net of recapture penalties Through FY 11]]+Table2[[#This Row],[TOTAL Assistance Net of recapture penalties FY 12 and After ]]</f>
        <v>1.9196</v>
      </c>
      <c r="DC543" s="7">
        <v>411.64960000000002</v>
      </c>
      <c r="DD543" s="7">
        <v>411.64960000000002</v>
      </c>
      <c r="DE543" s="7">
        <v>182.7749</v>
      </c>
      <c r="DF543" s="7">
        <f>Table2[[#This Row],[Company Direct Tax Revenue Before Assistance FY 12 and After]]+Table2[[#This Row],[Company Direct Tax Revenue Before Assistance Through FY 11]]</f>
        <v>594.42450000000008</v>
      </c>
      <c r="DG543" s="7">
        <v>226.91650000000001</v>
      </c>
      <c r="DH543" s="7">
        <v>226.91650000000001</v>
      </c>
      <c r="DI543" s="7">
        <v>1770.1983</v>
      </c>
      <c r="DJ543" s="7">
        <f>Table2[[#This Row],[Indirect and Induced Tax Revenues FY 12 and After]]+Table2[[#This Row],[Indirect and Induced Tax Revenues Through FY 11]]</f>
        <v>1997.1148000000001</v>
      </c>
      <c r="DK543" s="7">
        <v>638.56610000000001</v>
      </c>
      <c r="DL543" s="7">
        <v>638.56610000000001</v>
      </c>
      <c r="DM543" s="7">
        <v>1952.9731999999999</v>
      </c>
      <c r="DN543" s="7">
        <f>Table2[[#This Row],[TOTAL Tax Revenues Before Assistance Through FY 11]]+Table2[[#This Row],[TOTAL Tax Revenues Before Assistance FY 12 and After]]</f>
        <v>2591.5392999999999</v>
      </c>
      <c r="DO543" s="7">
        <v>638.31769999999995</v>
      </c>
      <c r="DP543" s="7">
        <v>638.31769999999995</v>
      </c>
      <c r="DQ543" s="7">
        <v>1951.3019999999999</v>
      </c>
      <c r="DR543" s="7">
        <f>Table2[[#This Row],[TOTAL Tax Revenues Net of Assistance Recapture and Penalty FY 12 and After]]+Table2[[#This Row],[TOTAL Tax Revenues Net of Assistance Recapture and Penalty Through FY 11]]</f>
        <v>2589.6196999999997</v>
      </c>
      <c r="DS543" s="7">
        <v>11500</v>
      </c>
      <c r="DT543" s="7">
        <v>0</v>
      </c>
      <c r="DU543" s="7">
        <v>0</v>
      </c>
      <c r="DV543" s="7">
        <v>0</v>
      </c>
    </row>
    <row r="544" spans="1:126" x14ac:dyDescent="0.25">
      <c r="A544" s="5">
        <v>93448</v>
      </c>
      <c r="B544" s="5" t="s">
        <v>1279</v>
      </c>
      <c r="C544" s="5" t="s">
        <v>1280</v>
      </c>
      <c r="D544" s="5" t="s">
        <v>32</v>
      </c>
      <c r="E544" s="5"/>
      <c r="F544" s="5">
        <v>458</v>
      </c>
      <c r="G544" s="5">
        <v>90</v>
      </c>
      <c r="H544" s="23"/>
      <c r="I544" s="23"/>
      <c r="J544" s="5">
        <v>236115</v>
      </c>
      <c r="K544" s="6" t="s">
        <v>43</v>
      </c>
      <c r="L544" s="6">
        <v>40492</v>
      </c>
      <c r="M544" s="9">
        <v>49856</v>
      </c>
      <c r="N544" s="7">
        <v>4050</v>
      </c>
      <c r="O544" s="5" t="s">
        <v>51</v>
      </c>
      <c r="P544" s="23">
        <v>0</v>
      </c>
      <c r="Q544" s="23">
        <v>0</v>
      </c>
      <c r="R544" s="23">
        <v>29</v>
      </c>
      <c r="S544" s="23">
        <v>0</v>
      </c>
      <c r="T544" s="23">
        <v>0</v>
      </c>
      <c r="U544" s="23">
        <v>29</v>
      </c>
      <c r="V544" s="23">
        <v>29</v>
      </c>
      <c r="W544" s="23">
        <v>0</v>
      </c>
      <c r="X544" s="23">
        <v>0</v>
      </c>
      <c r="Y544" s="23">
        <v>0</v>
      </c>
      <c r="Z544" s="23">
        <v>0</v>
      </c>
      <c r="AA544" s="24">
        <v>0</v>
      </c>
      <c r="AB544" s="24">
        <v>0</v>
      </c>
      <c r="AC544" s="24">
        <v>0</v>
      </c>
      <c r="AD544" s="24">
        <v>0</v>
      </c>
      <c r="AE544" s="24">
        <v>0</v>
      </c>
      <c r="AF544" s="24">
        <v>100</v>
      </c>
      <c r="AG544" s="5" t="s">
        <v>39</v>
      </c>
      <c r="AH544" s="7" t="s">
        <v>33</v>
      </c>
      <c r="AI544" s="7">
        <v>13.956200000000001</v>
      </c>
      <c r="AJ544" s="7">
        <v>13.956200000000001</v>
      </c>
      <c r="AK544" s="7">
        <v>252.57759999999999</v>
      </c>
      <c r="AL544" s="7">
        <f>Table2[[#This Row],[Company Direct Land Through FY 11]]+Table2[[#This Row],[Company Direct Land FY 12 and After ]]</f>
        <v>266.53379999999999</v>
      </c>
      <c r="AM544" s="7">
        <v>25.918700000000001</v>
      </c>
      <c r="AN544" s="7">
        <v>25.918700000000001</v>
      </c>
      <c r="AO544" s="7">
        <v>469.07299999999998</v>
      </c>
      <c r="AP544" s="7">
        <f>Table2[[#This Row],[Company Direct Building Through FY 11]]+Table2[[#This Row],[Company Direct Building FY 12 and After  ]]</f>
        <v>494.99169999999998</v>
      </c>
      <c r="AQ544" s="7">
        <v>64.310400000000001</v>
      </c>
      <c r="AR544" s="7">
        <v>64.310400000000001</v>
      </c>
      <c r="AS544" s="7">
        <v>0</v>
      </c>
      <c r="AT544" s="7">
        <f>Table2[[#This Row],[Mortgage Recording Tax Through FY 11]]+Table2[[#This Row],[Mortgage Recording Tax FY 12 and After ]]</f>
        <v>64.310400000000001</v>
      </c>
      <c r="AU544" s="7">
        <v>0</v>
      </c>
      <c r="AV544" s="7">
        <v>0</v>
      </c>
      <c r="AW544" s="7">
        <v>0</v>
      </c>
      <c r="AX544" s="7">
        <f>Table2[[#This Row],[Pilot Savings  Through FY 11]]+Table2[[#This Row],[Pilot Savings FY 12 and After ]]</f>
        <v>0</v>
      </c>
      <c r="AY544" s="7">
        <v>64.310400000000001</v>
      </c>
      <c r="AZ544" s="7">
        <v>64.310400000000001</v>
      </c>
      <c r="BA544" s="7">
        <v>0</v>
      </c>
      <c r="BB544" s="7">
        <f>Table2[[#This Row],[Mortgage Recording Tax Exemption Through FY 11]]+Table2[[#This Row],[Mortgage Recording Tax Exemption FY 12 and After ]]</f>
        <v>64.310400000000001</v>
      </c>
      <c r="BC544" s="7">
        <v>24.316299999999998</v>
      </c>
      <c r="BD544" s="7">
        <v>24.316299999999998</v>
      </c>
      <c r="BE544" s="7">
        <v>440.07119999999998</v>
      </c>
      <c r="BF544" s="7">
        <f>Table2[[#This Row],[Indirect and Induced Land Through FY 11]]+Table2[[#This Row],[Indirect and Induced Land FY 12 and After ]]</f>
        <v>464.38749999999999</v>
      </c>
      <c r="BG544" s="7">
        <v>45.158900000000003</v>
      </c>
      <c r="BH544" s="7">
        <v>45.158900000000003</v>
      </c>
      <c r="BI544" s="7">
        <v>817.27530000000002</v>
      </c>
      <c r="BJ544" s="7">
        <f>Table2[[#This Row],[Indirect and Induced Building Through FY 11]]+Table2[[#This Row],[Indirect and Induced Building FY 12 and After]]</f>
        <v>862.43420000000003</v>
      </c>
      <c r="BK544" s="7">
        <v>109.3501</v>
      </c>
      <c r="BL544" s="7">
        <v>109.3501</v>
      </c>
      <c r="BM544" s="7">
        <v>1978.9971</v>
      </c>
      <c r="BN544" s="7">
        <f>Table2[[#This Row],[TOTAL Real Property Related Taxes Through FY 11]]+Table2[[#This Row],[TOTAL Real Property Related Taxes FY 12 and After]]</f>
        <v>2088.3472000000002</v>
      </c>
      <c r="BO544" s="7">
        <v>171.99629999999999</v>
      </c>
      <c r="BP544" s="7">
        <v>171.99629999999999</v>
      </c>
      <c r="BQ544" s="7">
        <v>3112.752</v>
      </c>
      <c r="BR544" s="7">
        <f>Table2[[#This Row],[Company Direct Through FY 11]]+Table2[[#This Row],[Company Direct FY 12 and After ]]</f>
        <v>3284.7482999999997</v>
      </c>
      <c r="BS544" s="7">
        <v>2.6267999999999998</v>
      </c>
      <c r="BT544" s="7">
        <v>2.6267999999999998</v>
      </c>
      <c r="BU544" s="7">
        <v>1.7047000000000001</v>
      </c>
      <c r="BV544" s="7">
        <f>Table2[[#This Row],[Sales Tax Exemption Through FY 11]]+Table2[[#This Row],[Sales Tax Exemption FY 12 and After ]]</f>
        <v>4.3315000000000001</v>
      </c>
      <c r="BW544" s="7">
        <v>0</v>
      </c>
      <c r="BX544" s="7">
        <v>0</v>
      </c>
      <c r="BY544" s="7">
        <v>0</v>
      </c>
      <c r="BZ544" s="7">
        <f>Table2[[#This Row],[Energy Tax Savings Through FY 11]]+Table2[[#This Row],[Energy Tax Savings FY 12 and After ]]</f>
        <v>0</v>
      </c>
      <c r="CA544" s="7">
        <v>0</v>
      </c>
      <c r="CB544" s="7">
        <v>0</v>
      </c>
      <c r="CC544" s="7">
        <v>0</v>
      </c>
      <c r="CD544" s="7">
        <f>Table2[[#This Row],[Tax Exempt Bond Savings Through FY 11]]+Table2[[#This Row],[Tax Exempt Bond Savings FY12 and After ]]</f>
        <v>0</v>
      </c>
      <c r="CE544" s="7">
        <v>86.179400000000001</v>
      </c>
      <c r="CF544" s="7">
        <v>86.179400000000001</v>
      </c>
      <c r="CG544" s="7">
        <v>1559.6559999999999</v>
      </c>
      <c r="CH544" s="7">
        <f>Table2[[#This Row],[Indirect and Induced Through FY 11]]+Table2[[#This Row],[Indirect and Induced FY 12 and After  ]]</f>
        <v>1645.8353999999999</v>
      </c>
      <c r="CI544" s="7">
        <v>255.5489</v>
      </c>
      <c r="CJ544" s="7">
        <v>255.5489</v>
      </c>
      <c r="CK544" s="7">
        <v>4670.7033000000001</v>
      </c>
      <c r="CL544" s="7">
        <f>Table2[[#This Row],[TOTAL Income Consumption Use Taxes Through FY 11]]+Table2[[#This Row],[TOTAL Income Consumption Use Taxes FY 12 and After  ]]</f>
        <v>4926.2521999999999</v>
      </c>
      <c r="CM544" s="7">
        <v>66.937200000000004</v>
      </c>
      <c r="CN544" s="7">
        <v>66.937200000000004</v>
      </c>
      <c r="CO544" s="7">
        <v>1.7047000000000001</v>
      </c>
      <c r="CP544" s="7">
        <f>Table2[[#This Row],[Assistance Provided Through FY 11]]+Table2[[#This Row],[Assistance Provided FY 12 and After ]]</f>
        <v>68.641900000000007</v>
      </c>
      <c r="CQ544" s="7">
        <v>0</v>
      </c>
      <c r="CR544" s="7">
        <v>0</v>
      </c>
      <c r="CS544" s="7">
        <v>0</v>
      </c>
      <c r="CT544" s="7">
        <f>Table2[[#This Row],[Recapture Cancellation Reduction Amount Through FY 11]]+Table2[[#This Row],[Recapture Cancellation Reduction Amount FY 12 and After ]]</f>
        <v>0</v>
      </c>
      <c r="CU544" s="7">
        <v>0</v>
      </c>
      <c r="CV544" s="7">
        <v>0</v>
      </c>
      <c r="CW544" s="7">
        <v>0</v>
      </c>
      <c r="CX544" s="7">
        <f>Table2[[#This Row],[Penalty Paid Through FY 11]]+Table2[[#This Row],[Penalty Paid FY 12 and After]]</f>
        <v>0</v>
      </c>
      <c r="CY544" s="7">
        <v>66.937200000000004</v>
      </c>
      <c r="CZ544" s="7">
        <v>66.937200000000004</v>
      </c>
      <c r="DA544" s="7">
        <v>1.7047000000000001</v>
      </c>
      <c r="DB544" s="7">
        <f>Table2[[#This Row],[TOTAL Assistance Net of recapture penalties Through FY 11]]+Table2[[#This Row],[TOTAL Assistance Net of recapture penalties FY 12 and After ]]</f>
        <v>68.641900000000007</v>
      </c>
      <c r="DC544" s="7">
        <v>276.1816</v>
      </c>
      <c r="DD544" s="7">
        <v>276.1816</v>
      </c>
      <c r="DE544" s="7">
        <v>3834.4025999999999</v>
      </c>
      <c r="DF544" s="7">
        <f>Table2[[#This Row],[Company Direct Tax Revenue Before Assistance FY 12 and After]]+Table2[[#This Row],[Company Direct Tax Revenue Before Assistance Through FY 11]]</f>
        <v>4110.5842000000002</v>
      </c>
      <c r="DG544" s="7">
        <v>155.65459999999999</v>
      </c>
      <c r="DH544" s="7">
        <v>155.65459999999999</v>
      </c>
      <c r="DI544" s="7">
        <v>2817.0025000000001</v>
      </c>
      <c r="DJ544" s="7">
        <f>Table2[[#This Row],[Indirect and Induced Tax Revenues FY 12 and After]]+Table2[[#This Row],[Indirect and Induced Tax Revenues Through FY 11]]</f>
        <v>2972.6570999999999</v>
      </c>
      <c r="DK544" s="7">
        <v>431.83620000000002</v>
      </c>
      <c r="DL544" s="7">
        <v>431.83620000000002</v>
      </c>
      <c r="DM544" s="7">
        <v>6651.4050999999999</v>
      </c>
      <c r="DN544" s="7">
        <f>Table2[[#This Row],[TOTAL Tax Revenues Before Assistance Through FY 11]]+Table2[[#This Row],[TOTAL Tax Revenues Before Assistance FY 12 and After]]</f>
        <v>7083.2412999999997</v>
      </c>
      <c r="DO544" s="7">
        <v>364.899</v>
      </c>
      <c r="DP544" s="7">
        <v>364.899</v>
      </c>
      <c r="DQ544" s="7">
        <v>6649.7003999999997</v>
      </c>
      <c r="DR544" s="7">
        <f>Table2[[#This Row],[TOTAL Tax Revenues Net of Assistance Recapture and Penalty FY 12 and After]]+Table2[[#This Row],[TOTAL Tax Revenues Net of Assistance Recapture and Penalty Through FY 11]]</f>
        <v>7014.5994000000001</v>
      </c>
      <c r="DS544" s="7">
        <v>0</v>
      </c>
      <c r="DT544" s="7">
        <v>0</v>
      </c>
      <c r="DU544" s="7">
        <v>0</v>
      </c>
      <c r="DV544" s="7">
        <v>0</v>
      </c>
    </row>
    <row r="545" spans="1:126" x14ac:dyDescent="0.25">
      <c r="A545" s="5">
        <v>93449</v>
      </c>
      <c r="B545" s="5" t="s">
        <v>1281</v>
      </c>
      <c r="C545" s="5" t="s">
        <v>1282</v>
      </c>
      <c r="D545" s="5" t="s">
        <v>32</v>
      </c>
      <c r="E545" s="5"/>
      <c r="F545" s="5">
        <v>416</v>
      </c>
      <c r="G545" s="5">
        <v>10</v>
      </c>
      <c r="H545" s="23"/>
      <c r="I545" s="23"/>
      <c r="J545" s="5">
        <v>551114</v>
      </c>
      <c r="K545" s="6" t="s">
        <v>793</v>
      </c>
      <c r="L545" s="6">
        <v>40500</v>
      </c>
      <c r="M545" s="9">
        <v>45107</v>
      </c>
      <c r="N545" s="7">
        <v>52800</v>
      </c>
      <c r="O545" s="5" t="s">
        <v>55</v>
      </c>
      <c r="P545" s="23">
        <v>0</v>
      </c>
      <c r="Q545" s="23">
        <v>0</v>
      </c>
      <c r="R545" s="23">
        <v>0</v>
      </c>
      <c r="S545" s="23">
        <v>0</v>
      </c>
      <c r="T545" s="23">
        <v>6</v>
      </c>
      <c r="U545" s="23">
        <v>6</v>
      </c>
      <c r="V545" s="23">
        <v>938</v>
      </c>
      <c r="W545" s="23">
        <v>54</v>
      </c>
      <c r="X545" s="23">
        <v>880</v>
      </c>
      <c r="Y545" s="23">
        <v>0</v>
      </c>
      <c r="Z545" s="23">
        <v>200</v>
      </c>
      <c r="AA545" s="24">
        <v>0</v>
      </c>
      <c r="AB545" s="24">
        <v>0</v>
      </c>
      <c r="AC545" s="24">
        <v>0</v>
      </c>
      <c r="AD545" s="24">
        <v>0</v>
      </c>
      <c r="AE545" s="24">
        <v>0</v>
      </c>
      <c r="AF545" s="24">
        <v>0</v>
      </c>
      <c r="AG545" s="5" t="s">
        <v>39</v>
      </c>
      <c r="AH545" s="7" t="s">
        <v>39</v>
      </c>
      <c r="AI545" s="7">
        <v>508.44240000000002</v>
      </c>
      <c r="AJ545" s="7">
        <v>508.44240000000002</v>
      </c>
      <c r="AK545" s="7">
        <v>5166.2469000000001</v>
      </c>
      <c r="AL545" s="7">
        <f>Table2[[#This Row],[Company Direct Land Through FY 11]]+Table2[[#This Row],[Company Direct Land FY 12 and After ]]</f>
        <v>5674.6893</v>
      </c>
      <c r="AM545" s="7">
        <v>944.25009999999997</v>
      </c>
      <c r="AN545" s="7">
        <v>944.25009999999997</v>
      </c>
      <c r="AO545" s="7">
        <v>9594.4581999999991</v>
      </c>
      <c r="AP545" s="7">
        <f>Table2[[#This Row],[Company Direct Building Through FY 11]]+Table2[[#This Row],[Company Direct Building FY 12 and After  ]]</f>
        <v>10538.708299999998</v>
      </c>
      <c r="AQ545" s="7">
        <v>0</v>
      </c>
      <c r="AR545" s="7">
        <v>0</v>
      </c>
      <c r="AS545" s="7">
        <v>0</v>
      </c>
      <c r="AT545" s="7">
        <f>Table2[[#This Row],[Mortgage Recording Tax Through FY 11]]+Table2[[#This Row],[Mortgage Recording Tax FY 12 and After ]]</f>
        <v>0</v>
      </c>
      <c r="AU545" s="7">
        <v>0</v>
      </c>
      <c r="AV545" s="7">
        <v>0</v>
      </c>
      <c r="AW545" s="7">
        <v>0</v>
      </c>
      <c r="AX545" s="7">
        <f>Table2[[#This Row],[Pilot Savings  Through FY 11]]+Table2[[#This Row],[Pilot Savings FY 12 and After ]]</f>
        <v>0</v>
      </c>
      <c r="AY545" s="7">
        <v>0</v>
      </c>
      <c r="AZ545" s="7">
        <v>0</v>
      </c>
      <c r="BA545" s="7">
        <v>0</v>
      </c>
      <c r="BB545" s="7">
        <f>Table2[[#This Row],[Mortgage Recording Tax Exemption Through FY 11]]+Table2[[#This Row],[Mortgage Recording Tax Exemption FY 12 and After ]]</f>
        <v>0</v>
      </c>
      <c r="BC545" s="7">
        <v>3245.4751999999999</v>
      </c>
      <c r="BD545" s="7">
        <v>3245.4751999999999</v>
      </c>
      <c r="BE545" s="7">
        <v>32516.9679</v>
      </c>
      <c r="BF545" s="7">
        <f>Table2[[#This Row],[Indirect and Induced Land Through FY 11]]+Table2[[#This Row],[Indirect and Induced Land FY 12 and After ]]</f>
        <v>35762.443099999997</v>
      </c>
      <c r="BG545" s="7">
        <v>6027.3112000000001</v>
      </c>
      <c r="BH545" s="7">
        <v>6027.3112000000001</v>
      </c>
      <c r="BI545" s="7">
        <v>60388.655299999999</v>
      </c>
      <c r="BJ545" s="7">
        <f>Table2[[#This Row],[Indirect and Induced Building Through FY 11]]+Table2[[#This Row],[Indirect and Induced Building FY 12 and After]]</f>
        <v>66415.966499999995</v>
      </c>
      <c r="BK545" s="7">
        <v>10725.4789</v>
      </c>
      <c r="BL545" s="7">
        <v>10725.4789</v>
      </c>
      <c r="BM545" s="7">
        <v>107666.32829999999</v>
      </c>
      <c r="BN545" s="7">
        <f>Table2[[#This Row],[TOTAL Real Property Related Taxes Through FY 11]]+Table2[[#This Row],[TOTAL Real Property Related Taxes FY 12 and After]]</f>
        <v>118391.8072</v>
      </c>
      <c r="BO545" s="7">
        <v>16672.5121</v>
      </c>
      <c r="BP545" s="7">
        <v>16672.5121</v>
      </c>
      <c r="BQ545" s="7">
        <v>166153.96230000001</v>
      </c>
      <c r="BR545" s="7">
        <f>Table2[[#This Row],[Company Direct Through FY 11]]+Table2[[#This Row],[Company Direct FY 12 and After ]]</f>
        <v>182826.47440000001</v>
      </c>
      <c r="BS545" s="7">
        <v>35.718400000000003</v>
      </c>
      <c r="BT545" s="7">
        <v>35.718400000000003</v>
      </c>
      <c r="BU545" s="7">
        <v>13964.2816</v>
      </c>
      <c r="BV545" s="7">
        <f>Table2[[#This Row],[Sales Tax Exemption Through FY 11]]+Table2[[#This Row],[Sales Tax Exemption FY 12 and After ]]</f>
        <v>14000</v>
      </c>
      <c r="BW545" s="7">
        <v>0</v>
      </c>
      <c r="BX545" s="7">
        <v>0</v>
      </c>
      <c r="BY545" s="7">
        <v>0</v>
      </c>
      <c r="BZ545" s="7">
        <f>Table2[[#This Row],[Energy Tax Savings Through FY 11]]+Table2[[#This Row],[Energy Tax Savings FY 12 and After ]]</f>
        <v>0</v>
      </c>
      <c r="CA545" s="7">
        <v>0</v>
      </c>
      <c r="CB545" s="7">
        <v>0</v>
      </c>
      <c r="CC545" s="7">
        <v>0</v>
      </c>
      <c r="CD545" s="7">
        <f>Table2[[#This Row],[Tax Exempt Bond Savings Through FY 11]]+Table2[[#This Row],[Tax Exempt Bond Savings FY12 and After ]]</f>
        <v>0</v>
      </c>
      <c r="CE545" s="7">
        <v>11502.273300000001</v>
      </c>
      <c r="CF545" s="7">
        <v>11502.273300000001</v>
      </c>
      <c r="CG545" s="7">
        <v>116873.76949999999</v>
      </c>
      <c r="CH545" s="7">
        <f>Table2[[#This Row],[Indirect and Induced Through FY 11]]+Table2[[#This Row],[Indirect and Induced FY 12 and After  ]]</f>
        <v>128376.0428</v>
      </c>
      <c r="CI545" s="7">
        <v>28139.066999999999</v>
      </c>
      <c r="CJ545" s="7">
        <v>28139.066999999999</v>
      </c>
      <c r="CK545" s="7">
        <v>269063.45020000002</v>
      </c>
      <c r="CL545" s="7">
        <f>Table2[[#This Row],[TOTAL Income Consumption Use Taxes Through FY 11]]+Table2[[#This Row],[TOTAL Income Consumption Use Taxes FY 12 and After  ]]</f>
        <v>297202.5172</v>
      </c>
      <c r="CM545" s="7">
        <v>35.718400000000003</v>
      </c>
      <c r="CN545" s="7">
        <v>35.718400000000003</v>
      </c>
      <c r="CO545" s="7">
        <v>13964.2816</v>
      </c>
      <c r="CP545" s="7">
        <f>Table2[[#This Row],[Assistance Provided Through FY 11]]+Table2[[#This Row],[Assistance Provided FY 12 and After ]]</f>
        <v>14000</v>
      </c>
      <c r="CQ545" s="7">
        <v>0</v>
      </c>
      <c r="CR545" s="7">
        <v>0</v>
      </c>
      <c r="CS545" s="7">
        <v>0</v>
      </c>
      <c r="CT545" s="7">
        <f>Table2[[#This Row],[Recapture Cancellation Reduction Amount Through FY 11]]+Table2[[#This Row],[Recapture Cancellation Reduction Amount FY 12 and After ]]</f>
        <v>0</v>
      </c>
      <c r="CU545" s="7">
        <v>0</v>
      </c>
      <c r="CV545" s="7">
        <v>0</v>
      </c>
      <c r="CW545" s="7">
        <v>0</v>
      </c>
      <c r="CX545" s="7">
        <f>Table2[[#This Row],[Penalty Paid Through FY 11]]+Table2[[#This Row],[Penalty Paid FY 12 and After]]</f>
        <v>0</v>
      </c>
      <c r="CY545" s="7">
        <v>35.718400000000003</v>
      </c>
      <c r="CZ545" s="7">
        <v>35.718400000000003</v>
      </c>
      <c r="DA545" s="7">
        <v>13964.2816</v>
      </c>
      <c r="DB545" s="7">
        <f>Table2[[#This Row],[TOTAL Assistance Net of recapture penalties Through FY 11]]+Table2[[#This Row],[TOTAL Assistance Net of recapture penalties FY 12 and After ]]</f>
        <v>14000</v>
      </c>
      <c r="DC545" s="7">
        <v>18125.204600000001</v>
      </c>
      <c r="DD545" s="7">
        <v>18125.204600000001</v>
      </c>
      <c r="DE545" s="7">
        <v>180914.66740000001</v>
      </c>
      <c r="DF545" s="7">
        <f>Table2[[#This Row],[Company Direct Tax Revenue Before Assistance FY 12 and After]]+Table2[[#This Row],[Company Direct Tax Revenue Before Assistance Through FY 11]]</f>
        <v>199039.872</v>
      </c>
      <c r="DG545" s="7">
        <v>20775.059700000002</v>
      </c>
      <c r="DH545" s="7">
        <v>20775.059700000002</v>
      </c>
      <c r="DI545" s="7">
        <v>209779.3927</v>
      </c>
      <c r="DJ545" s="7">
        <f>Table2[[#This Row],[Indirect and Induced Tax Revenues FY 12 and After]]+Table2[[#This Row],[Indirect and Induced Tax Revenues Through FY 11]]</f>
        <v>230554.45240000001</v>
      </c>
      <c r="DK545" s="7">
        <v>38900.264300000003</v>
      </c>
      <c r="DL545" s="7">
        <v>38900.264300000003</v>
      </c>
      <c r="DM545" s="7">
        <v>390694.0601</v>
      </c>
      <c r="DN545" s="7">
        <f>Table2[[#This Row],[TOTAL Tax Revenues Before Assistance Through FY 11]]+Table2[[#This Row],[TOTAL Tax Revenues Before Assistance FY 12 and After]]</f>
        <v>429594.32439999998</v>
      </c>
      <c r="DO545" s="7">
        <v>38864.545899999997</v>
      </c>
      <c r="DP545" s="7">
        <v>38864.545899999997</v>
      </c>
      <c r="DQ545" s="7">
        <v>376729.77850000001</v>
      </c>
      <c r="DR545" s="7">
        <f>Table2[[#This Row],[TOTAL Tax Revenues Net of Assistance Recapture and Penalty FY 12 and After]]+Table2[[#This Row],[TOTAL Tax Revenues Net of Assistance Recapture and Penalty Through FY 11]]</f>
        <v>415594.32440000004</v>
      </c>
      <c r="DS545" s="7">
        <v>0</v>
      </c>
      <c r="DT545" s="7">
        <v>0</v>
      </c>
      <c r="DU545" s="7">
        <v>0</v>
      </c>
      <c r="DV545" s="7">
        <v>0</v>
      </c>
    </row>
    <row r="546" spans="1:126" x14ac:dyDescent="0.25">
      <c r="A546" s="5">
        <v>93450</v>
      </c>
      <c r="B546" s="5" t="s">
        <v>1283</v>
      </c>
      <c r="C546" s="5" t="s">
        <v>1284</v>
      </c>
      <c r="D546" s="5" t="s">
        <v>32</v>
      </c>
      <c r="E546" s="5"/>
      <c r="F546" s="5">
        <v>473</v>
      </c>
      <c r="G546" s="5">
        <v>1</v>
      </c>
      <c r="H546" s="23"/>
      <c r="I546" s="23"/>
      <c r="J546" s="5">
        <v>311812</v>
      </c>
      <c r="K546" s="6" t="s">
        <v>43</v>
      </c>
      <c r="L546" s="6">
        <v>40529</v>
      </c>
      <c r="M546" s="9">
        <v>49856</v>
      </c>
      <c r="N546" s="7">
        <v>2425</v>
      </c>
      <c r="O546" s="5" t="s">
        <v>51</v>
      </c>
      <c r="P546" s="23">
        <v>0</v>
      </c>
      <c r="Q546" s="23">
        <v>0</v>
      </c>
      <c r="R546" s="23">
        <v>44</v>
      </c>
      <c r="S546" s="23">
        <v>2</v>
      </c>
      <c r="T546" s="23">
        <v>0</v>
      </c>
      <c r="U546" s="23">
        <v>46</v>
      </c>
      <c r="V546" s="23">
        <v>46</v>
      </c>
      <c r="W546" s="23">
        <v>8</v>
      </c>
      <c r="X546" s="23">
        <v>0</v>
      </c>
      <c r="Y546" s="23">
        <v>41</v>
      </c>
      <c r="Z546" s="23">
        <v>5</v>
      </c>
      <c r="AA546" s="24">
        <v>0</v>
      </c>
      <c r="AB546" s="24">
        <v>0</v>
      </c>
      <c r="AC546" s="24">
        <v>0</v>
      </c>
      <c r="AD546" s="24">
        <v>0</v>
      </c>
      <c r="AE546" s="24">
        <v>0</v>
      </c>
      <c r="AF546" s="24">
        <v>91.304347826086996</v>
      </c>
      <c r="AG546" s="5" t="s">
        <v>39</v>
      </c>
      <c r="AH546" s="7" t="s">
        <v>33</v>
      </c>
      <c r="AI546" s="7">
        <v>50.946199999999997</v>
      </c>
      <c r="AJ546" s="7">
        <v>50.946199999999997</v>
      </c>
      <c r="AK546" s="7">
        <v>852.33759999999995</v>
      </c>
      <c r="AL546" s="7">
        <f>Table2[[#This Row],[Company Direct Land Through FY 11]]+Table2[[#This Row],[Company Direct Land FY 12 and After ]]</f>
        <v>903.28379999999993</v>
      </c>
      <c r="AM546" s="7">
        <v>94.6143</v>
      </c>
      <c r="AN546" s="7">
        <v>94.6143</v>
      </c>
      <c r="AO546" s="7">
        <v>1582.9081000000001</v>
      </c>
      <c r="AP546" s="7">
        <f>Table2[[#This Row],[Company Direct Building Through FY 11]]+Table2[[#This Row],[Company Direct Building FY 12 and After  ]]</f>
        <v>1677.5224000000001</v>
      </c>
      <c r="AQ546" s="7">
        <v>17.864000000000001</v>
      </c>
      <c r="AR546" s="7">
        <v>17.864000000000001</v>
      </c>
      <c r="AS546" s="7">
        <v>0</v>
      </c>
      <c r="AT546" s="7">
        <f>Table2[[#This Row],[Mortgage Recording Tax Through FY 11]]+Table2[[#This Row],[Mortgage Recording Tax FY 12 and After ]]</f>
        <v>17.864000000000001</v>
      </c>
      <c r="AU546" s="7">
        <v>0</v>
      </c>
      <c r="AV546" s="7">
        <v>0</v>
      </c>
      <c r="AW546" s="7">
        <v>0</v>
      </c>
      <c r="AX546" s="7">
        <f>Table2[[#This Row],[Pilot Savings  Through FY 11]]+Table2[[#This Row],[Pilot Savings FY 12 and After ]]</f>
        <v>0</v>
      </c>
      <c r="AY546" s="7">
        <v>17.864000000000001</v>
      </c>
      <c r="AZ546" s="7">
        <v>17.864000000000001</v>
      </c>
      <c r="BA546" s="7">
        <v>0</v>
      </c>
      <c r="BB546" s="7">
        <f>Table2[[#This Row],[Mortgage Recording Tax Exemption Through FY 11]]+Table2[[#This Row],[Mortgage Recording Tax Exemption FY 12 and After ]]</f>
        <v>17.864000000000001</v>
      </c>
      <c r="BC546" s="7">
        <v>57.287999999999997</v>
      </c>
      <c r="BD546" s="7">
        <v>57.287999999999997</v>
      </c>
      <c r="BE546" s="7">
        <v>915.38509999999997</v>
      </c>
      <c r="BF546" s="7">
        <f>Table2[[#This Row],[Indirect and Induced Land Through FY 11]]+Table2[[#This Row],[Indirect and Induced Land FY 12 and After ]]</f>
        <v>972.67309999999998</v>
      </c>
      <c r="BG546" s="7">
        <v>106.392</v>
      </c>
      <c r="BH546" s="7">
        <v>106.392</v>
      </c>
      <c r="BI546" s="7">
        <v>1699.9955</v>
      </c>
      <c r="BJ546" s="7">
        <f>Table2[[#This Row],[Indirect and Induced Building Through FY 11]]+Table2[[#This Row],[Indirect and Induced Building FY 12 and After]]</f>
        <v>1806.3875</v>
      </c>
      <c r="BK546" s="7">
        <v>309.2405</v>
      </c>
      <c r="BL546" s="7">
        <v>309.2405</v>
      </c>
      <c r="BM546" s="7">
        <v>5050.6262999999999</v>
      </c>
      <c r="BN546" s="7">
        <f>Table2[[#This Row],[TOTAL Real Property Related Taxes Through FY 11]]+Table2[[#This Row],[TOTAL Real Property Related Taxes FY 12 and After]]</f>
        <v>5359.8667999999998</v>
      </c>
      <c r="BO546" s="7">
        <v>627.86239999999998</v>
      </c>
      <c r="BP546" s="7">
        <v>627.86239999999998</v>
      </c>
      <c r="BQ546" s="7">
        <v>10504.2297</v>
      </c>
      <c r="BR546" s="7">
        <f>Table2[[#This Row],[Company Direct Through FY 11]]+Table2[[#This Row],[Company Direct FY 12 and After ]]</f>
        <v>11132.0921</v>
      </c>
      <c r="BS546" s="7">
        <v>6.4399999999999999E-2</v>
      </c>
      <c r="BT546" s="7">
        <v>6.4399999999999999E-2</v>
      </c>
      <c r="BU546" s="7">
        <v>31.262699999999999</v>
      </c>
      <c r="BV546" s="7">
        <f>Table2[[#This Row],[Sales Tax Exemption Through FY 11]]+Table2[[#This Row],[Sales Tax Exemption FY 12 and After ]]</f>
        <v>31.327099999999998</v>
      </c>
      <c r="BW546" s="7">
        <v>0</v>
      </c>
      <c r="BX546" s="7">
        <v>0</v>
      </c>
      <c r="BY546" s="7">
        <v>0</v>
      </c>
      <c r="BZ546" s="7">
        <f>Table2[[#This Row],[Energy Tax Savings Through FY 11]]+Table2[[#This Row],[Energy Tax Savings FY 12 and After ]]</f>
        <v>0</v>
      </c>
      <c r="CA546" s="7">
        <v>0</v>
      </c>
      <c r="CB546" s="7">
        <v>0</v>
      </c>
      <c r="CC546" s="7">
        <v>0</v>
      </c>
      <c r="CD546" s="7">
        <f>Table2[[#This Row],[Tax Exempt Bond Savings Through FY 11]]+Table2[[#This Row],[Tax Exempt Bond Savings FY12 and After ]]</f>
        <v>0</v>
      </c>
      <c r="CE546" s="7">
        <v>203.0341</v>
      </c>
      <c r="CF546" s="7">
        <v>203.0341</v>
      </c>
      <c r="CG546" s="7">
        <v>3674.4674</v>
      </c>
      <c r="CH546" s="7">
        <f>Table2[[#This Row],[Indirect and Induced Through FY 11]]+Table2[[#This Row],[Indirect and Induced FY 12 and After  ]]</f>
        <v>3877.5014999999999</v>
      </c>
      <c r="CI546" s="7">
        <v>830.83209999999997</v>
      </c>
      <c r="CJ546" s="7">
        <v>830.83209999999997</v>
      </c>
      <c r="CK546" s="7">
        <v>14147.4344</v>
      </c>
      <c r="CL546" s="7">
        <f>Table2[[#This Row],[TOTAL Income Consumption Use Taxes Through FY 11]]+Table2[[#This Row],[TOTAL Income Consumption Use Taxes FY 12 and After  ]]</f>
        <v>14978.2665</v>
      </c>
      <c r="CM546" s="7">
        <v>17.9284</v>
      </c>
      <c r="CN546" s="7">
        <v>17.9284</v>
      </c>
      <c r="CO546" s="7">
        <v>31.262699999999999</v>
      </c>
      <c r="CP546" s="7">
        <f>Table2[[#This Row],[Assistance Provided Through FY 11]]+Table2[[#This Row],[Assistance Provided FY 12 and After ]]</f>
        <v>49.191099999999999</v>
      </c>
      <c r="CQ546" s="7">
        <v>0</v>
      </c>
      <c r="CR546" s="7">
        <v>0</v>
      </c>
      <c r="CS546" s="7">
        <v>0</v>
      </c>
      <c r="CT546" s="7">
        <f>Table2[[#This Row],[Recapture Cancellation Reduction Amount Through FY 11]]+Table2[[#This Row],[Recapture Cancellation Reduction Amount FY 12 and After ]]</f>
        <v>0</v>
      </c>
      <c r="CU546" s="7">
        <v>0</v>
      </c>
      <c r="CV546" s="7">
        <v>0</v>
      </c>
      <c r="CW546" s="7">
        <v>0</v>
      </c>
      <c r="CX546" s="7">
        <f>Table2[[#This Row],[Penalty Paid Through FY 11]]+Table2[[#This Row],[Penalty Paid FY 12 and After]]</f>
        <v>0</v>
      </c>
      <c r="CY546" s="7">
        <v>17.9284</v>
      </c>
      <c r="CZ546" s="7">
        <v>17.9284</v>
      </c>
      <c r="DA546" s="7">
        <v>31.262699999999999</v>
      </c>
      <c r="DB546" s="7">
        <f>Table2[[#This Row],[TOTAL Assistance Net of recapture penalties Through FY 11]]+Table2[[#This Row],[TOTAL Assistance Net of recapture penalties FY 12 and After ]]</f>
        <v>49.191099999999999</v>
      </c>
      <c r="DC546" s="7">
        <v>791.28689999999995</v>
      </c>
      <c r="DD546" s="7">
        <v>791.28689999999995</v>
      </c>
      <c r="DE546" s="7">
        <v>12939.475399999999</v>
      </c>
      <c r="DF546" s="7">
        <f>Table2[[#This Row],[Company Direct Tax Revenue Before Assistance FY 12 and After]]+Table2[[#This Row],[Company Direct Tax Revenue Before Assistance Through FY 11]]</f>
        <v>13730.762299999999</v>
      </c>
      <c r="DG546" s="7">
        <v>366.71409999999997</v>
      </c>
      <c r="DH546" s="7">
        <v>366.71409999999997</v>
      </c>
      <c r="DI546" s="7">
        <v>6289.848</v>
      </c>
      <c r="DJ546" s="7">
        <f>Table2[[#This Row],[Indirect and Induced Tax Revenues FY 12 and After]]+Table2[[#This Row],[Indirect and Induced Tax Revenues Through FY 11]]</f>
        <v>6656.5621000000001</v>
      </c>
      <c r="DK546" s="7">
        <v>1158.001</v>
      </c>
      <c r="DL546" s="7">
        <v>1158.001</v>
      </c>
      <c r="DM546" s="7">
        <v>19229.323400000001</v>
      </c>
      <c r="DN546" s="7">
        <f>Table2[[#This Row],[TOTAL Tax Revenues Before Assistance Through FY 11]]+Table2[[#This Row],[TOTAL Tax Revenues Before Assistance FY 12 and After]]</f>
        <v>20387.324400000001</v>
      </c>
      <c r="DO546" s="7">
        <v>1140.0726</v>
      </c>
      <c r="DP546" s="7">
        <v>1140.0726</v>
      </c>
      <c r="DQ546" s="7">
        <v>19198.060700000002</v>
      </c>
      <c r="DR546" s="7">
        <f>Table2[[#This Row],[TOTAL Tax Revenues Net of Assistance Recapture and Penalty FY 12 and After]]+Table2[[#This Row],[TOTAL Tax Revenues Net of Assistance Recapture and Penalty Through FY 11]]</f>
        <v>20338.133300000001</v>
      </c>
      <c r="DS546" s="7">
        <v>0</v>
      </c>
      <c r="DT546" s="7">
        <v>0</v>
      </c>
      <c r="DU546" s="7">
        <v>0</v>
      </c>
      <c r="DV546" s="7">
        <v>0</v>
      </c>
    </row>
    <row r="547" spans="1:126" x14ac:dyDescent="0.25">
      <c r="A547" s="5">
        <v>93451</v>
      </c>
      <c r="B547" s="5" t="s">
        <v>1285</v>
      </c>
      <c r="C547" s="5" t="s">
        <v>1286</v>
      </c>
      <c r="D547" s="5" t="s">
        <v>36</v>
      </c>
      <c r="E547" s="5"/>
      <c r="F547" s="5">
        <v>2604</v>
      </c>
      <c r="G547" s="5">
        <v>174</v>
      </c>
      <c r="H547" s="23"/>
      <c r="I547" s="23"/>
      <c r="J547" s="5">
        <v>424470</v>
      </c>
      <c r="K547" s="6" t="s">
        <v>43</v>
      </c>
      <c r="L547" s="6">
        <v>40529</v>
      </c>
      <c r="M547" s="9">
        <v>49856</v>
      </c>
      <c r="N547" s="7">
        <v>50000</v>
      </c>
      <c r="O547" s="5" t="s">
        <v>51</v>
      </c>
      <c r="P547" s="23">
        <v>0</v>
      </c>
      <c r="Q547" s="23">
        <v>0</v>
      </c>
      <c r="R547" s="23">
        <v>0</v>
      </c>
      <c r="S547" s="23">
        <v>0</v>
      </c>
      <c r="T547" s="23">
        <v>0</v>
      </c>
      <c r="U547" s="23">
        <v>0</v>
      </c>
      <c r="V547" s="23">
        <v>1</v>
      </c>
      <c r="W547" s="23">
        <v>40</v>
      </c>
      <c r="X547" s="23">
        <v>0</v>
      </c>
      <c r="Y547" s="23">
        <v>0</v>
      </c>
      <c r="Z547" s="23">
        <v>45</v>
      </c>
      <c r="AA547" s="24">
        <v>0</v>
      </c>
      <c r="AB547" s="24">
        <v>0</v>
      </c>
      <c r="AC547" s="24">
        <v>0</v>
      </c>
      <c r="AD547" s="24">
        <v>0</v>
      </c>
      <c r="AE547" s="24">
        <v>0</v>
      </c>
      <c r="AF547" s="24">
        <v>0</v>
      </c>
      <c r="AG547" s="5" t="s">
        <v>39</v>
      </c>
      <c r="AH547" s="7" t="s">
        <v>33</v>
      </c>
      <c r="AI547" s="7">
        <v>20.1006</v>
      </c>
      <c r="AJ547" s="7">
        <v>20.1006</v>
      </c>
      <c r="AK547" s="7">
        <v>15.3985</v>
      </c>
      <c r="AL547" s="7">
        <f>Table2[[#This Row],[Company Direct Land Through FY 11]]+Table2[[#This Row],[Company Direct Land FY 12 and After ]]</f>
        <v>35.499099999999999</v>
      </c>
      <c r="AM547" s="7">
        <v>37.329700000000003</v>
      </c>
      <c r="AN547" s="7">
        <v>37.329700000000003</v>
      </c>
      <c r="AO547" s="7">
        <v>28.594200000000001</v>
      </c>
      <c r="AP547" s="7">
        <f>Table2[[#This Row],[Company Direct Building Through FY 11]]+Table2[[#This Row],[Company Direct Building FY 12 and After  ]]</f>
        <v>65.923900000000003</v>
      </c>
      <c r="AQ547" s="7">
        <v>446.6</v>
      </c>
      <c r="AR547" s="7">
        <v>446.6</v>
      </c>
      <c r="AS547" s="7">
        <v>0</v>
      </c>
      <c r="AT547" s="7">
        <f>Table2[[#This Row],[Mortgage Recording Tax Through FY 11]]+Table2[[#This Row],[Mortgage Recording Tax FY 12 and After ]]</f>
        <v>446.6</v>
      </c>
      <c r="AU547" s="7">
        <v>0</v>
      </c>
      <c r="AV547" s="7">
        <v>0</v>
      </c>
      <c r="AW547" s="7">
        <v>0</v>
      </c>
      <c r="AX547" s="7">
        <f>Table2[[#This Row],[Pilot Savings  Through FY 11]]+Table2[[#This Row],[Pilot Savings FY 12 and After ]]</f>
        <v>0</v>
      </c>
      <c r="AY547" s="7">
        <v>446.6</v>
      </c>
      <c r="AZ547" s="7">
        <v>446.6</v>
      </c>
      <c r="BA547" s="7">
        <v>0</v>
      </c>
      <c r="BB547" s="7">
        <f>Table2[[#This Row],[Mortgage Recording Tax Exemption Through FY 11]]+Table2[[#This Row],[Mortgage Recording Tax Exemption FY 12 and After ]]</f>
        <v>446.6</v>
      </c>
      <c r="BC547" s="7">
        <v>36.946599999999997</v>
      </c>
      <c r="BD547" s="7">
        <v>36.946599999999997</v>
      </c>
      <c r="BE547" s="7">
        <v>61.656999999999996</v>
      </c>
      <c r="BF547" s="7">
        <f>Table2[[#This Row],[Indirect and Induced Land Through FY 11]]+Table2[[#This Row],[Indirect and Induced Land FY 12 and After ]]</f>
        <v>98.6036</v>
      </c>
      <c r="BG547" s="7">
        <v>68.614999999999995</v>
      </c>
      <c r="BH547" s="7">
        <v>68.614999999999995</v>
      </c>
      <c r="BI547" s="7">
        <v>114.5102</v>
      </c>
      <c r="BJ547" s="7">
        <f>Table2[[#This Row],[Indirect and Induced Building Through FY 11]]+Table2[[#This Row],[Indirect and Induced Building FY 12 and After]]</f>
        <v>183.12520000000001</v>
      </c>
      <c r="BK547" s="7">
        <v>162.99189999999999</v>
      </c>
      <c r="BL547" s="7">
        <v>162.99189999999999</v>
      </c>
      <c r="BM547" s="7">
        <v>220.15989999999999</v>
      </c>
      <c r="BN547" s="7">
        <f>Table2[[#This Row],[TOTAL Real Property Related Taxes Through FY 11]]+Table2[[#This Row],[TOTAL Real Property Related Taxes FY 12 and After]]</f>
        <v>383.15179999999998</v>
      </c>
      <c r="BO547" s="7">
        <v>252.3888</v>
      </c>
      <c r="BP547" s="7">
        <v>252.3888</v>
      </c>
      <c r="BQ547" s="7">
        <v>193.31970000000001</v>
      </c>
      <c r="BR547" s="7">
        <f>Table2[[#This Row],[Company Direct Through FY 11]]+Table2[[#This Row],[Company Direct FY 12 and After ]]</f>
        <v>445.70850000000002</v>
      </c>
      <c r="BS547" s="7">
        <v>35.8142</v>
      </c>
      <c r="BT547" s="7">
        <v>35.8142</v>
      </c>
      <c r="BU547" s="7">
        <v>12907.468999999999</v>
      </c>
      <c r="BV547" s="7">
        <f>Table2[[#This Row],[Sales Tax Exemption Through FY 11]]+Table2[[#This Row],[Sales Tax Exemption FY 12 and After ]]</f>
        <v>12943.2832</v>
      </c>
      <c r="BW547" s="7">
        <v>0</v>
      </c>
      <c r="BX547" s="7">
        <v>0</v>
      </c>
      <c r="BY547" s="7">
        <v>0</v>
      </c>
      <c r="BZ547" s="7">
        <f>Table2[[#This Row],[Energy Tax Savings Through FY 11]]+Table2[[#This Row],[Energy Tax Savings FY 12 and After ]]</f>
        <v>0</v>
      </c>
      <c r="CA547" s="7">
        <v>0</v>
      </c>
      <c r="CB547" s="7">
        <v>0</v>
      </c>
      <c r="CC547" s="7">
        <v>0</v>
      </c>
      <c r="CD547" s="7">
        <f>Table2[[#This Row],[Tax Exempt Bond Savings Through FY 11]]+Table2[[#This Row],[Tax Exempt Bond Savings FY12 and After ]]</f>
        <v>0</v>
      </c>
      <c r="CE547" s="7">
        <v>133.40960000000001</v>
      </c>
      <c r="CF547" s="7">
        <v>133.40960000000001</v>
      </c>
      <c r="CG547" s="7">
        <v>2414.4186</v>
      </c>
      <c r="CH547" s="7">
        <f>Table2[[#This Row],[Indirect and Induced Through FY 11]]+Table2[[#This Row],[Indirect and Induced FY 12 and After  ]]</f>
        <v>2547.8281999999999</v>
      </c>
      <c r="CI547" s="7">
        <v>349.98419999999999</v>
      </c>
      <c r="CJ547" s="7">
        <v>349.98419999999999</v>
      </c>
      <c r="CK547" s="7">
        <v>-10299.7307</v>
      </c>
      <c r="CL547" s="7">
        <f>Table2[[#This Row],[TOTAL Income Consumption Use Taxes Through FY 11]]+Table2[[#This Row],[TOTAL Income Consumption Use Taxes FY 12 and After  ]]</f>
        <v>-9949.7464999999993</v>
      </c>
      <c r="CM547" s="7">
        <v>482.41419999999999</v>
      </c>
      <c r="CN547" s="7">
        <v>482.41419999999999</v>
      </c>
      <c r="CO547" s="7">
        <v>12907.468999999999</v>
      </c>
      <c r="CP547" s="7">
        <f>Table2[[#This Row],[Assistance Provided Through FY 11]]+Table2[[#This Row],[Assistance Provided FY 12 and After ]]</f>
        <v>13389.883199999998</v>
      </c>
      <c r="CQ547" s="7">
        <v>0</v>
      </c>
      <c r="CR547" s="7">
        <v>0</v>
      </c>
      <c r="CS547" s="7">
        <v>0</v>
      </c>
      <c r="CT547" s="7">
        <f>Table2[[#This Row],[Recapture Cancellation Reduction Amount Through FY 11]]+Table2[[#This Row],[Recapture Cancellation Reduction Amount FY 12 and After ]]</f>
        <v>0</v>
      </c>
      <c r="CU547" s="7">
        <v>0</v>
      </c>
      <c r="CV547" s="7">
        <v>0</v>
      </c>
      <c r="CW547" s="7">
        <v>0</v>
      </c>
      <c r="CX547" s="7">
        <f>Table2[[#This Row],[Penalty Paid Through FY 11]]+Table2[[#This Row],[Penalty Paid FY 12 and After]]</f>
        <v>0</v>
      </c>
      <c r="CY547" s="7">
        <v>482.41419999999999</v>
      </c>
      <c r="CZ547" s="7">
        <v>482.41419999999999</v>
      </c>
      <c r="DA547" s="7">
        <v>12907.468999999999</v>
      </c>
      <c r="DB547" s="7">
        <f>Table2[[#This Row],[TOTAL Assistance Net of recapture penalties Through FY 11]]+Table2[[#This Row],[TOTAL Assistance Net of recapture penalties FY 12 and After ]]</f>
        <v>13389.883199999998</v>
      </c>
      <c r="DC547" s="7">
        <v>756.41909999999996</v>
      </c>
      <c r="DD547" s="7">
        <v>756.41909999999996</v>
      </c>
      <c r="DE547" s="7">
        <v>237.3124</v>
      </c>
      <c r="DF547" s="7">
        <f>Table2[[#This Row],[Company Direct Tax Revenue Before Assistance FY 12 and After]]+Table2[[#This Row],[Company Direct Tax Revenue Before Assistance Through FY 11]]</f>
        <v>993.73149999999998</v>
      </c>
      <c r="DG547" s="7">
        <v>238.97120000000001</v>
      </c>
      <c r="DH547" s="7">
        <v>238.97120000000001</v>
      </c>
      <c r="DI547" s="7">
        <v>2590.5857999999998</v>
      </c>
      <c r="DJ547" s="7">
        <f>Table2[[#This Row],[Indirect and Induced Tax Revenues FY 12 and After]]+Table2[[#This Row],[Indirect and Induced Tax Revenues Through FY 11]]</f>
        <v>2829.5569999999998</v>
      </c>
      <c r="DK547" s="7">
        <v>995.39030000000002</v>
      </c>
      <c r="DL547" s="7">
        <v>995.39030000000002</v>
      </c>
      <c r="DM547" s="7">
        <v>2827.8982000000001</v>
      </c>
      <c r="DN547" s="7">
        <f>Table2[[#This Row],[TOTAL Tax Revenues Before Assistance Through FY 11]]+Table2[[#This Row],[TOTAL Tax Revenues Before Assistance FY 12 and After]]</f>
        <v>3823.2885000000001</v>
      </c>
      <c r="DO547" s="7">
        <v>512.97609999999997</v>
      </c>
      <c r="DP547" s="7">
        <v>512.97609999999997</v>
      </c>
      <c r="DQ547" s="7">
        <v>-10079.5708</v>
      </c>
      <c r="DR547" s="7">
        <f>Table2[[#This Row],[TOTAL Tax Revenues Net of Assistance Recapture and Penalty FY 12 and After]]+Table2[[#This Row],[TOTAL Tax Revenues Net of Assistance Recapture and Penalty Through FY 11]]</f>
        <v>-9566.5946999999996</v>
      </c>
      <c r="DS547" s="7">
        <v>0</v>
      </c>
      <c r="DT547" s="7">
        <v>0</v>
      </c>
      <c r="DU547" s="7">
        <v>0</v>
      </c>
      <c r="DV547" s="7">
        <v>0</v>
      </c>
    </row>
    <row r="548" spans="1:126" x14ac:dyDescent="0.25">
      <c r="A548" s="5">
        <v>93452</v>
      </c>
      <c r="B548" s="5" t="s">
        <v>1287</v>
      </c>
      <c r="C548" s="5" t="s">
        <v>1288</v>
      </c>
      <c r="D548" s="5" t="s">
        <v>36</v>
      </c>
      <c r="E548" s="5"/>
      <c r="F548" s="5">
        <v>3064</v>
      </c>
      <c r="G548" s="5">
        <v>100</v>
      </c>
      <c r="H548" s="23"/>
      <c r="I548" s="23"/>
      <c r="J548" s="5">
        <v>812930</v>
      </c>
      <c r="K548" s="6" t="s">
        <v>1272</v>
      </c>
      <c r="L548" s="6">
        <v>40533</v>
      </c>
      <c r="M548" s="9">
        <v>45870</v>
      </c>
      <c r="N548" s="7">
        <v>19800</v>
      </c>
      <c r="O548" s="5" t="s">
        <v>79</v>
      </c>
      <c r="P548" s="23">
        <v>0</v>
      </c>
      <c r="Q548" s="23">
        <v>0</v>
      </c>
      <c r="R548" s="23">
        <v>0</v>
      </c>
      <c r="S548" s="23">
        <v>0</v>
      </c>
      <c r="T548" s="23">
        <v>0</v>
      </c>
      <c r="U548" s="23">
        <v>0</v>
      </c>
      <c r="V548" s="23">
        <v>1</v>
      </c>
      <c r="W548" s="23">
        <v>22</v>
      </c>
      <c r="X548" s="23">
        <v>0</v>
      </c>
      <c r="Y548" s="23">
        <v>0</v>
      </c>
      <c r="Z548" s="23">
        <v>6</v>
      </c>
      <c r="AA548" s="24">
        <v>0</v>
      </c>
      <c r="AB548" s="24">
        <v>0</v>
      </c>
      <c r="AC548" s="24">
        <v>0</v>
      </c>
      <c r="AD548" s="24">
        <v>0</v>
      </c>
      <c r="AE548" s="24">
        <v>0</v>
      </c>
      <c r="AF548" s="24">
        <v>0</v>
      </c>
      <c r="AG548" s="5" t="s">
        <v>33</v>
      </c>
      <c r="AH548" s="7" t="s">
        <v>33</v>
      </c>
      <c r="AI548" s="7">
        <v>11.0342</v>
      </c>
      <c r="AJ548" s="7">
        <v>11.0342</v>
      </c>
      <c r="AK548" s="7">
        <v>5.4683000000000002</v>
      </c>
      <c r="AL548" s="7">
        <f>Table2[[#This Row],[Company Direct Land Through FY 11]]+Table2[[#This Row],[Company Direct Land FY 12 and After ]]</f>
        <v>16.502500000000001</v>
      </c>
      <c r="AM548" s="7">
        <v>20.492100000000001</v>
      </c>
      <c r="AN548" s="7">
        <v>20.492100000000001</v>
      </c>
      <c r="AO548" s="7">
        <v>10.154999999999999</v>
      </c>
      <c r="AP548" s="7">
        <f>Table2[[#This Row],[Company Direct Building Through FY 11]]+Table2[[#This Row],[Company Direct Building FY 12 and After  ]]</f>
        <v>30.647100000000002</v>
      </c>
      <c r="AQ548" s="7">
        <v>35.370699999999999</v>
      </c>
      <c r="AR548" s="7">
        <v>35.370699999999999</v>
      </c>
      <c r="AS548" s="7">
        <v>0</v>
      </c>
      <c r="AT548" s="7">
        <f>Table2[[#This Row],[Mortgage Recording Tax Through FY 11]]+Table2[[#This Row],[Mortgage Recording Tax FY 12 and After ]]</f>
        <v>35.370699999999999</v>
      </c>
      <c r="AU548" s="7">
        <v>0</v>
      </c>
      <c r="AV548" s="7">
        <v>0</v>
      </c>
      <c r="AW548" s="7">
        <v>0</v>
      </c>
      <c r="AX548" s="7">
        <f>Table2[[#This Row],[Pilot Savings  Through FY 11]]+Table2[[#This Row],[Pilot Savings FY 12 and After ]]</f>
        <v>0</v>
      </c>
      <c r="AY548" s="7">
        <v>35.370699999999999</v>
      </c>
      <c r="AZ548" s="7">
        <v>35.370699999999999</v>
      </c>
      <c r="BA548" s="7">
        <v>0</v>
      </c>
      <c r="BB548" s="7">
        <f>Table2[[#This Row],[Mortgage Recording Tax Exemption Through FY 11]]+Table2[[#This Row],[Mortgage Recording Tax Exemption FY 12 and After ]]</f>
        <v>35.370699999999999</v>
      </c>
      <c r="BC548" s="7">
        <v>30.7927</v>
      </c>
      <c r="BD548" s="7">
        <v>30.7927</v>
      </c>
      <c r="BE548" s="7">
        <v>151.1129</v>
      </c>
      <c r="BF548" s="7">
        <f>Table2[[#This Row],[Indirect and Induced Land Through FY 11]]+Table2[[#This Row],[Indirect and Induced Land FY 12 and After ]]</f>
        <v>181.90559999999999</v>
      </c>
      <c r="BG548" s="7">
        <v>57.186500000000002</v>
      </c>
      <c r="BH548" s="7">
        <v>57.186500000000002</v>
      </c>
      <c r="BI548" s="7">
        <v>280.63979999999998</v>
      </c>
      <c r="BJ548" s="7">
        <f>Table2[[#This Row],[Indirect and Induced Building Through FY 11]]+Table2[[#This Row],[Indirect and Induced Building FY 12 and After]]</f>
        <v>337.8263</v>
      </c>
      <c r="BK548" s="7">
        <v>119.5055</v>
      </c>
      <c r="BL548" s="7">
        <v>119.5055</v>
      </c>
      <c r="BM548" s="7">
        <v>447.37599999999998</v>
      </c>
      <c r="BN548" s="7">
        <f>Table2[[#This Row],[TOTAL Real Property Related Taxes Through FY 11]]+Table2[[#This Row],[TOTAL Real Property Related Taxes FY 12 and After]]</f>
        <v>566.88149999999996</v>
      </c>
      <c r="BO548" s="7">
        <v>138.5487</v>
      </c>
      <c r="BP548" s="7">
        <v>138.5487</v>
      </c>
      <c r="BQ548" s="7">
        <v>68.662000000000006</v>
      </c>
      <c r="BR548" s="7">
        <f>Table2[[#This Row],[Company Direct Through FY 11]]+Table2[[#This Row],[Company Direct FY 12 and After ]]</f>
        <v>207.2107</v>
      </c>
      <c r="BS548" s="7">
        <v>0</v>
      </c>
      <c r="BT548" s="7">
        <v>0</v>
      </c>
      <c r="BU548" s="7">
        <v>0</v>
      </c>
      <c r="BV548" s="7">
        <f>Table2[[#This Row],[Sales Tax Exemption Through FY 11]]+Table2[[#This Row],[Sales Tax Exemption FY 12 and After ]]</f>
        <v>0</v>
      </c>
      <c r="BW548" s="7">
        <v>0</v>
      </c>
      <c r="BX548" s="7">
        <v>0</v>
      </c>
      <c r="BY548" s="7">
        <v>0</v>
      </c>
      <c r="BZ548" s="7">
        <f>Table2[[#This Row],[Energy Tax Savings Through FY 11]]+Table2[[#This Row],[Energy Tax Savings FY 12 and After ]]</f>
        <v>0</v>
      </c>
      <c r="CA548" s="7">
        <v>11.669600000000001</v>
      </c>
      <c r="CB548" s="7">
        <v>11.669600000000001</v>
      </c>
      <c r="CC548" s="7">
        <v>78.516499999999994</v>
      </c>
      <c r="CD548" s="7">
        <f>Table2[[#This Row],[Tax Exempt Bond Savings Through FY 11]]+Table2[[#This Row],[Tax Exempt Bond Savings FY12 and After ]]</f>
        <v>90.186099999999996</v>
      </c>
      <c r="CE548" s="7">
        <v>111.1888</v>
      </c>
      <c r="CF548" s="7">
        <v>111.1888</v>
      </c>
      <c r="CG548" s="7">
        <v>1360.9034999999999</v>
      </c>
      <c r="CH548" s="7">
        <f>Table2[[#This Row],[Indirect and Induced Through FY 11]]+Table2[[#This Row],[Indirect and Induced FY 12 and After  ]]</f>
        <v>1472.0922999999998</v>
      </c>
      <c r="CI548" s="7">
        <v>238.06790000000001</v>
      </c>
      <c r="CJ548" s="7">
        <v>238.06790000000001</v>
      </c>
      <c r="CK548" s="7">
        <v>1351.049</v>
      </c>
      <c r="CL548" s="7">
        <f>Table2[[#This Row],[TOTAL Income Consumption Use Taxes Through FY 11]]+Table2[[#This Row],[TOTAL Income Consumption Use Taxes FY 12 and After  ]]</f>
        <v>1589.1169</v>
      </c>
      <c r="CM548" s="7">
        <v>47.040300000000002</v>
      </c>
      <c r="CN548" s="7">
        <v>47.040300000000002</v>
      </c>
      <c r="CO548" s="7">
        <v>78.516499999999994</v>
      </c>
      <c r="CP548" s="7">
        <f>Table2[[#This Row],[Assistance Provided Through FY 11]]+Table2[[#This Row],[Assistance Provided FY 12 and After ]]</f>
        <v>125.5568</v>
      </c>
      <c r="CQ548" s="7">
        <v>0</v>
      </c>
      <c r="CR548" s="7">
        <v>0</v>
      </c>
      <c r="CS548" s="7">
        <v>0</v>
      </c>
      <c r="CT548" s="7">
        <f>Table2[[#This Row],[Recapture Cancellation Reduction Amount Through FY 11]]+Table2[[#This Row],[Recapture Cancellation Reduction Amount FY 12 and After ]]</f>
        <v>0</v>
      </c>
      <c r="CU548" s="7">
        <v>0</v>
      </c>
      <c r="CV548" s="7">
        <v>0</v>
      </c>
      <c r="CW548" s="7">
        <v>0</v>
      </c>
      <c r="CX548" s="7">
        <f>Table2[[#This Row],[Penalty Paid Through FY 11]]+Table2[[#This Row],[Penalty Paid FY 12 and After]]</f>
        <v>0</v>
      </c>
      <c r="CY548" s="7">
        <v>47.040300000000002</v>
      </c>
      <c r="CZ548" s="7">
        <v>47.040300000000002</v>
      </c>
      <c r="DA548" s="7">
        <v>78.516499999999994</v>
      </c>
      <c r="DB548" s="7">
        <f>Table2[[#This Row],[TOTAL Assistance Net of recapture penalties Through FY 11]]+Table2[[#This Row],[TOTAL Assistance Net of recapture penalties FY 12 and After ]]</f>
        <v>125.5568</v>
      </c>
      <c r="DC548" s="7">
        <v>205.44569999999999</v>
      </c>
      <c r="DD548" s="7">
        <v>205.44569999999999</v>
      </c>
      <c r="DE548" s="7">
        <v>84.285300000000007</v>
      </c>
      <c r="DF548" s="7">
        <f>Table2[[#This Row],[Company Direct Tax Revenue Before Assistance FY 12 and After]]+Table2[[#This Row],[Company Direct Tax Revenue Before Assistance Through FY 11]]</f>
        <v>289.73099999999999</v>
      </c>
      <c r="DG548" s="7">
        <v>199.16800000000001</v>
      </c>
      <c r="DH548" s="7">
        <v>199.16800000000001</v>
      </c>
      <c r="DI548" s="7">
        <v>1792.6561999999999</v>
      </c>
      <c r="DJ548" s="7">
        <f>Table2[[#This Row],[Indirect and Induced Tax Revenues FY 12 and After]]+Table2[[#This Row],[Indirect and Induced Tax Revenues Through FY 11]]</f>
        <v>1991.8242</v>
      </c>
      <c r="DK548" s="7">
        <v>404.61369999999999</v>
      </c>
      <c r="DL548" s="7">
        <v>404.61369999999999</v>
      </c>
      <c r="DM548" s="7">
        <v>1876.9414999999999</v>
      </c>
      <c r="DN548" s="7">
        <f>Table2[[#This Row],[TOTAL Tax Revenues Before Assistance Through FY 11]]+Table2[[#This Row],[TOTAL Tax Revenues Before Assistance FY 12 and After]]</f>
        <v>2281.5551999999998</v>
      </c>
      <c r="DO548" s="7">
        <v>357.57339999999999</v>
      </c>
      <c r="DP548" s="7">
        <v>357.57339999999999</v>
      </c>
      <c r="DQ548" s="7">
        <v>1798.425</v>
      </c>
      <c r="DR548" s="7">
        <f>Table2[[#This Row],[TOTAL Tax Revenues Net of Assistance Recapture and Penalty FY 12 and After]]+Table2[[#This Row],[TOTAL Tax Revenues Net of Assistance Recapture and Penalty Through FY 11]]</f>
        <v>2155.9983999999999</v>
      </c>
      <c r="DS548" s="7">
        <v>19800</v>
      </c>
      <c r="DT548" s="7">
        <v>0</v>
      </c>
      <c r="DU548" s="7">
        <v>0</v>
      </c>
      <c r="DV548" s="7">
        <v>0</v>
      </c>
    </row>
    <row r="549" spans="1:126" x14ac:dyDescent="0.25">
      <c r="A549" s="5">
        <v>93453</v>
      </c>
      <c r="B549" s="5" t="s">
        <v>1289</v>
      </c>
      <c r="C549" s="5" t="s">
        <v>1290</v>
      </c>
      <c r="D549" s="5" t="s">
        <v>42</v>
      </c>
      <c r="E549" s="5"/>
      <c r="F549" s="5">
        <v>2288</v>
      </c>
      <c r="G549" s="5">
        <v>24</v>
      </c>
      <c r="H549" s="23"/>
      <c r="I549" s="23"/>
      <c r="J549" s="5">
        <v>721110</v>
      </c>
      <c r="K549" s="6" t="s">
        <v>1272</v>
      </c>
      <c r="L549" s="6">
        <v>40527</v>
      </c>
      <c r="M549" s="9">
        <v>51196</v>
      </c>
      <c r="N549" s="7">
        <v>15000</v>
      </c>
      <c r="O549" s="5" t="s">
        <v>48</v>
      </c>
      <c r="P549" s="23">
        <v>0</v>
      </c>
      <c r="Q549" s="23">
        <v>0</v>
      </c>
      <c r="R549" s="23">
        <v>0</v>
      </c>
      <c r="S549" s="23">
        <v>0</v>
      </c>
      <c r="T549" s="23">
        <v>0</v>
      </c>
      <c r="U549" s="23">
        <v>0</v>
      </c>
      <c r="V549" s="23">
        <v>0</v>
      </c>
      <c r="W549" s="23">
        <v>50</v>
      </c>
      <c r="X549" s="23">
        <v>0</v>
      </c>
      <c r="Y549" s="23">
        <v>0</v>
      </c>
      <c r="Z549" s="23">
        <v>33</v>
      </c>
      <c r="AA549" s="24">
        <v>0</v>
      </c>
      <c r="AB549" s="24">
        <v>0</v>
      </c>
      <c r="AC549" s="24">
        <v>0</v>
      </c>
      <c r="AD549" s="24">
        <v>0</v>
      </c>
      <c r="AE549" s="24">
        <v>0</v>
      </c>
      <c r="AF549" s="24">
        <v>0</v>
      </c>
      <c r="AG549" s="5" t="s">
        <v>33</v>
      </c>
      <c r="AH549" s="7" t="s">
        <v>33</v>
      </c>
      <c r="AI549" s="7">
        <v>24.0623</v>
      </c>
      <c r="AJ549" s="7">
        <v>24.0623</v>
      </c>
      <c r="AK549" s="7">
        <v>0</v>
      </c>
      <c r="AL549" s="7">
        <f>Table2[[#This Row],[Company Direct Land Through FY 11]]+Table2[[#This Row],[Company Direct Land FY 12 and After ]]</f>
        <v>24.0623</v>
      </c>
      <c r="AM549" s="7">
        <v>44.687199999999997</v>
      </c>
      <c r="AN549" s="7">
        <v>44.687199999999997</v>
      </c>
      <c r="AO549" s="7">
        <v>0</v>
      </c>
      <c r="AP549" s="7">
        <f>Table2[[#This Row],[Company Direct Building Through FY 11]]+Table2[[#This Row],[Company Direct Building FY 12 and After  ]]</f>
        <v>44.687199999999997</v>
      </c>
      <c r="AQ549" s="7">
        <v>0</v>
      </c>
      <c r="AR549" s="7">
        <v>0</v>
      </c>
      <c r="AS549" s="7">
        <v>0</v>
      </c>
      <c r="AT549" s="7">
        <f>Table2[[#This Row],[Mortgage Recording Tax Through FY 11]]+Table2[[#This Row],[Mortgage Recording Tax FY 12 and After ]]</f>
        <v>0</v>
      </c>
      <c r="AU549" s="7">
        <v>0</v>
      </c>
      <c r="AV549" s="7">
        <v>0</v>
      </c>
      <c r="AW549" s="7">
        <v>0</v>
      </c>
      <c r="AX549" s="7">
        <f>Table2[[#This Row],[Pilot Savings  Through FY 11]]+Table2[[#This Row],[Pilot Savings FY 12 and After ]]</f>
        <v>0</v>
      </c>
      <c r="AY549" s="7">
        <v>0</v>
      </c>
      <c r="AZ549" s="7">
        <v>0</v>
      </c>
      <c r="BA549" s="7">
        <v>0</v>
      </c>
      <c r="BB549" s="7">
        <f>Table2[[#This Row],[Mortgage Recording Tax Exemption Through FY 11]]+Table2[[#This Row],[Mortgage Recording Tax Exemption FY 12 and After ]]</f>
        <v>0</v>
      </c>
      <c r="BC549" s="7">
        <v>55.430799999999998</v>
      </c>
      <c r="BD549" s="7">
        <v>55.430799999999998</v>
      </c>
      <c r="BE549" s="7">
        <v>270.71449999999999</v>
      </c>
      <c r="BF549" s="7">
        <f>Table2[[#This Row],[Indirect and Induced Land Through FY 11]]+Table2[[#This Row],[Indirect and Induced Land FY 12 and After ]]</f>
        <v>326.14529999999996</v>
      </c>
      <c r="BG549" s="7">
        <v>102.94280000000001</v>
      </c>
      <c r="BH549" s="7">
        <v>102.94280000000001</v>
      </c>
      <c r="BI549" s="7">
        <v>502.75220000000002</v>
      </c>
      <c r="BJ549" s="7">
        <f>Table2[[#This Row],[Indirect and Induced Building Through FY 11]]+Table2[[#This Row],[Indirect and Induced Building FY 12 and After]]</f>
        <v>605.69500000000005</v>
      </c>
      <c r="BK549" s="7">
        <v>227.12309999999999</v>
      </c>
      <c r="BL549" s="7">
        <v>227.12309999999999</v>
      </c>
      <c r="BM549" s="7">
        <v>773.46669999999995</v>
      </c>
      <c r="BN549" s="7">
        <f>Table2[[#This Row],[TOTAL Real Property Related Taxes Through FY 11]]+Table2[[#This Row],[TOTAL Real Property Related Taxes FY 12 and After]]</f>
        <v>1000.5898</v>
      </c>
      <c r="BO549" s="7">
        <v>329.32929999999999</v>
      </c>
      <c r="BP549" s="7">
        <v>329.32929999999999</v>
      </c>
      <c r="BQ549" s="7">
        <v>0</v>
      </c>
      <c r="BR549" s="7">
        <f>Table2[[#This Row],[Company Direct Through FY 11]]+Table2[[#This Row],[Company Direct FY 12 and After ]]</f>
        <v>329.32929999999999</v>
      </c>
      <c r="BS549" s="7">
        <v>0</v>
      </c>
      <c r="BT549" s="7">
        <v>0</v>
      </c>
      <c r="BU549" s="7">
        <v>0</v>
      </c>
      <c r="BV549" s="7">
        <f>Table2[[#This Row],[Sales Tax Exemption Through FY 11]]+Table2[[#This Row],[Sales Tax Exemption FY 12 and After ]]</f>
        <v>0</v>
      </c>
      <c r="BW549" s="7">
        <v>0</v>
      </c>
      <c r="BX549" s="7">
        <v>0</v>
      </c>
      <c r="BY549" s="7">
        <v>0</v>
      </c>
      <c r="BZ549" s="7">
        <f>Table2[[#This Row],[Energy Tax Savings Through FY 11]]+Table2[[#This Row],[Energy Tax Savings FY 12 and After ]]</f>
        <v>0</v>
      </c>
      <c r="CA549" s="7">
        <v>0.46679999999999999</v>
      </c>
      <c r="CB549" s="7">
        <v>0.46679999999999999</v>
      </c>
      <c r="CC549" s="7">
        <v>3.1408</v>
      </c>
      <c r="CD549" s="7">
        <f>Table2[[#This Row],[Tax Exempt Bond Savings Through FY 11]]+Table2[[#This Row],[Tax Exempt Bond Savings FY12 and After ]]</f>
        <v>3.6076000000000001</v>
      </c>
      <c r="CE549" s="7">
        <v>218.17019999999999</v>
      </c>
      <c r="CF549" s="7">
        <v>218.17019999999999</v>
      </c>
      <c r="CG549" s="7">
        <v>4372.8756000000003</v>
      </c>
      <c r="CH549" s="7">
        <f>Table2[[#This Row],[Indirect and Induced Through FY 11]]+Table2[[#This Row],[Indirect and Induced FY 12 and After  ]]</f>
        <v>4591.0457999999999</v>
      </c>
      <c r="CI549" s="7">
        <v>547.03269999999998</v>
      </c>
      <c r="CJ549" s="7">
        <v>547.03269999999998</v>
      </c>
      <c r="CK549" s="7">
        <v>4369.7348000000002</v>
      </c>
      <c r="CL549" s="7">
        <f>Table2[[#This Row],[TOTAL Income Consumption Use Taxes Through FY 11]]+Table2[[#This Row],[TOTAL Income Consumption Use Taxes FY 12 and After  ]]</f>
        <v>4916.7674999999999</v>
      </c>
      <c r="CM549" s="7">
        <v>0.46679999999999999</v>
      </c>
      <c r="CN549" s="7">
        <v>0.46679999999999999</v>
      </c>
      <c r="CO549" s="7">
        <v>3.1408</v>
      </c>
      <c r="CP549" s="7">
        <f>Table2[[#This Row],[Assistance Provided Through FY 11]]+Table2[[#This Row],[Assistance Provided FY 12 and After ]]</f>
        <v>3.6076000000000001</v>
      </c>
      <c r="CQ549" s="7">
        <v>0</v>
      </c>
      <c r="CR549" s="7">
        <v>0</v>
      </c>
      <c r="CS549" s="7">
        <v>0</v>
      </c>
      <c r="CT549" s="7">
        <f>Table2[[#This Row],[Recapture Cancellation Reduction Amount Through FY 11]]+Table2[[#This Row],[Recapture Cancellation Reduction Amount FY 12 and After ]]</f>
        <v>0</v>
      </c>
      <c r="CU549" s="7">
        <v>0</v>
      </c>
      <c r="CV549" s="7">
        <v>0</v>
      </c>
      <c r="CW549" s="7">
        <v>0</v>
      </c>
      <c r="CX549" s="7">
        <f>Table2[[#This Row],[Penalty Paid Through FY 11]]+Table2[[#This Row],[Penalty Paid FY 12 and After]]</f>
        <v>0</v>
      </c>
      <c r="CY549" s="7">
        <v>0.46679999999999999</v>
      </c>
      <c r="CZ549" s="7">
        <v>0.46679999999999999</v>
      </c>
      <c r="DA549" s="7">
        <v>3.1408</v>
      </c>
      <c r="DB549" s="7">
        <f>Table2[[#This Row],[TOTAL Assistance Net of recapture penalties Through FY 11]]+Table2[[#This Row],[TOTAL Assistance Net of recapture penalties FY 12 and After ]]</f>
        <v>3.6076000000000001</v>
      </c>
      <c r="DC549" s="7">
        <v>398.0788</v>
      </c>
      <c r="DD549" s="7">
        <v>398.0788</v>
      </c>
      <c r="DE549" s="7">
        <v>0</v>
      </c>
      <c r="DF549" s="7">
        <f>Table2[[#This Row],[Company Direct Tax Revenue Before Assistance FY 12 and After]]+Table2[[#This Row],[Company Direct Tax Revenue Before Assistance Through FY 11]]</f>
        <v>398.0788</v>
      </c>
      <c r="DG549" s="7">
        <v>376.54379999999998</v>
      </c>
      <c r="DH549" s="7">
        <v>376.54379999999998</v>
      </c>
      <c r="DI549" s="7">
        <v>5146.3423000000003</v>
      </c>
      <c r="DJ549" s="7">
        <f>Table2[[#This Row],[Indirect and Induced Tax Revenues FY 12 and After]]+Table2[[#This Row],[Indirect and Induced Tax Revenues Through FY 11]]</f>
        <v>5522.8861000000006</v>
      </c>
      <c r="DK549" s="7">
        <v>774.62260000000003</v>
      </c>
      <c r="DL549" s="7">
        <v>774.62260000000003</v>
      </c>
      <c r="DM549" s="7">
        <v>5146.3423000000003</v>
      </c>
      <c r="DN549" s="7">
        <f>Table2[[#This Row],[TOTAL Tax Revenues Before Assistance Through FY 11]]+Table2[[#This Row],[TOTAL Tax Revenues Before Assistance FY 12 and After]]</f>
        <v>5920.9648999999999</v>
      </c>
      <c r="DO549" s="7">
        <v>774.1558</v>
      </c>
      <c r="DP549" s="7">
        <v>774.1558</v>
      </c>
      <c r="DQ549" s="7">
        <v>5143.2015000000001</v>
      </c>
      <c r="DR549" s="7">
        <f>Table2[[#This Row],[TOTAL Tax Revenues Net of Assistance Recapture and Penalty FY 12 and After]]+Table2[[#This Row],[TOTAL Tax Revenues Net of Assistance Recapture and Penalty Through FY 11]]</f>
        <v>5917.3572999999997</v>
      </c>
      <c r="DS549" s="7">
        <v>30000</v>
      </c>
      <c r="DT549" s="7">
        <v>0</v>
      </c>
      <c r="DU549" s="7">
        <v>0</v>
      </c>
      <c r="DV549" s="7">
        <v>0</v>
      </c>
    </row>
    <row r="550" spans="1:126" x14ac:dyDescent="0.25">
      <c r="A550" s="5">
        <v>93454</v>
      </c>
      <c r="B550" s="5" t="s">
        <v>1291</v>
      </c>
      <c r="C550" s="5" t="s">
        <v>1292</v>
      </c>
      <c r="D550" s="5" t="s">
        <v>59</v>
      </c>
      <c r="E550" s="5"/>
      <c r="F550" s="5">
        <v>2841</v>
      </c>
      <c r="G550" s="5">
        <v>22</v>
      </c>
      <c r="H550" s="23"/>
      <c r="I550" s="23"/>
      <c r="J550" s="5">
        <v>444190</v>
      </c>
      <c r="K550" s="6" t="s">
        <v>43</v>
      </c>
      <c r="L550" s="6">
        <v>40541</v>
      </c>
      <c r="M550" s="9">
        <v>49856</v>
      </c>
      <c r="N550" s="7">
        <v>2026</v>
      </c>
      <c r="O550" s="5" t="s">
        <v>51</v>
      </c>
      <c r="P550" s="23">
        <v>0</v>
      </c>
      <c r="Q550" s="23">
        <v>0</v>
      </c>
      <c r="R550" s="23">
        <v>16</v>
      </c>
      <c r="S550" s="23">
        <v>0</v>
      </c>
      <c r="T550" s="23">
        <v>0</v>
      </c>
      <c r="U550" s="23">
        <v>16</v>
      </c>
      <c r="V550" s="23">
        <v>16</v>
      </c>
      <c r="W550" s="23">
        <v>0</v>
      </c>
      <c r="X550" s="23">
        <v>0</v>
      </c>
      <c r="Y550" s="23">
        <v>0</v>
      </c>
      <c r="Z550" s="23">
        <v>11</v>
      </c>
      <c r="AA550" s="24">
        <v>0</v>
      </c>
      <c r="AB550" s="24">
        <v>0</v>
      </c>
      <c r="AC550" s="24">
        <v>0</v>
      </c>
      <c r="AD550" s="24">
        <v>0</v>
      </c>
      <c r="AE550" s="24">
        <v>0</v>
      </c>
      <c r="AF550" s="24">
        <v>100</v>
      </c>
      <c r="AG550" s="5" t="s">
        <v>33</v>
      </c>
      <c r="AH550" s="7" t="s">
        <v>33</v>
      </c>
      <c r="AI550" s="7">
        <v>4.0260999999999996</v>
      </c>
      <c r="AJ550" s="7">
        <v>4.0260999999999996</v>
      </c>
      <c r="AK550" s="7">
        <v>72.861900000000006</v>
      </c>
      <c r="AL550" s="7">
        <f>Table2[[#This Row],[Company Direct Land Through FY 11]]+Table2[[#This Row],[Company Direct Land FY 12 and After ]]</f>
        <v>76.888000000000005</v>
      </c>
      <c r="AM550" s="7">
        <v>7.4771000000000001</v>
      </c>
      <c r="AN550" s="7">
        <v>7.4771000000000001</v>
      </c>
      <c r="AO550" s="7">
        <v>135.32069999999999</v>
      </c>
      <c r="AP550" s="7">
        <f>Table2[[#This Row],[Company Direct Building Through FY 11]]+Table2[[#This Row],[Company Direct Building FY 12 and After  ]]</f>
        <v>142.7978</v>
      </c>
      <c r="AQ550" s="7">
        <v>13.398</v>
      </c>
      <c r="AR550" s="7">
        <v>13.398</v>
      </c>
      <c r="AS550" s="7">
        <v>0</v>
      </c>
      <c r="AT550" s="7">
        <f>Table2[[#This Row],[Mortgage Recording Tax Through FY 11]]+Table2[[#This Row],[Mortgage Recording Tax FY 12 and After ]]</f>
        <v>13.398</v>
      </c>
      <c r="AU550" s="7">
        <v>0</v>
      </c>
      <c r="AV550" s="7">
        <v>0</v>
      </c>
      <c r="AW550" s="7">
        <v>0</v>
      </c>
      <c r="AX550" s="7">
        <f>Table2[[#This Row],[Pilot Savings  Through FY 11]]+Table2[[#This Row],[Pilot Savings FY 12 and After ]]</f>
        <v>0</v>
      </c>
      <c r="AY550" s="7">
        <v>13.398</v>
      </c>
      <c r="AZ550" s="7">
        <v>13.398</v>
      </c>
      <c r="BA550" s="7">
        <v>0</v>
      </c>
      <c r="BB550" s="7">
        <f>Table2[[#This Row],[Mortgage Recording Tax Exemption Through FY 11]]+Table2[[#This Row],[Mortgage Recording Tax Exemption FY 12 and After ]]</f>
        <v>13.398</v>
      </c>
      <c r="BC550" s="7">
        <v>8.4496000000000002</v>
      </c>
      <c r="BD550" s="7">
        <v>8.4496000000000002</v>
      </c>
      <c r="BE550" s="7">
        <v>152.9196</v>
      </c>
      <c r="BF550" s="7">
        <f>Table2[[#This Row],[Indirect and Induced Land Through FY 11]]+Table2[[#This Row],[Indirect and Induced Land FY 12 and After ]]</f>
        <v>161.36920000000001</v>
      </c>
      <c r="BG550" s="7">
        <v>15.692</v>
      </c>
      <c r="BH550" s="7">
        <v>15.692</v>
      </c>
      <c r="BI550" s="7">
        <v>283.98750000000001</v>
      </c>
      <c r="BJ550" s="7">
        <f>Table2[[#This Row],[Indirect and Induced Building Through FY 11]]+Table2[[#This Row],[Indirect and Induced Building FY 12 and After]]</f>
        <v>299.67950000000002</v>
      </c>
      <c r="BK550" s="7">
        <v>35.644799999999996</v>
      </c>
      <c r="BL550" s="7">
        <v>35.644799999999996</v>
      </c>
      <c r="BM550" s="7">
        <v>645.08969999999999</v>
      </c>
      <c r="BN550" s="7">
        <f>Table2[[#This Row],[TOTAL Real Property Related Taxes Through FY 11]]+Table2[[#This Row],[TOTAL Real Property Related Taxes FY 12 and After]]</f>
        <v>680.73450000000003</v>
      </c>
      <c r="BO550" s="7">
        <v>56.724800000000002</v>
      </c>
      <c r="BP550" s="7">
        <v>56.724800000000002</v>
      </c>
      <c r="BQ550" s="7">
        <v>1026.5951</v>
      </c>
      <c r="BR550" s="7">
        <f>Table2[[#This Row],[Company Direct Through FY 11]]+Table2[[#This Row],[Company Direct FY 12 and After ]]</f>
        <v>1083.3199</v>
      </c>
      <c r="BS550" s="7">
        <v>0.18990000000000001</v>
      </c>
      <c r="BT550" s="7">
        <v>0.18990000000000001</v>
      </c>
      <c r="BU550" s="7">
        <v>159.82130000000001</v>
      </c>
      <c r="BV550" s="7">
        <f>Table2[[#This Row],[Sales Tax Exemption Through FY 11]]+Table2[[#This Row],[Sales Tax Exemption FY 12 and After ]]</f>
        <v>160.0112</v>
      </c>
      <c r="BW550" s="7">
        <v>0</v>
      </c>
      <c r="BX550" s="7">
        <v>0</v>
      </c>
      <c r="BY550" s="7">
        <v>0</v>
      </c>
      <c r="BZ550" s="7">
        <f>Table2[[#This Row],[Energy Tax Savings Through FY 11]]+Table2[[#This Row],[Energy Tax Savings FY 12 and After ]]</f>
        <v>0</v>
      </c>
      <c r="CA550" s="7">
        <v>0</v>
      </c>
      <c r="CB550" s="7">
        <v>0</v>
      </c>
      <c r="CC550" s="7">
        <v>0</v>
      </c>
      <c r="CD550" s="7">
        <f>Table2[[#This Row],[Tax Exempt Bond Savings Through FY 11]]+Table2[[#This Row],[Tax Exempt Bond Savings FY12 and After ]]</f>
        <v>0</v>
      </c>
      <c r="CE550" s="7">
        <v>34.2348</v>
      </c>
      <c r="CF550" s="7">
        <v>34.2348</v>
      </c>
      <c r="CG550" s="7">
        <v>619.57579999999996</v>
      </c>
      <c r="CH550" s="7">
        <f>Table2[[#This Row],[Indirect and Induced Through FY 11]]+Table2[[#This Row],[Indirect and Induced FY 12 and After  ]]</f>
        <v>653.81059999999991</v>
      </c>
      <c r="CI550" s="7">
        <v>90.7697</v>
      </c>
      <c r="CJ550" s="7">
        <v>90.7697</v>
      </c>
      <c r="CK550" s="7">
        <v>1486.3496</v>
      </c>
      <c r="CL550" s="7">
        <f>Table2[[#This Row],[TOTAL Income Consumption Use Taxes Through FY 11]]+Table2[[#This Row],[TOTAL Income Consumption Use Taxes FY 12 and After  ]]</f>
        <v>1577.1193000000001</v>
      </c>
      <c r="CM550" s="7">
        <v>13.587899999999999</v>
      </c>
      <c r="CN550" s="7">
        <v>13.587899999999999</v>
      </c>
      <c r="CO550" s="7">
        <v>159.82130000000001</v>
      </c>
      <c r="CP550" s="7">
        <f>Table2[[#This Row],[Assistance Provided Through FY 11]]+Table2[[#This Row],[Assistance Provided FY 12 and After ]]</f>
        <v>173.4092</v>
      </c>
      <c r="CQ550" s="7">
        <v>0</v>
      </c>
      <c r="CR550" s="7">
        <v>0</v>
      </c>
      <c r="CS550" s="7">
        <v>0</v>
      </c>
      <c r="CT550" s="7">
        <f>Table2[[#This Row],[Recapture Cancellation Reduction Amount Through FY 11]]+Table2[[#This Row],[Recapture Cancellation Reduction Amount FY 12 and After ]]</f>
        <v>0</v>
      </c>
      <c r="CU550" s="7">
        <v>0</v>
      </c>
      <c r="CV550" s="7">
        <v>0</v>
      </c>
      <c r="CW550" s="7">
        <v>0</v>
      </c>
      <c r="CX550" s="7">
        <f>Table2[[#This Row],[Penalty Paid Through FY 11]]+Table2[[#This Row],[Penalty Paid FY 12 and After]]</f>
        <v>0</v>
      </c>
      <c r="CY550" s="7">
        <v>13.587899999999999</v>
      </c>
      <c r="CZ550" s="7">
        <v>13.587899999999999</v>
      </c>
      <c r="DA550" s="7">
        <v>159.82130000000001</v>
      </c>
      <c r="DB550" s="7">
        <f>Table2[[#This Row],[TOTAL Assistance Net of recapture penalties Through FY 11]]+Table2[[#This Row],[TOTAL Assistance Net of recapture penalties FY 12 and After ]]</f>
        <v>173.4092</v>
      </c>
      <c r="DC550" s="7">
        <v>81.626000000000005</v>
      </c>
      <c r="DD550" s="7">
        <v>81.626000000000005</v>
      </c>
      <c r="DE550" s="7">
        <v>1234.7777000000001</v>
      </c>
      <c r="DF550" s="7">
        <f>Table2[[#This Row],[Company Direct Tax Revenue Before Assistance FY 12 and After]]+Table2[[#This Row],[Company Direct Tax Revenue Before Assistance Through FY 11]]</f>
        <v>1316.4037000000001</v>
      </c>
      <c r="DG550" s="7">
        <v>58.376399999999997</v>
      </c>
      <c r="DH550" s="7">
        <v>58.376399999999997</v>
      </c>
      <c r="DI550" s="7">
        <v>1056.4829</v>
      </c>
      <c r="DJ550" s="7">
        <f>Table2[[#This Row],[Indirect and Induced Tax Revenues FY 12 and After]]+Table2[[#This Row],[Indirect and Induced Tax Revenues Through FY 11]]</f>
        <v>1114.8593000000001</v>
      </c>
      <c r="DK550" s="7">
        <v>140.00239999999999</v>
      </c>
      <c r="DL550" s="7">
        <v>140.00239999999999</v>
      </c>
      <c r="DM550" s="7">
        <v>2291.2606000000001</v>
      </c>
      <c r="DN550" s="7">
        <f>Table2[[#This Row],[TOTAL Tax Revenues Before Assistance Through FY 11]]+Table2[[#This Row],[TOTAL Tax Revenues Before Assistance FY 12 and After]]</f>
        <v>2431.2629999999999</v>
      </c>
      <c r="DO550" s="7">
        <v>126.4145</v>
      </c>
      <c r="DP550" s="7">
        <v>126.4145</v>
      </c>
      <c r="DQ550" s="7">
        <v>2131.4393</v>
      </c>
      <c r="DR550" s="7">
        <f>Table2[[#This Row],[TOTAL Tax Revenues Net of Assistance Recapture and Penalty FY 12 and After]]+Table2[[#This Row],[TOTAL Tax Revenues Net of Assistance Recapture and Penalty Through FY 11]]</f>
        <v>2257.8537999999999</v>
      </c>
      <c r="DS550" s="7">
        <v>0</v>
      </c>
      <c r="DT550" s="7">
        <v>0</v>
      </c>
      <c r="DU550" s="7">
        <v>0</v>
      </c>
      <c r="DV550" s="7">
        <v>0</v>
      </c>
    </row>
    <row r="551" spans="1:126" x14ac:dyDescent="0.25">
      <c r="A551" s="5">
        <v>93455</v>
      </c>
      <c r="B551" s="5" t="s">
        <v>1293</v>
      </c>
      <c r="C551" s="5" t="s">
        <v>1294</v>
      </c>
      <c r="D551" s="5" t="s">
        <v>32</v>
      </c>
      <c r="E551" s="5"/>
      <c r="F551" s="5">
        <v>4047</v>
      </c>
      <c r="G551" s="5">
        <v>1</v>
      </c>
      <c r="H551" s="23"/>
      <c r="I551" s="23"/>
      <c r="J551" s="5">
        <v>238210</v>
      </c>
      <c r="K551" s="6" t="s">
        <v>43</v>
      </c>
      <c r="L551" s="6">
        <v>40639</v>
      </c>
      <c r="M551" s="9">
        <v>50221</v>
      </c>
      <c r="N551" s="7">
        <v>4975</v>
      </c>
      <c r="O551" s="5" t="s">
        <v>51</v>
      </c>
      <c r="P551" s="23">
        <v>1</v>
      </c>
      <c r="Q551" s="23">
        <v>0</v>
      </c>
      <c r="R551" s="23">
        <v>23</v>
      </c>
      <c r="S551" s="23">
        <v>5</v>
      </c>
      <c r="T551" s="23">
        <v>0</v>
      </c>
      <c r="U551" s="23">
        <v>29</v>
      </c>
      <c r="V551" s="23">
        <v>28</v>
      </c>
      <c r="W551" s="23">
        <v>2</v>
      </c>
      <c r="X551" s="23">
        <v>0</v>
      </c>
      <c r="Y551" s="23">
        <v>0</v>
      </c>
      <c r="Z551" s="23">
        <v>5</v>
      </c>
      <c r="AA551" s="24">
        <v>0</v>
      </c>
      <c r="AB551" s="24">
        <v>0</v>
      </c>
      <c r="AC551" s="24">
        <v>0</v>
      </c>
      <c r="AD551" s="24">
        <v>0</v>
      </c>
      <c r="AE551" s="24">
        <v>0</v>
      </c>
      <c r="AF551" s="24">
        <v>68.965517241379303</v>
      </c>
      <c r="AG551" s="5" t="s">
        <v>39</v>
      </c>
      <c r="AH551" s="7" t="s">
        <v>33</v>
      </c>
      <c r="AI551" s="7">
        <v>14.4373</v>
      </c>
      <c r="AJ551" s="7">
        <v>14.4373</v>
      </c>
      <c r="AK551" s="7">
        <v>250.6781</v>
      </c>
      <c r="AL551" s="7">
        <f>Table2[[#This Row],[Company Direct Land Through FY 11]]+Table2[[#This Row],[Company Direct Land FY 12 and After ]]</f>
        <v>265.11540000000002</v>
      </c>
      <c r="AM551" s="7">
        <v>26.812100000000001</v>
      </c>
      <c r="AN551" s="7">
        <v>26.812100000000001</v>
      </c>
      <c r="AO551" s="7">
        <v>465.55119999999999</v>
      </c>
      <c r="AP551" s="7">
        <f>Table2[[#This Row],[Company Direct Building Through FY 11]]+Table2[[#This Row],[Company Direct Building FY 12 and After  ]]</f>
        <v>492.36329999999998</v>
      </c>
      <c r="AQ551" s="7">
        <v>25.918800000000001</v>
      </c>
      <c r="AR551" s="7">
        <v>25.918800000000001</v>
      </c>
      <c r="AS551" s="7">
        <v>0</v>
      </c>
      <c r="AT551" s="7">
        <f>Table2[[#This Row],[Mortgage Recording Tax Through FY 11]]+Table2[[#This Row],[Mortgage Recording Tax FY 12 and After ]]</f>
        <v>25.918800000000001</v>
      </c>
      <c r="AU551" s="7">
        <v>0</v>
      </c>
      <c r="AV551" s="7">
        <v>0</v>
      </c>
      <c r="AW551" s="7">
        <v>0</v>
      </c>
      <c r="AX551" s="7">
        <f>Table2[[#This Row],[Pilot Savings  Through FY 11]]+Table2[[#This Row],[Pilot Savings FY 12 and After ]]</f>
        <v>0</v>
      </c>
      <c r="AY551" s="7">
        <v>25.918800000000001</v>
      </c>
      <c r="AZ551" s="7">
        <v>25.918800000000001</v>
      </c>
      <c r="BA551" s="7">
        <v>0</v>
      </c>
      <c r="BB551" s="7">
        <f>Table2[[#This Row],[Mortgage Recording Tax Exemption Through FY 11]]+Table2[[#This Row],[Mortgage Recording Tax Exemption FY 12 and After ]]</f>
        <v>25.918800000000001</v>
      </c>
      <c r="BC551" s="7">
        <v>25.154599999999999</v>
      </c>
      <c r="BD551" s="7">
        <v>25.154599999999999</v>
      </c>
      <c r="BE551" s="7">
        <v>436.75700000000001</v>
      </c>
      <c r="BF551" s="7">
        <f>Table2[[#This Row],[Indirect and Induced Land Through FY 11]]+Table2[[#This Row],[Indirect and Induced Land FY 12 and After ]]</f>
        <v>461.91160000000002</v>
      </c>
      <c r="BG551" s="7">
        <v>46.715800000000002</v>
      </c>
      <c r="BH551" s="7">
        <v>46.715800000000002</v>
      </c>
      <c r="BI551" s="7">
        <v>811.11839999999995</v>
      </c>
      <c r="BJ551" s="7">
        <f>Table2[[#This Row],[Indirect and Induced Building Through FY 11]]+Table2[[#This Row],[Indirect and Induced Building FY 12 and After]]</f>
        <v>857.83420000000001</v>
      </c>
      <c r="BK551" s="7">
        <v>113.1198</v>
      </c>
      <c r="BL551" s="7">
        <v>113.1198</v>
      </c>
      <c r="BM551" s="7">
        <v>1964.1047000000001</v>
      </c>
      <c r="BN551" s="7">
        <f>Table2[[#This Row],[TOTAL Real Property Related Taxes Through FY 11]]+Table2[[#This Row],[TOTAL Real Property Related Taxes FY 12 and After]]</f>
        <v>2077.2245000000003</v>
      </c>
      <c r="BO551" s="7">
        <v>177.9272</v>
      </c>
      <c r="BP551" s="7">
        <v>177.9272</v>
      </c>
      <c r="BQ551" s="7">
        <v>3089.3975</v>
      </c>
      <c r="BR551" s="7">
        <f>Table2[[#This Row],[Company Direct Through FY 11]]+Table2[[#This Row],[Company Direct FY 12 and After ]]</f>
        <v>3267.3247000000001</v>
      </c>
      <c r="BS551" s="7">
        <v>1.0571999999999999</v>
      </c>
      <c r="BT551" s="7">
        <v>1.0571999999999999</v>
      </c>
      <c r="BU551" s="7">
        <v>0</v>
      </c>
      <c r="BV551" s="7">
        <f>Table2[[#This Row],[Sales Tax Exemption Through FY 11]]+Table2[[#This Row],[Sales Tax Exemption FY 12 and After ]]</f>
        <v>1.0571999999999999</v>
      </c>
      <c r="BW551" s="7">
        <v>0</v>
      </c>
      <c r="BX551" s="7">
        <v>0</v>
      </c>
      <c r="BY551" s="7">
        <v>0</v>
      </c>
      <c r="BZ551" s="7">
        <f>Table2[[#This Row],[Energy Tax Savings Through FY 11]]+Table2[[#This Row],[Energy Tax Savings FY 12 and After ]]</f>
        <v>0</v>
      </c>
      <c r="CA551" s="7">
        <v>0</v>
      </c>
      <c r="CB551" s="7">
        <v>0</v>
      </c>
      <c r="CC551" s="7">
        <v>0</v>
      </c>
      <c r="CD551" s="7">
        <f>Table2[[#This Row],[Tax Exempt Bond Savings Through FY 11]]+Table2[[#This Row],[Tax Exempt Bond Savings FY12 and After ]]</f>
        <v>0</v>
      </c>
      <c r="CE551" s="7">
        <v>89.150400000000005</v>
      </c>
      <c r="CF551" s="7">
        <v>89.150400000000005</v>
      </c>
      <c r="CG551" s="7">
        <v>1658.5101999999999</v>
      </c>
      <c r="CH551" s="7">
        <f>Table2[[#This Row],[Indirect and Induced Through FY 11]]+Table2[[#This Row],[Indirect and Induced FY 12 and After  ]]</f>
        <v>1747.6605999999999</v>
      </c>
      <c r="CI551" s="7">
        <v>266.0204</v>
      </c>
      <c r="CJ551" s="7">
        <v>266.0204</v>
      </c>
      <c r="CK551" s="7">
        <v>4747.9076999999997</v>
      </c>
      <c r="CL551" s="7">
        <f>Table2[[#This Row],[TOTAL Income Consumption Use Taxes Through FY 11]]+Table2[[#This Row],[TOTAL Income Consumption Use Taxes FY 12 and After  ]]</f>
        <v>5013.9281000000001</v>
      </c>
      <c r="CM551" s="7">
        <v>26.975999999999999</v>
      </c>
      <c r="CN551" s="7">
        <v>26.975999999999999</v>
      </c>
      <c r="CO551" s="7">
        <v>0</v>
      </c>
      <c r="CP551" s="7">
        <f>Table2[[#This Row],[Assistance Provided Through FY 11]]+Table2[[#This Row],[Assistance Provided FY 12 and After ]]</f>
        <v>26.975999999999999</v>
      </c>
      <c r="CQ551" s="7">
        <v>0</v>
      </c>
      <c r="CR551" s="7">
        <v>0</v>
      </c>
      <c r="CS551" s="7">
        <v>0</v>
      </c>
      <c r="CT551" s="7">
        <f>Table2[[#This Row],[Recapture Cancellation Reduction Amount Through FY 11]]+Table2[[#This Row],[Recapture Cancellation Reduction Amount FY 12 and After ]]</f>
        <v>0</v>
      </c>
      <c r="CU551" s="7">
        <v>0</v>
      </c>
      <c r="CV551" s="7">
        <v>0</v>
      </c>
      <c r="CW551" s="7">
        <v>0</v>
      </c>
      <c r="CX551" s="7">
        <f>Table2[[#This Row],[Penalty Paid Through FY 11]]+Table2[[#This Row],[Penalty Paid FY 12 and After]]</f>
        <v>0</v>
      </c>
      <c r="CY551" s="7">
        <v>26.975999999999999</v>
      </c>
      <c r="CZ551" s="7">
        <v>26.975999999999999</v>
      </c>
      <c r="DA551" s="7">
        <v>0</v>
      </c>
      <c r="DB551" s="7">
        <f>Table2[[#This Row],[TOTAL Assistance Net of recapture penalties Through FY 11]]+Table2[[#This Row],[TOTAL Assistance Net of recapture penalties FY 12 and After ]]</f>
        <v>26.975999999999999</v>
      </c>
      <c r="DC551" s="7">
        <v>245.09540000000001</v>
      </c>
      <c r="DD551" s="7">
        <v>245.09540000000001</v>
      </c>
      <c r="DE551" s="7">
        <v>3805.6268</v>
      </c>
      <c r="DF551" s="7">
        <f>Table2[[#This Row],[Company Direct Tax Revenue Before Assistance FY 12 and After]]+Table2[[#This Row],[Company Direct Tax Revenue Before Assistance Through FY 11]]</f>
        <v>4050.7222000000002</v>
      </c>
      <c r="DG551" s="7">
        <v>161.02080000000001</v>
      </c>
      <c r="DH551" s="7">
        <v>161.02080000000001</v>
      </c>
      <c r="DI551" s="7">
        <v>2906.3856000000001</v>
      </c>
      <c r="DJ551" s="7">
        <f>Table2[[#This Row],[Indirect and Induced Tax Revenues FY 12 and After]]+Table2[[#This Row],[Indirect and Induced Tax Revenues Through FY 11]]</f>
        <v>3067.4063999999998</v>
      </c>
      <c r="DK551" s="7">
        <v>406.11619999999999</v>
      </c>
      <c r="DL551" s="7">
        <v>406.11619999999999</v>
      </c>
      <c r="DM551" s="7">
        <v>6712.0123999999996</v>
      </c>
      <c r="DN551" s="7">
        <f>Table2[[#This Row],[TOTAL Tax Revenues Before Assistance Through FY 11]]+Table2[[#This Row],[TOTAL Tax Revenues Before Assistance FY 12 and After]]</f>
        <v>7118.1286</v>
      </c>
      <c r="DO551" s="7">
        <v>379.14019999999999</v>
      </c>
      <c r="DP551" s="7">
        <v>379.14019999999999</v>
      </c>
      <c r="DQ551" s="7">
        <v>6712.0123999999996</v>
      </c>
      <c r="DR551" s="7">
        <f>Table2[[#This Row],[TOTAL Tax Revenues Net of Assistance Recapture and Penalty FY 12 and After]]+Table2[[#This Row],[TOTAL Tax Revenues Net of Assistance Recapture and Penalty Through FY 11]]</f>
        <v>7091.1525999999994</v>
      </c>
      <c r="DS551" s="7">
        <v>0</v>
      </c>
      <c r="DT551" s="7">
        <v>0</v>
      </c>
      <c r="DU551" s="7">
        <v>0</v>
      </c>
      <c r="DV551" s="7">
        <v>0</v>
      </c>
    </row>
    <row r="552" spans="1:126" x14ac:dyDescent="0.25">
      <c r="A552" s="5">
        <v>93456</v>
      </c>
      <c r="B552" s="5" t="s">
        <v>1295</v>
      </c>
      <c r="C552" s="5" t="s">
        <v>1296</v>
      </c>
      <c r="D552" s="5" t="s">
        <v>42</v>
      </c>
      <c r="E552" s="5"/>
      <c r="F552" s="5">
        <v>388</v>
      </c>
      <c r="G552" s="5">
        <v>19</v>
      </c>
      <c r="H552" s="23"/>
      <c r="I552" s="23"/>
      <c r="J552" s="5">
        <v>423990</v>
      </c>
      <c r="K552" s="6" t="s">
        <v>43</v>
      </c>
      <c r="L552" s="6">
        <v>36433</v>
      </c>
      <c r="M552" s="9">
        <v>45838</v>
      </c>
      <c r="N552" s="7">
        <v>5720</v>
      </c>
      <c r="O552" s="5" t="s">
        <v>51</v>
      </c>
      <c r="P552" s="23">
        <v>0</v>
      </c>
      <c r="Q552" s="23">
        <v>0</v>
      </c>
      <c r="R552" s="23">
        <v>64</v>
      </c>
      <c r="S552" s="23">
        <v>0</v>
      </c>
      <c r="T552" s="23">
        <v>0</v>
      </c>
      <c r="U552" s="23">
        <v>64</v>
      </c>
      <c r="V552" s="23">
        <v>64</v>
      </c>
      <c r="W552" s="23">
        <v>0</v>
      </c>
      <c r="X552" s="23">
        <v>0</v>
      </c>
      <c r="Y552" s="23">
        <v>110</v>
      </c>
      <c r="Z552" s="23">
        <v>0</v>
      </c>
      <c r="AA552" s="24">
        <v>0</v>
      </c>
      <c r="AB552" s="24">
        <v>0</v>
      </c>
      <c r="AC552" s="24">
        <v>0</v>
      </c>
      <c r="AD552" s="24">
        <v>0</v>
      </c>
      <c r="AE552" s="24">
        <v>0</v>
      </c>
      <c r="AF552" s="24">
        <v>87.5</v>
      </c>
      <c r="AG552" s="5" t="s">
        <v>39</v>
      </c>
      <c r="AH552" s="7" t="s">
        <v>33</v>
      </c>
      <c r="AI552" s="7">
        <v>51.762999999999998</v>
      </c>
      <c r="AJ552" s="7">
        <v>519.44129999999996</v>
      </c>
      <c r="AK552" s="7">
        <v>238.87979999999999</v>
      </c>
      <c r="AL552" s="7">
        <f>Table2[[#This Row],[Company Direct Land Through FY 11]]+Table2[[#This Row],[Company Direct Land FY 12 and After ]]</f>
        <v>758.32109999999989</v>
      </c>
      <c r="AM552" s="7">
        <v>119.238</v>
      </c>
      <c r="AN552" s="7">
        <v>974.84299999999996</v>
      </c>
      <c r="AO552" s="7">
        <v>550.26869999999997</v>
      </c>
      <c r="AP552" s="7">
        <f>Table2[[#This Row],[Company Direct Building Through FY 11]]+Table2[[#This Row],[Company Direct Building FY 12 and After  ]]</f>
        <v>1525.1116999999999</v>
      </c>
      <c r="AQ552" s="7">
        <v>0</v>
      </c>
      <c r="AR552" s="7">
        <v>90.957099999999997</v>
      </c>
      <c r="AS552" s="7">
        <v>0</v>
      </c>
      <c r="AT552" s="7">
        <f>Table2[[#This Row],[Mortgage Recording Tax Through FY 11]]+Table2[[#This Row],[Mortgage Recording Tax FY 12 and After ]]</f>
        <v>90.957099999999997</v>
      </c>
      <c r="AU552" s="7">
        <v>135.149</v>
      </c>
      <c r="AV552" s="7">
        <v>59.459699999999998</v>
      </c>
      <c r="AW552" s="7">
        <v>623.69619999999998</v>
      </c>
      <c r="AX552" s="7">
        <f>Table2[[#This Row],[Pilot Savings  Through FY 11]]+Table2[[#This Row],[Pilot Savings FY 12 and After ]]</f>
        <v>683.15589999999997</v>
      </c>
      <c r="AY552" s="7">
        <v>0</v>
      </c>
      <c r="AZ552" s="7">
        <v>90.957099999999997</v>
      </c>
      <c r="BA552" s="7">
        <v>0</v>
      </c>
      <c r="BB552" s="7">
        <f>Table2[[#This Row],[Mortgage Recording Tax Exemption Through FY 11]]+Table2[[#This Row],[Mortgage Recording Tax Exemption FY 12 and After ]]</f>
        <v>90.957099999999997</v>
      </c>
      <c r="BC552" s="7">
        <v>100.07680000000001</v>
      </c>
      <c r="BD552" s="7">
        <v>1057.6632</v>
      </c>
      <c r="BE552" s="7">
        <v>461.84249999999997</v>
      </c>
      <c r="BF552" s="7">
        <f>Table2[[#This Row],[Indirect and Induced Land Through FY 11]]+Table2[[#This Row],[Indirect and Induced Land FY 12 and After ]]</f>
        <v>1519.5056999999999</v>
      </c>
      <c r="BG552" s="7">
        <v>185.85679999999999</v>
      </c>
      <c r="BH552" s="7">
        <v>1964.2311</v>
      </c>
      <c r="BI552" s="7">
        <v>857.70680000000004</v>
      </c>
      <c r="BJ552" s="7">
        <f>Table2[[#This Row],[Indirect and Induced Building Through FY 11]]+Table2[[#This Row],[Indirect and Induced Building FY 12 and After]]</f>
        <v>2821.9378999999999</v>
      </c>
      <c r="BK552" s="7">
        <v>321.78559999999999</v>
      </c>
      <c r="BL552" s="7">
        <v>4456.7188999999998</v>
      </c>
      <c r="BM552" s="7">
        <v>1485.0016000000001</v>
      </c>
      <c r="BN552" s="7">
        <f>Table2[[#This Row],[TOTAL Real Property Related Taxes Through FY 11]]+Table2[[#This Row],[TOTAL Real Property Related Taxes FY 12 and After]]</f>
        <v>5941.7204999999994</v>
      </c>
      <c r="BO552" s="7">
        <v>745.18029999999999</v>
      </c>
      <c r="BP552" s="7">
        <v>8097.0173000000004</v>
      </c>
      <c r="BQ552" s="7">
        <v>3438.9167000000002</v>
      </c>
      <c r="BR552" s="7">
        <f>Table2[[#This Row],[Company Direct Through FY 11]]+Table2[[#This Row],[Company Direct FY 12 and After ]]</f>
        <v>11535.934000000001</v>
      </c>
      <c r="BS552" s="7">
        <v>0</v>
      </c>
      <c r="BT552" s="7">
        <v>2.7357999999999998</v>
      </c>
      <c r="BU552" s="7">
        <v>0</v>
      </c>
      <c r="BV552" s="7">
        <f>Table2[[#This Row],[Sales Tax Exemption Through FY 11]]+Table2[[#This Row],[Sales Tax Exemption FY 12 and After ]]</f>
        <v>2.7357999999999998</v>
      </c>
      <c r="BW552" s="7">
        <v>0</v>
      </c>
      <c r="BX552" s="7">
        <v>0</v>
      </c>
      <c r="BY552" s="7">
        <v>0</v>
      </c>
      <c r="BZ552" s="7">
        <f>Table2[[#This Row],[Energy Tax Savings Through FY 11]]+Table2[[#This Row],[Energy Tax Savings FY 12 and After ]]</f>
        <v>0</v>
      </c>
      <c r="CA552" s="7">
        <v>0</v>
      </c>
      <c r="CB552" s="7">
        <v>0</v>
      </c>
      <c r="CC552" s="7">
        <v>0</v>
      </c>
      <c r="CD552" s="7">
        <f>Table2[[#This Row],[Tax Exempt Bond Savings Through FY 11]]+Table2[[#This Row],[Tax Exempt Bond Savings FY12 and After ]]</f>
        <v>0</v>
      </c>
      <c r="CE552" s="7">
        <v>393.89260000000002</v>
      </c>
      <c r="CF552" s="7">
        <v>4507.1968999999999</v>
      </c>
      <c r="CG552" s="7">
        <v>1817.7664</v>
      </c>
      <c r="CH552" s="7">
        <f>Table2[[#This Row],[Indirect and Induced Through FY 11]]+Table2[[#This Row],[Indirect and Induced FY 12 and After  ]]</f>
        <v>6324.9632999999994</v>
      </c>
      <c r="CI552" s="7">
        <v>1139.0728999999999</v>
      </c>
      <c r="CJ552" s="7">
        <v>12601.4784</v>
      </c>
      <c r="CK552" s="7">
        <v>5256.6831000000002</v>
      </c>
      <c r="CL552" s="7">
        <f>Table2[[#This Row],[TOTAL Income Consumption Use Taxes Through FY 11]]+Table2[[#This Row],[TOTAL Income Consumption Use Taxes FY 12 and After  ]]</f>
        <v>17858.161500000002</v>
      </c>
      <c r="CM552" s="7">
        <v>135.149</v>
      </c>
      <c r="CN552" s="7">
        <v>153.15260000000001</v>
      </c>
      <c r="CO552" s="7">
        <v>623.69619999999998</v>
      </c>
      <c r="CP552" s="7">
        <f>Table2[[#This Row],[Assistance Provided Through FY 11]]+Table2[[#This Row],[Assistance Provided FY 12 and After ]]</f>
        <v>776.84879999999998</v>
      </c>
      <c r="CQ552" s="7">
        <v>0</v>
      </c>
      <c r="CR552" s="7">
        <v>0</v>
      </c>
      <c r="CS552" s="7">
        <v>0</v>
      </c>
      <c r="CT552" s="7">
        <f>Table2[[#This Row],[Recapture Cancellation Reduction Amount Through FY 11]]+Table2[[#This Row],[Recapture Cancellation Reduction Amount FY 12 and After ]]</f>
        <v>0</v>
      </c>
      <c r="CU552" s="7">
        <v>0</v>
      </c>
      <c r="CV552" s="7">
        <v>0</v>
      </c>
      <c r="CW552" s="7">
        <v>0</v>
      </c>
      <c r="CX552" s="7">
        <f>Table2[[#This Row],[Penalty Paid Through FY 11]]+Table2[[#This Row],[Penalty Paid FY 12 and After]]</f>
        <v>0</v>
      </c>
      <c r="CY552" s="7">
        <v>135.149</v>
      </c>
      <c r="CZ552" s="7">
        <v>153.15260000000001</v>
      </c>
      <c r="DA552" s="7">
        <v>623.69619999999998</v>
      </c>
      <c r="DB552" s="7">
        <f>Table2[[#This Row],[TOTAL Assistance Net of recapture penalties Through FY 11]]+Table2[[#This Row],[TOTAL Assistance Net of recapture penalties FY 12 and After ]]</f>
        <v>776.84879999999998</v>
      </c>
      <c r="DC552" s="7">
        <v>916.18129999999996</v>
      </c>
      <c r="DD552" s="7">
        <v>9682.2587000000003</v>
      </c>
      <c r="DE552" s="7">
        <v>4228.0652</v>
      </c>
      <c r="DF552" s="7">
        <f>Table2[[#This Row],[Company Direct Tax Revenue Before Assistance FY 12 and After]]+Table2[[#This Row],[Company Direct Tax Revenue Before Assistance Through FY 11]]</f>
        <v>13910.323899999999</v>
      </c>
      <c r="DG552" s="7">
        <v>679.82619999999997</v>
      </c>
      <c r="DH552" s="7">
        <v>7529.0911999999998</v>
      </c>
      <c r="DI552" s="7">
        <v>3137.3157000000001</v>
      </c>
      <c r="DJ552" s="7">
        <f>Table2[[#This Row],[Indirect and Induced Tax Revenues FY 12 and After]]+Table2[[#This Row],[Indirect and Induced Tax Revenues Through FY 11]]</f>
        <v>10666.4069</v>
      </c>
      <c r="DK552" s="7">
        <v>1596.0074999999999</v>
      </c>
      <c r="DL552" s="7">
        <v>17211.349900000001</v>
      </c>
      <c r="DM552" s="7">
        <v>7365.3809000000001</v>
      </c>
      <c r="DN552" s="7">
        <f>Table2[[#This Row],[TOTAL Tax Revenues Before Assistance Through FY 11]]+Table2[[#This Row],[TOTAL Tax Revenues Before Assistance FY 12 and After]]</f>
        <v>24576.730800000001</v>
      </c>
      <c r="DO552" s="7">
        <v>1460.8585</v>
      </c>
      <c r="DP552" s="7">
        <v>17058.1973</v>
      </c>
      <c r="DQ552" s="7">
        <v>6741.6846999999998</v>
      </c>
      <c r="DR552" s="7">
        <f>Table2[[#This Row],[TOTAL Tax Revenues Net of Assistance Recapture and Penalty FY 12 and After]]+Table2[[#This Row],[TOTAL Tax Revenues Net of Assistance Recapture and Penalty Through FY 11]]</f>
        <v>23799.881999999998</v>
      </c>
      <c r="DS552" s="7">
        <v>0</v>
      </c>
      <c r="DT552" s="7">
        <v>0</v>
      </c>
      <c r="DU552" s="7">
        <v>0</v>
      </c>
      <c r="DV552" s="7">
        <v>0</v>
      </c>
    </row>
    <row r="553" spans="1:126" x14ac:dyDescent="0.25">
      <c r="A553" s="5">
        <v>93457</v>
      </c>
      <c r="B553" s="5" t="s">
        <v>1297</v>
      </c>
      <c r="C553" s="5" t="s">
        <v>1298</v>
      </c>
      <c r="D553" s="5" t="s">
        <v>32</v>
      </c>
      <c r="E553" s="5"/>
      <c r="F553" s="5">
        <v>15917</v>
      </c>
      <c r="G553" s="5">
        <v>1</v>
      </c>
      <c r="H553" s="23"/>
      <c r="I553" s="23"/>
      <c r="J553" s="5">
        <v>531120</v>
      </c>
      <c r="K553" s="6" t="s">
        <v>1272</v>
      </c>
      <c r="L553" s="6">
        <v>40452</v>
      </c>
      <c r="M553" s="9">
        <v>50130</v>
      </c>
      <c r="N553" s="7">
        <v>8200</v>
      </c>
      <c r="O553" s="5" t="s">
        <v>48</v>
      </c>
      <c r="P553" s="23">
        <v>0</v>
      </c>
      <c r="Q553" s="23">
        <v>0</v>
      </c>
      <c r="R553" s="23">
        <v>4</v>
      </c>
      <c r="S553" s="23">
        <v>0</v>
      </c>
      <c r="T553" s="23">
        <v>4</v>
      </c>
      <c r="U553" s="23">
        <v>8</v>
      </c>
      <c r="V553" s="23">
        <v>8</v>
      </c>
      <c r="W553" s="23">
        <v>22</v>
      </c>
      <c r="X553" s="23">
        <v>0</v>
      </c>
      <c r="Y553" s="23">
        <v>0</v>
      </c>
      <c r="Z553" s="23">
        <v>74</v>
      </c>
      <c r="AA553" s="24">
        <v>0</v>
      </c>
      <c r="AB553" s="24">
        <v>0</v>
      </c>
      <c r="AC553" s="24">
        <v>0</v>
      </c>
      <c r="AD553" s="24">
        <v>0</v>
      </c>
      <c r="AE553" s="24">
        <v>0</v>
      </c>
      <c r="AF553" s="24">
        <v>50</v>
      </c>
      <c r="AG553" s="5" t="s">
        <v>39</v>
      </c>
      <c r="AH553" s="7" t="s">
        <v>33</v>
      </c>
      <c r="AI553" s="7">
        <v>15.764900000000001</v>
      </c>
      <c r="AJ553" s="7">
        <v>15.764900000000001</v>
      </c>
      <c r="AK553" s="7">
        <v>96.319400000000002</v>
      </c>
      <c r="AL553" s="7">
        <f>Table2[[#This Row],[Company Direct Land Through FY 11]]+Table2[[#This Row],[Company Direct Land FY 12 and After ]]</f>
        <v>112.0843</v>
      </c>
      <c r="AM553" s="7">
        <v>29.277699999999999</v>
      </c>
      <c r="AN553" s="7">
        <v>29.277699999999999</v>
      </c>
      <c r="AO553" s="7">
        <v>178.87960000000001</v>
      </c>
      <c r="AP553" s="7">
        <f>Table2[[#This Row],[Company Direct Building Through FY 11]]+Table2[[#This Row],[Company Direct Building FY 12 and After  ]]</f>
        <v>208.15730000000002</v>
      </c>
      <c r="AQ553" s="7">
        <v>0</v>
      </c>
      <c r="AR553" s="7">
        <v>0</v>
      </c>
      <c r="AS553" s="7">
        <v>0</v>
      </c>
      <c r="AT553" s="7">
        <f>Table2[[#This Row],[Mortgage Recording Tax Through FY 11]]+Table2[[#This Row],[Mortgage Recording Tax FY 12 and After ]]</f>
        <v>0</v>
      </c>
      <c r="AU553" s="7">
        <v>0</v>
      </c>
      <c r="AV553" s="7">
        <v>0</v>
      </c>
      <c r="AW553" s="7">
        <v>0</v>
      </c>
      <c r="AX553" s="7">
        <f>Table2[[#This Row],[Pilot Savings  Through FY 11]]+Table2[[#This Row],[Pilot Savings FY 12 and After ]]</f>
        <v>0</v>
      </c>
      <c r="AY553" s="7">
        <v>0</v>
      </c>
      <c r="AZ553" s="7">
        <v>0</v>
      </c>
      <c r="BA553" s="7">
        <v>0</v>
      </c>
      <c r="BB553" s="7">
        <f>Table2[[#This Row],[Mortgage Recording Tax Exemption Through FY 11]]+Table2[[#This Row],[Mortgage Recording Tax Exemption FY 12 and After ]]</f>
        <v>0</v>
      </c>
      <c r="BC553" s="7">
        <v>20.609400000000001</v>
      </c>
      <c r="BD553" s="7">
        <v>20.609400000000001</v>
      </c>
      <c r="BE553" s="7">
        <v>40.239600000000003</v>
      </c>
      <c r="BF553" s="7">
        <f>Table2[[#This Row],[Indirect and Induced Land Through FY 11]]+Table2[[#This Row],[Indirect and Induced Land FY 12 and After ]]</f>
        <v>60.849000000000004</v>
      </c>
      <c r="BG553" s="7">
        <v>38.2746</v>
      </c>
      <c r="BH553" s="7">
        <v>38.2746</v>
      </c>
      <c r="BI553" s="7">
        <v>74.729100000000003</v>
      </c>
      <c r="BJ553" s="7">
        <f>Table2[[#This Row],[Indirect and Induced Building Through FY 11]]+Table2[[#This Row],[Indirect and Induced Building FY 12 and After]]</f>
        <v>113.00370000000001</v>
      </c>
      <c r="BK553" s="7">
        <v>103.92659999999999</v>
      </c>
      <c r="BL553" s="7">
        <v>103.92659999999999</v>
      </c>
      <c r="BM553" s="7">
        <v>390.16770000000002</v>
      </c>
      <c r="BN553" s="7">
        <f>Table2[[#This Row],[TOTAL Real Property Related Taxes Through FY 11]]+Table2[[#This Row],[TOTAL Real Property Related Taxes FY 12 and After]]</f>
        <v>494.09430000000003</v>
      </c>
      <c r="BO553" s="7">
        <v>194.28729999999999</v>
      </c>
      <c r="BP553" s="7">
        <v>194.28729999999999</v>
      </c>
      <c r="BQ553" s="7">
        <v>1187.0385000000001</v>
      </c>
      <c r="BR553" s="7">
        <f>Table2[[#This Row],[Company Direct Through FY 11]]+Table2[[#This Row],[Company Direct FY 12 and After ]]</f>
        <v>1381.3258000000001</v>
      </c>
      <c r="BS553" s="7">
        <v>0</v>
      </c>
      <c r="BT553" s="7">
        <v>0</v>
      </c>
      <c r="BU553" s="7">
        <v>0</v>
      </c>
      <c r="BV553" s="7">
        <f>Table2[[#This Row],[Sales Tax Exemption Through FY 11]]+Table2[[#This Row],[Sales Tax Exemption FY 12 and After ]]</f>
        <v>0</v>
      </c>
      <c r="BW553" s="7">
        <v>0</v>
      </c>
      <c r="BX553" s="7">
        <v>0</v>
      </c>
      <c r="BY553" s="7">
        <v>0</v>
      </c>
      <c r="BZ553" s="7">
        <f>Table2[[#This Row],[Energy Tax Savings Through FY 11]]+Table2[[#This Row],[Energy Tax Savings FY 12 and After ]]</f>
        <v>0</v>
      </c>
      <c r="CA553" s="7">
        <v>0</v>
      </c>
      <c r="CB553" s="7">
        <v>0</v>
      </c>
      <c r="CC553" s="7">
        <v>0</v>
      </c>
      <c r="CD553" s="7">
        <f>Table2[[#This Row],[Tax Exempt Bond Savings Through FY 11]]+Table2[[#This Row],[Tax Exempt Bond Savings FY12 and After ]]</f>
        <v>0</v>
      </c>
      <c r="CE553" s="7">
        <v>73.041700000000006</v>
      </c>
      <c r="CF553" s="7">
        <v>73.041700000000006</v>
      </c>
      <c r="CG553" s="7">
        <v>1358.8305</v>
      </c>
      <c r="CH553" s="7">
        <f>Table2[[#This Row],[Indirect and Induced Through FY 11]]+Table2[[#This Row],[Indirect and Induced FY 12 and After  ]]</f>
        <v>1431.8722</v>
      </c>
      <c r="CI553" s="7">
        <v>267.32900000000001</v>
      </c>
      <c r="CJ553" s="7">
        <v>267.32900000000001</v>
      </c>
      <c r="CK553" s="7">
        <v>2545.8690000000001</v>
      </c>
      <c r="CL553" s="7">
        <f>Table2[[#This Row],[TOTAL Income Consumption Use Taxes Through FY 11]]+Table2[[#This Row],[TOTAL Income Consumption Use Taxes FY 12 and After  ]]</f>
        <v>2813.1980000000003</v>
      </c>
      <c r="CM553" s="7">
        <v>0</v>
      </c>
      <c r="CN553" s="7">
        <v>0</v>
      </c>
      <c r="CO553" s="7">
        <v>0</v>
      </c>
      <c r="CP553" s="7">
        <f>Table2[[#This Row],[Assistance Provided Through FY 11]]+Table2[[#This Row],[Assistance Provided FY 12 and After ]]</f>
        <v>0</v>
      </c>
      <c r="CQ553" s="7">
        <v>0</v>
      </c>
      <c r="CR553" s="7">
        <v>0</v>
      </c>
      <c r="CS553" s="7">
        <v>0</v>
      </c>
      <c r="CT553" s="7">
        <f>Table2[[#This Row],[Recapture Cancellation Reduction Amount Through FY 11]]+Table2[[#This Row],[Recapture Cancellation Reduction Amount FY 12 and After ]]</f>
        <v>0</v>
      </c>
      <c r="CU553" s="7">
        <v>0</v>
      </c>
      <c r="CV553" s="7">
        <v>0</v>
      </c>
      <c r="CW553" s="7">
        <v>0</v>
      </c>
      <c r="CX553" s="7">
        <f>Table2[[#This Row],[Penalty Paid Through FY 11]]+Table2[[#This Row],[Penalty Paid FY 12 and After]]</f>
        <v>0</v>
      </c>
      <c r="CY553" s="7">
        <v>0</v>
      </c>
      <c r="CZ553" s="7">
        <v>0</v>
      </c>
      <c r="DA553" s="7">
        <v>0</v>
      </c>
      <c r="DB553" s="7">
        <f>Table2[[#This Row],[TOTAL Assistance Net of recapture penalties Through FY 11]]+Table2[[#This Row],[TOTAL Assistance Net of recapture penalties FY 12 and After ]]</f>
        <v>0</v>
      </c>
      <c r="DC553" s="7">
        <v>239.32990000000001</v>
      </c>
      <c r="DD553" s="7">
        <v>239.32990000000001</v>
      </c>
      <c r="DE553" s="7">
        <v>1462.2375</v>
      </c>
      <c r="DF553" s="7">
        <f>Table2[[#This Row],[Company Direct Tax Revenue Before Assistance FY 12 and After]]+Table2[[#This Row],[Company Direct Tax Revenue Before Assistance Through FY 11]]</f>
        <v>1701.5673999999999</v>
      </c>
      <c r="DG553" s="7">
        <v>131.92570000000001</v>
      </c>
      <c r="DH553" s="7">
        <v>131.92570000000001</v>
      </c>
      <c r="DI553" s="7">
        <v>1473.7991999999999</v>
      </c>
      <c r="DJ553" s="7">
        <f>Table2[[#This Row],[Indirect and Induced Tax Revenues FY 12 and After]]+Table2[[#This Row],[Indirect and Induced Tax Revenues Through FY 11]]</f>
        <v>1605.7248999999999</v>
      </c>
      <c r="DK553" s="7">
        <v>371.25560000000002</v>
      </c>
      <c r="DL553" s="7">
        <v>371.25560000000002</v>
      </c>
      <c r="DM553" s="7">
        <v>2936.0367000000001</v>
      </c>
      <c r="DN553" s="7">
        <f>Table2[[#This Row],[TOTAL Tax Revenues Before Assistance Through FY 11]]+Table2[[#This Row],[TOTAL Tax Revenues Before Assistance FY 12 and After]]</f>
        <v>3307.2923000000001</v>
      </c>
      <c r="DO553" s="7">
        <v>371.25560000000002</v>
      </c>
      <c r="DP553" s="7">
        <v>371.25560000000002</v>
      </c>
      <c r="DQ553" s="7">
        <v>2936.0367000000001</v>
      </c>
      <c r="DR553" s="7">
        <f>Table2[[#This Row],[TOTAL Tax Revenues Net of Assistance Recapture and Penalty FY 12 and After]]+Table2[[#This Row],[TOTAL Tax Revenues Net of Assistance Recapture and Penalty Through FY 11]]</f>
        <v>3307.2923000000001</v>
      </c>
      <c r="DS553" s="7">
        <v>0</v>
      </c>
      <c r="DT553" s="7">
        <v>0</v>
      </c>
      <c r="DU553" s="7">
        <v>0</v>
      </c>
      <c r="DV553" s="7">
        <v>0</v>
      </c>
    </row>
    <row r="554" spans="1:126" x14ac:dyDescent="0.25">
      <c r="A554" s="5">
        <v>93458</v>
      </c>
      <c r="B554" s="5" t="s">
        <v>1299</v>
      </c>
      <c r="C554" s="5" t="s">
        <v>1300</v>
      </c>
      <c r="D554" s="5" t="s">
        <v>32</v>
      </c>
      <c r="E554" s="5"/>
      <c r="F554" s="5">
        <v>4357</v>
      </c>
      <c r="G554" s="5">
        <v>100</v>
      </c>
      <c r="H554" s="23"/>
      <c r="I554" s="23"/>
      <c r="J554" s="5">
        <v>531210</v>
      </c>
      <c r="K554" s="6" t="s">
        <v>1227</v>
      </c>
      <c r="L554" s="6">
        <v>40528</v>
      </c>
      <c r="M554" s="9">
        <v>47818</v>
      </c>
      <c r="N554" s="7">
        <v>3000</v>
      </c>
      <c r="O554" s="5"/>
      <c r="P554" s="23">
        <v>0</v>
      </c>
      <c r="Q554" s="23">
        <v>0</v>
      </c>
      <c r="R554" s="23">
        <v>0</v>
      </c>
      <c r="S554" s="23">
        <v>0</v>
      </c>
      <c r="T554" s="23">
        <v>0</v>
      </c>
      <c r="U554" s="23">
        <v>0</v>
      </c>
      <c r="V554" s="23">
        <v>1</v>
      </c>
      <c r="W554" s="23">
        <v>0</v>
      </c>
      <c r="X554" s="23">
        <v>0</v>
      </c>
      <c r="Y554" s="23">
        <v>0</v>
      </c>
      <c r="Z554" s="23">
        <v>0</v>
      </c>
      <c r="AA554" s="24">
        <v>0</v>
      </c>
      <c r="AB554" s="24">
        <v>0</v>
      </c>
      <c r="AC554" s="24">
        <v>0</v>
      </c>
      <c r="AD554" s="24">
        <v>0</v>
      </c>
      <c r="AE554" s="24">
        <v>0</v>
      </c>
      <c r="AF554" s="24">
        <v>0</v>
      </c>
      <c r="AG554" s="5"/>
      <c r="AH554" s="7"/>
      <c r="AI554" s="7">
        <v>0.64710000000000001</v>
      </c>
      <c r="AJ554" s="7">
        <v>0.64710000000000001</v>
      </c>
      <c r="AK554" s="7">
        <v>9.9385999999999992</v>
      </c>
      <c r="AL554" s="7">
        <f>Table2[[#This Row],[Company Direct Land Through FY 11]]+Table2[[#This Row],[Company Direct Land FY 12 and After ]]</f>
        <v>10.585699999999999</v>
      </c>
      <c r="AM554" s="7">
        <v>1.2018</v>
      </c>
      <c r="AN554" s="7">
        <v>1.2018</v>
      </c>
      <c r="AO554" s="7">
        <v>18.4605</v>
      </c>
      <c r="AP554" s="7">
        <f>Table2[[#This Row],[Company Direct Building Through FY 11]]+Table2[[#This Row],[Company Direct Building FY 12 and After  ]]</f>
        <v>19.662299999999998</v>
      </c>
      <c r="AQ554" s="7">
        <v>0</v>
      </c>
      <c r="AR554" s="7">
        <v>0</v>
      </c>
      <c r="AS554" s="7">
        <v>0</v>
      </c>
      <c r="AT554" s="7">
        <f>Table2[[#This Row],[Mortgage Recording Tax Through FY 11]]+Table2[[#This Row],[Mortgage Recording Tax FY 12 and After ]]</f>
        <v>0</v>
      </c>
      <c r="AU554" s="7">
        <v>0</v>
      </c>
      <c r="AV554" s="7">
        <v>0</v>
      </c>
      <c r="AW554" s="7">
        <v>0</v>
      </c>
      <c r="AX554" s="7">
        <f>Table2[[#This Row],[Pilot Savings  Through FY 11]]+Table2[[#This Row],[Pilot Savings FY 12 and After ]]</f>
        <v>0</v>
      </c>
      <c r="AY554" s="7">
        <v>0</v>
      </c>
      <c r="AZ554" s="7">
        <v>0</v>
      </c>
      <c r="BA554" s="7">
        <v>0</v>
      </c>
      <c r="BB554" s="7">
        <f>Table2[[#This Row],[Mortgage Recording Tax Exemption Through FY 11]]+Table2[[#This Row],[Mortgage Recording Tax Exemption FY 12 and After ]]</f>
        <v>0</v>
      </c>
      <c r="BC554" s="7">
        <v>0.84670000000000001</v>
      </c>
      <c r="BD554" s="7">
        <v>0.84670000000000001</v>
      </c>
      <c r="BE554" s="7">
        <v>13.005100000000001</v>
      </c>
      <c r="BF554" s="7">
        <f>Table2[[#This Row],[Indirect and Induced Land Through FY 11]]+Table2[[#This Row],[Indirect and Induced Land FY 12 and After ]]</f>
        <v>13.851800000000001</v>
      </c>
      <c r="BG554" s="7">
        <v>1.5725</v>
      </c>
      <c r="BH554" s="7">
        <v>1.5725</v>
      </c>
      <c r="BI554" s="7">
        <v>24.1554</v>
      </c>
      <c r="BJ554" s="7">
        <f>Table2[[#This Row],[Indirect and Induced Building Through FY 11]]+Table2[[#This Row],[Indirect and Induced Building FY 12 and After]]</f>
        <v>25.727900000000002</v>
      </c>
      <c r="BK554" s="7">
        <v>4.2680999999999996</v>
      </c>
      <c r="BL554" s="7">
        <v>4.2680999999999996</v>
      </c>
      <c r="BM554" s="7">
        <v>65.559600000000003</v>
      </c>
      <c r="BN554" s="7">
        <f>Table2[[#This Row],[TOTAL Real Property Related Taxes Through FY 11]]+Table2[[#This Row],[TOTAL Real Property Related Taxes FY 12 and After]]</f>
        <v>69.827700000000007</v>
      </c>
      <c r="BO554" s="7">
        <v>7.9759000000000002</v>
      </c>
      <c r="BP554" s="7">
        <v>7.9759000000000002</v>
      </c>
      <c r="BQ554" s="7">
        <v>122.5132</v>
      </c>
      <c r="BR554" s="7">
        <f>Table2[[#This Row],[Company Direct Through FY 11]]+Table2[[#This Row],[Company Direct FY 12 and After ]]</f>
        <v>130.48910000000001</v>
      </c>
      <c r="BS554" s="7">
        <v>0</v>
      </c>
      <c r="BT554" s="7">
        <v>0</v>
      </c>
      <c r="BU554" s="7">
        <v>0</v>
      </c>
      <c r="BV554" s="7">
        <f>Table2[[#This Row],[Sales Tax Exemption Through FY 11]]+Table2[[#This Row],[Sales Tax Exemption FY 12 and After ]]</f>
        <v>0</v>
      </c>
      <c r="BW554" s="7">
        <v>0</v>
      </c>
      <c r="BX554" s="7">
        <v>0</v>
      </c>
      <c r="BY554" s="7">
        <v>0</v>
      </c>
      <c r="BZ554" s="7">
        <f>Table2[[#This Row],[Energy Tax Savings Through FY 11]]+Table2[[#This Row],[Energy Tax Savings FY 12 and After ]]</f>
        <v>0</v>
      </c>
      <c r="CA554" s="7">
        <v>0</v>
      </c>
      <c r="CB554" s="7">
        <v>0</v>
      </c>
      <c r="CC554" s="7">
        <v>0</v>
      </c>
      <c r="CD554" s="7">
        <f>Table2[[#This Row],[Tax Exempt Bond Savings Through FY 11]]+Table2[[#This Row],[Tax Exempt Bond Savings FY12 and After ]]</f>
        <v>0</v>
      </c>
      <c r="CE554" s="7">
        <v>3.0009000000000001</v>
      </c>
      <c r="CF554" s="7">
        <v>3.0009000000000001</v>
      </c>
      <c r="CG554" s="7">
        <v>46.092700000000001</v>
      </c>
      <c r="CH554" s="7">
        <f>Table2[[#This Row],[Indirect and Induced Through FY 11]]+Table2[[#This Row],[Indirect and Induced FY 12 and After  ]]</f>
        <v>49.093600000000002</v>
      </c>
      <c r="CI554" s="7">
        <v>10.976800000000001</v>
      </c>
      <c r="CJ554" s="7">
        <v>10.976800000000001</v>
      </c>
      <c r="CK554" s="7">
        <v>168.60589999999999</v>
      </c>
      <c r="CL554" s="7">
        <f>Table2[[#This Row],[TOTAL Income Consumption Use Taxes Through FY 11]]+Table2[[#This Row],[TOTAL Income Consumption Use Taxes FY 12 and After  ]]</f>
        <v>179.58269999999999</v>
      </c>
      <c r="CM554" s="7">
        <v>0</v>
      </c>
      <c r="CN554" s="7">
        <v>0</v>
      </c>
      <c r="CO554" s="7">
        <v>0</v>
      </c>
      <c r="CP554" s="7">
        <f>Table2[[#This Row],[Assistance Provided Through FY 11]]+Table2[[#This Row],[Assistance Provided FY 12 and After ]]</f>
        <v>0</v>
      </c>
      <c r="CQ554" s="7">
        <v>0</v>
      </c>
      <c r="CR554" s="7">
        <v>0</v>
      </c>
      <c r="CS554" s="7">
        <v>0</v>
      </c>
      <c r="CT554" s="7">
        <f>Table2[[#This Row],[Recapture Cancellation Reduction Amount Through FY 11]]+Table2[[#This Row],[Recapture Cancellation Reduction Amount FY 12 and After ]]</f>
        <v>0</v>
      </c>
      <c r="CU554" s="7">
        <v>0</v>
      </c>
      <c r="CV554" s="7">
        <v>0</v>
      </c>
      <c r="CW554" s="7">
        <v>0</v>
      </c>
      <c r="CX554" s="7">
        <f>Table2[[#This Row],[Penalty Paid Through FY 11]]+Table2[[#This Row],[Penalty Paid FY 12 and After]]</f>
        <v>0</v>
      </c>
      <c r="CY554" s="7">
        <v>0</v>
      </c>
      <c r="CZ554" s="7">
        <v>0</v>
      </c>
      <c r="DA554" s="7">
        <v>0</v>
      </c>
      <c r="DB554" s="7">
        <f>Table2[[#This Row],[TOTAL Assistance Net of recapture penalties Through FY 11]]+Table2[[#This Row],[TOTAL Assistance Net of recapture penalties FY 12 and After ]]</f>
        <v>0</v>
      </c>
      <c r="DC554" s="7">
        <v>9.8247999999999998</v>
      </c>
      <c r="DD554" s="7">
        <v>9.8247999999999998</v>
      </c>
      <c r="DE554" s="7">
        <v>150.91229999999999</v>
      </c>
      <c r="DF554" s="7">
        <f>Table2[[#This Row],[Company Direct Tax Revenue Before Assistance FY 12 and After]]+Table2[[#This Row],[Company Direct Tax Revenue Before Assistance Through FY 11]]</f>
        <v>160.7371</v>
      </c>
      <c r="DG554" s="7">
        <v>5.4200999999999997</v>
      </c>
      <c r="DH554" s="7">
        <v>5.4200999999999997</v>
      </c>
      <c r="DI554" s="7">
        <v>83.253200000000007</v>
      </c>
      <c r="DJ554" s="7">
        <f>Table2[[#This Row],[Indirect and Induced Tax Revenues FY 12 and After]]+Table2[[#This Row],[Indirect and Induced Tax Revenues Through FY 11]]</f>
        <v>88.673300000000012</v>
      </c>
      <c r="DK554" s="7">
        <v>15.244899999999999</v>
      </c>
      <c r="DL554" s="7">
        <v>15.244899999999999</v>
      </c>
      <c r="DM554" s="7">
        <v>234.16550000000001</v>
      </c>
      <c r="DN554" s="7">
        <f>Table2[[#This Row],[TOTAL Tax Revenues Before Assistance Through FY 11]]+Table2[[#This Row],[TOTAL Tax Revenues Before Assistance FY 12 and After]]</f>
        <v>249.41040000000001</v>
      </c>
      <c r="DO554" s="7">
        <v>15.244899999999999</v>
      </c>
      <c r="DP554" s="7">
        <v>15.244899999999999</v>
      </c>
      <c r="DQ554" s="7">
        <v>234.16550000000001</v>
      </c>
      <c r="DR554" s="7">
        <f>Table2[[#This Row],[TOTAL Tax Revenues Net of Assistance Recapture and Penalty FY 12 and After]]+Table2[[#This Row],[TOTAL Tax Revenues Net of Assistance Recapture and Penalty Through FY 11]]</f>
        <v>249.41040000000001</v>
      </c>
      <c r="DS554" s="7">
        <v>0</v>
      </c>
      <c r="DT554" s="7">
        <v>0</v>
      </c>
      <c r="DU554" s="7">
        <v>0</v>
      </c>
      <c r="DV554" s="7">
        <v>0</v>
      </c>
    </row>
    <row r="555" spans="1:126" x14ac:dyDescent="0.25">
      <c r="A555" s="5" t="s">
        <v>1490</v>
      </c>
      <c r="B555" s="5" t="s">
        <v>1492</v>
      </c>
      <c r="C555" s="5"/>
      <c r="D555" s="5"/>
      <c r="E555" s="5"/>
      <c r="F555" s="5"/>
      <c r="G555" s="5"/>
      <c r="H555" s="23"/>
      <c r="I555" s="23"/>
      <c r="J555" s="5"/>
      <c r="K555" s="6" t="s">
        <v>1227</v>
      </c>
      <c r="L555" s="6"/>
      <c r="M555" s="11"/>
      <c r="N555" s="7">
        <v>363</v>
      </c>
      <c r="O555" s="5"/>
      <c r="P555" s="23">
        <v>2</v>
      </c>
      <c r="Q555" s="23"/>
      <c r="R555" s="23">
        <v>22</v>
      </c>
      <c r="S555" s="23"/>
      <c r="T555" s="23">
        <v>12</v>
      </c>
      <c r="U555" s="23">
        <v>36</v>
      </c>
      <c r="V555" s="23">
        <v>37</v>
      </c>
      <c r="W555" s="23"/>
      <c r="X555" s="23"/>
      <c r="Y555" s="23"/>
      <c r="Z555" s="23"/>
      <c r="AA555" s="24"/>
      <c r="AB555" s="24"/>
      <c r="AC555" s="24"/>
      <c r="AD555" s="24"/>
      <c r="AE555" s="24"/>
      <c r="AF555" s="24">
        <v>42</v>
      </c>
      <c r="AG555" s="5">
        <v>100</v>
      </c>
      <c r="AH555" s="12"/>
      <c r="AI555" s="12">
        <v>337</v>
      </c>
      <c r="AJ555" s="12">
        <v>93</v>
      </c>
      <c r="AK555" s="12">
        <v>246</v>
      </c>
      <c r="AL555" s="12">
        <f>Table2[[#This Row],[Company Direct Land Through FY 11]]+Table2[[#This Row],[Company Direct Land FY 12 and After ]]</f>
        <v>339</v>
      </c>
      <c r="AM555" s="12">
        <v>68</v>
      </c>
      <c r="AN555" s="12">
        <v>173</v>
      </c>
      <c r="AO555" s="12">
        <v>457</v>
      </c>
      <c r="AP555" s="12">
        <f>Table2[[#This Row],[Company Direct Building Through FY 11]]+Table2[[#This Row],[Company Direct Building FY 12 and After  ]]</f>
        <v>630</v>
      </c>
      <c r="AQ555" s="12"/>
      <c r="AR555" s="12"/>
      <c r="AS555" s="12"/>
      <c r="AT555" s="12">
        <f>Table2[[#This Row],[Mortgage Recording Tax Through FY 11]]+Table2[[#This Row],[Mortgage Recording Tax FY 12 and After ]]</f>
        <v>0</v>
      </c>
      <c r="AU555" s="12"/>
      <c r="AV555" s="12"/>
      <c r="AW555" s="12"/>
      <c r="AX555" s="12">
        <f>Table2[[#This Row],[Pilot Savings  Through FY 11]]+Table2[[#This Row],[Pilot Savings FY 12 and After ]]</f>
        <v>0</v>
      </c>
      <c r="AY555" s="12"/>
      <c r="AZ555" s="12"/>
      <c r="BA555" s="12"/>
      <c r="BB555" s="12">
        <f>Table2[[#This Row],[Mortgage Recording Tax Exemption Through FY 11]]+Table2[[#This Row],[Mortgage Recording Tax Exemption FY 12 and After ]]</f>
        <v>0</v>
      </c>
      <c r="BC555" s="12">
        <v>42</v>
      </c>
      <c r="BD555" s="12">
        <v>114</v>
      </c>
      <c r="BE555" s="12">
        <v>281</v>
      </c>
      <c r="BF555" s="12">
        <f>Table2[[#This Row],[Indirect and Induced Land Through FY 11]]+Table2[[#This Row],[Indirect and Induced Land FY 12 and After ]]</f>
        <v>395</v>
      </c>
      <c r="BG555" s="12">
        <v>78</v>
      </c>
      <c r="BH555" s="12">
        <v>211</v>
      </c>
      <c r="BI555" s="12">
        <v>521</v>
      </c>
      <c r="BJ555" s="12">
        <f>Table2[[#This Row],[Indirect and Induced Building Through FY 11]]+Table2[[#This Row],[Indirect and Induced Building FY 12 and After]]</f>
        <v>732</v>
      </c>
      <c r="BK555" s="12">
        <v>226</v>
      </c>
      <c r="BL555" s="12">
        <v>591</v>
      </c>
      <c r="BM555" s="12">
        <v>1504</v>
      </c>
      <c r="BN555" s="12">
        <f>Table2[[#This Row],[TOTAL Real Property Related Taxes Through FY 11]]+Table2[[#This Row],[TOTAL Real Property Related Taxes FY 12 and After]]</f>
        <v>2095</v>
      </c>
      <c r="BO555" s="12">
        <v>462</v>
      </c>
      <c r="BP555" s="12">
        <v>1263</v>
      </c>
      <c r="BQ555" s="12">
        <v>3081</v>
      </c>
      <c r="BR555" s="12">
        <f>Table2[[#This Row],[Company Direct Through FY 11]]+Table2[[#This Row],[Company Direct FY 12 and After ]]</f>
        <v>4344</v>
      </c>
      <c r="BS555" s="12"/>
      <c r="BT555" s="12"/>
      <c r="BU555" s="12"/>
      <c r="BV555" s="12">
        <f>Table2[[#This Row],[Sales Tax Exemption Through FY 11]]+Table2[[#This Row],[Sales Tax Exemption FY 12 and After ]]</f>
        <v>0</v>
      </c>
      <c r="BW555" s="12"/>
      <c r="BX555" s="12"/>
      <c r="BY555" s="12"/>
      <c r="BZ555" s="12">
        <f>Table2[[#This Row],[Energy Tax Savings Through FY 11]]+Table2[[#This Row],[Energy Tax Savings FY 12 and After ]]</f>
        <v>0</v>
      </c>
      <c r="CA555" s="12"/>
      <c r="CB555" s="12"/>
      <c r="CC555" s="12"/>
      <c r="CD555" s="12">
        <f>Table2[[#This Row],[Tax Exempt Bond Savings Through FY 11]]+Table2[[#This Row],[Tax Exempt Bond Savings FY12 and After ]]</f>
        <v>0</v>
      </c>
      <c r="CE555" s="12">
        <v>152</v>
      </c>
      <c r="CF555" s="12">
        <v>437</v>
      </c>
      <c r="CG555" s="12">
        <v>1010</v>
      </c>
      <c r="CH555" s="12">
        <f>Table2[[#This Row],[Indirect and Induced Through FY 11]]+Table2[[#This Row],[Indirect and Induced FY 12 and After  ]]</f>
        <v>1447</v>
      </c>
      <c r="CI555" s="12">
        <v>613</v>
      </c>
      <c r="CJ555" s="12">
        <v>1700</v>
      </c>
      <c r="CK555" s="12">
        <v>4090</v>
      </c>
      <c r="CL555" s="12">
        <f>Table2[[#This Row],[TOTAL Income Consumption Use Taxes Through FY 11]]+Table2[[#This Row],[TOTAL Income Consumption Use Taxes FY 12 and After  ]]</f>
        <v>5790</v>
      </c>
      <c r="CM555" s="12"/>
      <c r="CN555" s="12"/>
      <c r="CO555" s="12"/>
      <c r="CP555" s="12">
        <f>Table2[[#This Row],[Assistance Provided Through FY 11]]+Table2[[#This Row],[Assistance Provided FY 12 and After ]]</f>
        <v>0</v>
      </c>
      <c r="CQ555" s="12"/>
      <c r="CR555" s="12"/>
      <c r="CS555" s="12"/>
      <c r="CT555" s="12">
        <f>Table2[[#This Row],[Recapture Cancellation Reduction Amount Through FY 11]]+Table2[[#This Row],[Recapture Cancellation Reduction Amount FY 12 and After ]]</f>
        <v>0</v>
      </c>
      <c r="CU555" s="12"/>
      <c r="CV555" s="12"/>
      <c r="CW555" s="12"/>
      <c r="CX555" s="12">
        <f>Table2[[#This Row],[Penalty Paid Through FY 11]]+Table2[[#This Row],[Penalty Paid FY 12 and After]]</f>
        <v>0</v>
      </c>
      <c r="CY555" s="12"/>
      <c r="CZ555" s="12"/>
      <c r="DA555" s="12"/>
      <c r="DB555" s="12">
        <f>Table2[[#This Row],[TOTAL Assistance Net of recapture penalties Through FY 11]]+Table2[[#This Row],[TOTAL Assistance Net of recapture penalties FY 12 and After ]]</f>
        <v>0</v>
      </c>
      <c r="DC555" s="12">
        <v>567</v>
      </c>
      <c r="DD555" s="12">
        <v>1529</v>
      </c>
      <c r="DE555" s="12">
        <v>3783</v>
      </c>
      <c r="DF555" s="12">
        <f>Table2[[#This Row],[Company Direct Tax Revenue Before Assistance FY 12 and After]]+Table2[[#This Row],[Company Direct Tax Revenue Before Assistance Through FY 11]]</f>
        <v>5312</v>
      </c>
      <c r="DG555" s="12">
        <v>273</v>
      </c>
      <c r="DH555" s="12">
        <v>762</v>
      </c>
      <c r="DI555" s="12">
        <v>1811</v>
      </c>
      <c r="DJ555" s="12">
        <f>Table2[[#This Row],[Indirect and Induced Tax Revenues FY 12 and After]]+Table2[[#This Row],[Indirect and Induced Tax Revenues Through FY 11]]</f>
        <v>2573</v>
      </c>
      <c r="DK555" s="12">
        <v>839</v>
      </c>
      <c r="DL555" s="12">
        <v>2291</v>
      </c>
      <c r="DM555" s="12">
        <v>5594</v>
      </c>
      <c r="DN555" s="12">
        <f>Table2[[#This Row],[TOTAL Tax Revenues Before Assistance Through FY 11]]+Table2[[#This Row],[TOTAL Tax Revenues Before Assistance FY 12 and After]]</f>
        <v>7885</v>
      </c>
      <c r="DO555" s="12">
        <v>839</v>
      </c>
      <c r="DP555" s="12">
        <v>2291</v>
      </c>
      <c r="DQ555" s="12">
        <v>5594</v>
      </c>
      <c r="DR555" s="12">
        <f>Table2[[#This Row],[TOTAL Tax Revenues Net of Assistance Recapture and Penalty FY 12 and After]]+Table2[[#This Row],[TOTAL Tax Revenues Net of Assistance Recapture and Penalty Through FY 11]]</f>
        <v>7885</v>
      </c>
      <c r="DS555" s="12">
        <v>0</v>
      </c>
      <c r="DT555" s="12">
        <v>0</v>
      </c>
      <c r="DU555" s="12">
        <v>64</v>
      </c>
      <c r="DV555" s="7">
        <v>0</v>
      </c>
    </row>
    <row r="556" spans="1:126" x14ac:dyDescent="0.25">
      <c r="A556" s="5" t="s">
        <v>1493</v>
      </c>
      <c r="B556" s="5" t="s">
        <v>1494</v>
      </c>
      <c r="C556" s="5"/>
      <c r="D556" s="5"/>
      <c r="E556" s="5"/>
      <c r="F556" s="5"/>
      <c r="G556" s="5"/>
      <c r="H556" s="23">
        <v>84506</v>
      </c>
      <c r="I556" s="23">
        <v>424845</v>
      </c>
      <c r="J556" s="5"/>
      <c r="K556" s="6" t="s">
        <v>1269</v>
      </c>
      <c r="L556" s="6"/>
      <c r="M556" s="11"/>
      <c r="N556" s="7"/>
      <c r="O556" s="6" t="s">
        <v>1269</v>
      </c>
      <c r="P556" s="23">
        <v>35</v>
      </c>
      <c r="Q556" s="23">
        <v>7</v>
      </c>
      <c r="R556" s="23">
        <v>4222</v>
      </c>
      <c r="S556" s="23">
        <v>44</v>
      </c>
      <c r="T556" s="23">
        <v>1166</v>
      </c>
      <c r="U556" s="23">
        <v>5474</v>
      </c>
      <c r="V556" s="23">
        <v>5452</v>
      </c>
      <c r="W556" s="23"/>
      <c r="X556" s="23"/>
      <c r="Y556" s="23">
        <v>515</v>
      </c>
      <c r="Z556" s="23"/>
      <c r="AA556" s="24">
        <v>88</v>
      </c>
      <c r="AB556" s="24">
        <v>0</v>
      </c>
      <c r="AC556" s="24">
        <v>1</v>
      </c>
      <c r="AD556" s="24">
        <v>2</v>
      </c>
      <c r="AE556" s="24">
        <v>10</v>
      </c>
      <c r="AF556" s="24">
        <v>51</v>
      </c>
      <c r="AG556" s="5">
        <v>99</v>
      </c>
      <c r="AH556" s="5">
        <v>64</v>
      </c>
      <c r="AI556" s="12">
        <v>4101</v>
      </c>
      <c r="AJ556" s="12">
        <v>3847</v>
      </c>
      <c r="AK556" s="12">
        <v>5</v>
      </c>
      <c r="AL556" s="12">
        <f>Table2[[#This Row],[Company Direct Land Through FY 11]]+Table2[[#This Row],[Company Direct Land FY 12 and After ]]</f>
        <v>3852</v>
      </c>
      <c r="AM556" s="12">
        <v>7492</v>
      </c>
      <c r="AN556" s="12">
        <v>6215</v>
      </c>
      <c r="AO556" s="12">
        <v>9</v>
      </c>
      <c r="AP556" s="12">
        <f>Table2[[#This Row],[Company Direct Building Through FY 11]]+Table2[[#This Row],[Company Direct Building FY 12 and After  ]]</f>
        <v>6224</v>
      </c>
      <c r="AQ556" s="12"/>
      <c r="AR556" s="12"/>
      <c r="AS556" s="12"/>
      <c r="AT556" s="12">
        <f>Table2[[#This Row],[Mortgage Recording Tax Through FY 11]]+Table2[[#This Row],[Mortgage Recording Tax FY 12 and After ]]</f>
        <v>0</v>
      </c>
      <c r="AU556" s="12"/>
      <c r="AV556" s="12"/>
      <c r="AW556" s="12"/>
      <c r="AX556" s="12">
        <f>Table2[[#This Row],[Pilot Savings  Through FY 11]]+Table2[[#This Row],[Pilot Savings FY 12 and After ]]</f>
        <v>0</v>
      </c>
      <c r="AY556" s="12"/>
      <c r="AZ556" s="12"/>
      <c r="BA556" s="12">
        <v>0</v>
      </c>
      <c r="BB556" s="12">
        <f>Table2[[#This Row],[Mortgage Recording Tax Exemption Through FY 11]]+Table2[[#This Row],[Mortgage Recording Tax Exemption FY 12 and After ]]</f>
        <v>0</v>
      </c>
      <c r="BC556" s="12">
        <v>11753</v>
      </c>
      <c r="BD556" s="12">
        <v>8238</v>
      </c>
      <c r="BE556" s="12">
        <v>128</v>
      </c>
      <c r="BF556" s="12">
        <f>Table2[[#This Row],[Indirect and Induced Land Through FY 11]]+Table2[[#This Row],[Indirect and Induced Land FY 12 and After ]]</f>
        <v>8366</v>
      </c>
      <c r="BG556" s="12">
        <v>21827</v>
      </c>
      <c r="BH556" s="12">
        <v>15299</v>
      </c>
      <c r="BI556" s="12">
        <v>239</v>
      </c>
      <c r="BJ556" s="12">
        <f>Table2[[#This Row],[Indirect and Induced Building Through FY 11]]+Table2[[#This Row],[Indirect and Induced Building FY 12 and After]]</f>
        <v>15538</v>
      </c>
      <c r="BK556" s="12">
        <v>45173</v>
      </c>
      <c r="BL556" s="12">
        <v>33598</v>
      </c>
      <c r="BM556" s="12">
        <v>381</v>
      </c>
      <c r="BN556" s="12">
        <f>Table2[[#This Row],[TOTAL Real Property Related Taxes Through FY 11]]+Table2[[#This Row],[TOTAL Real Property Related Taxes FY 12 and After]]</f>
        <v>33979</v>
      </c>
      <c r="BO556" s="12">
        <v>52279</v>
      </c>
      <c r="BP556" s="12">
        <v>55031</v>
      </c>
      <c r="BQ556" s="12">
        <v>1408</v>
      </c>
      <c r="BR556" s="12">
        <f>Table2[[#This Row],[Company Direct Through FY 11]]+Table2[[#This Row],[Company Direct FY 12 and After ]]</f>
        <v>56439</v>
      </c>
      <c r="BS556" s="12"/>
      <c r="BT556" s="12"/>
      <c r="BU556" s="12"/>
      <c r="BV556" s="12">
        <f>Table2[[#This Row],[Sales Tax Exemption Through FY 11]]+Table2[[#This Row],[Sales Tax Exemption FY 12 and After ]]</f>
        <v>0</v>
      </c>
      <c r="BW556" s="12">
        <v>8</v>
      </c>
      <c r="BX556" s="12">
        <v>91</v>
      </c>
      <c r="BY556" s="12">
        <v>0</v>
      </c>
      <c r="BZ556" s="12">
        <f>Table2[[#This Row],[Energy Tax Savings Through FY 11]]+Table2[[#This Row],[Energy Tax Savings FY 12 and After ]]</f>
        <v>91</v>
      </c>
      <c r="CA556" s="12"/>
      <c r="CB556" s="12"/>
      <c r="CC556" s="12"/>
      <c r="CD556" s="12">
        <f>Table2[[#This Row],[Tax Exempt Bond Savings Through FY 11]]+Table2[[#This Row],[Tax Exempt Bond Savings FY12 and After ]]</f>
        <v>0</v>
      </c>
      <c r="CE556" s="12">
        <v>41724</v>
      </c>
      <c r="CF556" s="12">
        <v>29719</v>
      </c>
      <c r="CG556" s="12">
        <v>455</v>
      </c>
      <c r="CH556" s="12">
        <f>Table2[[#This Row],[Indirect and Induced Through FY 11]]+Table2[[#This Row],[Indirect and Induced FY 12 and After  ]]</f>
        <v>30174</v>
      </c>
      <c r="CI556" s="12">
        <v>93995</v>
      </c>
      <c r="CJ556" s="12">
        <v>84659</v>
      </c>
      <c r="CK556" s="12">
        <v>1863</v>
      </c>
      <c r="CL556" s="12">
        <f>Table2[[#This Row],[TOTAL Income Consumption Use Taxes Through FY 11]]+Table2[[#This Row],[TOTAL Income Consumption Use Taxes FY 12 and After  ]]</f>
        <v>86522</v>
      </c>
      <c r="CM556" s="12">
        <v>8</v>
      </c>
      <c r="CN556" s="12">
        <v>91</v>
      </c>
      <c r="CO556" s="12">
        <v>0</v>
      </c>
      <c r="CP556" s="12">
        <f>Table2[[#This Row],[Assistance Provided Through FY 11]]+Table2[[#This Row],[Assistance Provided FY 12 and After ]]</f>
        <v>91</v>
      </c>
      <c r="CQ556" s="12"/>
      <c r="CR556" s="12"/>
      <c r="CS556" s="12"/>
      <c r="CT556" s="12">
        <f>Table2[[#This Row],[Recapture Cancellation Reduction Amount Through FY 11]]+Table2[[#This Row],[Recapture Cancellation Reduction Amount FY 12 and After ]]</f>
        <v>0</v>
      </c>
      <c r="CU556" s="12"/>
      <c r="CV556" s="12"/>
      <c r="CW556" s="12"/>
      <c r="CX556" s="12">
        <f>Table2[[#This Row],[Penalty Paid Through FY 11]]+Table2[[#This Row],[Penalty Paid FY 12 and After]]</f>
        <v>0</v>
      </c>
      <c r="CY556" s="12">
        <v>8</v>
      </c>
      <c r="CZ556" s="12">
        <v>91</v>
      </c>
      <c r="DA556" s="12">
        <v>0</v>
      </c>
      <c r="DB556" s="12">
        <f>Table2[[#This Row],[TOTAL Assistance Net of recapture penalties Through FY 11]]+Table2[[#This Row],[TOTAL Assistance Net of recapture penalties FY 12 and After ]]</f>
        <v>91</v>
      </c>
      <c r="DC556" s="12">
        <v>63872</v>
      </c>
      <c r="DD556" s="12">
        <v>65092</v>
      </c>
      <c r="DE556" s="12">
        <v>1422</v>
      </c>
      <c r="DF556" s="12">
        <f>Table2[[#This Row],[Company Direct Tax Revenue Before Assistance FY 12 and After]]+Table2[[#This Row],[Company Direct Tax Revenue Before Assistance Through FY 11]]</f>
        <v>66514</v>
      </c>
      <c r="DG556" s="12">
        <v>75304</v>
      </c>
      <c r="DH556" s="12">
        <v>53256</v>
      </c>
      <c r="DI556" s="12">
        <v>822</v>
      </c>
      <c r="DJ556" s="12">
        <f>Table2[[#This Row],[Indirect and Induced Tax Revenues FY 12 and After]]+Table2[[#This Row],[Indirect and Induced Tax Revenues Through FY 11]]</f>
        <v>54078</v>
      </c>
      <c r="DK556" s="12">
        <v>139176</v>
      </c>
      <c r="DL556" s="12">
        <v>118348</v>
      </c>
      <c r="DM556" s="12">
        <v>2244</v>
      </c>
      <c r="DN556" s="12">
        <f>Table2[[#This Row],[TOTAL Tax Revenues Before Assistance Through FY 11]]+Table2[[#This Row],[TOTAL Tax Revenues Before Assistance FY 12 and After]]</f>
        <v>120592</v>
      </c>
      <c r="DO556" s="12">
        <v>139168</v>
      </c>
      <c r="DP556" s="12">
        <v>118257</v>
      </c>
      <c r="DQ556" s="12">
        <v>2244</v>
      </c>
      <c r="DR556" s="12">
        <f>Table2[[#This Row],[TOTAL Tax Revenues Net of Assistance Recapture and Penalty FY 12 and After]]+Table2[[#This Row],[TOTAL Tax Revenues Net of Assistance Recapture and Penalty Through FY 11]]</f>
        <v>120501</v>
      </c>
      <c r="DS556" s="12"/>
      <c r="DT556" s="12">
        <v>1330</v>
      </c>
      <c r="DU556" s="12"/>
      <c r="DV556" s="7"/>
    </row>
    <row r="557" spans="1:126" x14ac:dyDescent="0.25">
      <c r="A557" s="5" t="s">
        <v>1489</v>
      </c>
      <c r="B557" s="5" t="s">
        <v>1491</v>
      </c>
      <c r="C557" s="5"/>
      <c r="D557" s="5"/>
      <c r="E557" s="5"/>
      <c r="F557" s="5"/>
      <c r="G557" s="5"/>
      <c r="H557" s="23">
        <v>9210003</v>
      </c>
      <c r="I557" s="23">
        <v>2313718</v>
      </c>
      <c r="J557" s="5"/>
      <c r="K557" s="6" t="s">
        <v>791</v>
      </c>
      <c r="L557" s="6"/>
      <c r="M557" s="11"/>
      <c r="N557" s="7"/>
      <c r="O557" s="5" t="s">
        <v>792</v>
      </c>
      <c r="P557" s="23">
        <v>118</v>
      </c>
      <c r="Q557" s="23">
        <v>57</v>
      </c>
      <c r="R557" s="23">
        <v>3931</v>
      </c>
      <c r="S557" s="23">
        <v>14</v>
      </c>
      <c r="T557" s="23">
        <v>66</v>
      </c>
      <c r="U557" s="23">
        <v>4186</v>
      </c>
      <c r="V557" s="23">
        <v>4578</v>
      </c>
      <c r="W557" s="23">
        <v>59</v>
      </c>
      <c r="X557" s="23"/>
      <c r="Y557" s="23">
        <v>3523</v>
      </c>
      <c r="Z557" s="23"/>
      <c r="AA557" s="24">
        <v>79</v>
      </c>
      <c r="AB557" s="24">
        <v>2</v>
      </c>
      <c r="AC557" s="24">
        <v>4</v>
      </c>
      <c r="AD557" s="24">
        <v>4</v>
      </c>
      <c r="AE557" s="24">
        <v>11</v>
      </c>
      <c r="AF557" s="24">
        <v>69</v>
      </c>
      <c r="AG557" s="5">
        <v>78</v>
      </c>
      <c r="AH557" s="5">
        <v>7</v>
      </c>
      <c r="AI557" s="12">
        <v>3827</v>
      </c>
      <c r="AJ557" s="12">
        <v>26376</v>
      </c>
      <c r="AK557" s="12">
        <v>12299</v>
      </c>
      <c r="AL557" s="12">
        <f>Table2[[#This Row],[Company Direct Land Through FY 11]]+Table2[[#This Row],[Company Direct Land FY 12 and After ]]</f>
        <v>38675</v>
      </c>
      <c r="AM557" s="12">
        <v>6948</v>
      </c>
      <c r="AN557" s="12">
        <v>38290</v>
      </c>
      <c r="AO557" s="12">
        <v>22589</v>
      </c>
      <c r="AP557" s="12">
        <f>Table2[[#This Row],[Company Direct Building Through FY 11]]+Table2[[#This Row],[Company Direct Building FY 12 and After  ]]</f>
        <v>60879</v>
      </c>
      <c r="AQ557" s="12"/>
      <c r="AR557" s="12"/>
      <c r="AS557" s="12"/>
      <c r="AT557" s="12">
        <f>Table2[[#This Row],[Mortgage Recording Tax Through FY 11]]+Table2[[#This Row],[Mortgage Recording Tax FY 12 and After ]]</f>
        <v>0</v>
      </c>
      <c r="AU557" s="12"/>
      <c r="AV557" s="12"/>
      <c r="AW557" s="12"/>
      <c r="AX557" s="12">
        <f>Table2[[#This Row],[Pilot Savings  Through FY 11]]+Table2[[#This Row],[Pilot Savings FY 12 and After ]]</f>
        <v>0</v>
      </c>
      <c r="AY557" s="12"/>
      <c r="AZ557" s="12"/>
      <c r="BA557" s="12"/>
      <c r="BB557" s="12">
        <f>Table2[[#This Row],[Mortgage Recording Tax Exemption Through FY 11]]+Table2[[#This Row],[Mortgage Recording Tax Exemption FY 12 and After ]]</f>
        <v>0</v>
      </c>
      <c r="BC557" s="12">
        <v>6238</v>
      </c>
      <c r="BD557" s="12">
        <v>27914</v>
      </c>
      <c r="BE557" s="12">
        <v>18500</v>
      </c>
      <c r="BF557" s="12">
        <f>Table2[[#This Row],[Indirect and Induced Land Through FY 11]]+Table2[[#This Row],[Indirect and Induced Land FY 12 and After ]]</f>
        <v>46414</v>
      </c>
      <c r="BG557" s="12">
        <v>11584</v>
      </c>
      <c r="BH557" s="12">
        <v>51841</v>
      </c>
      <c r="BI557" s="12">
        <v>34357</v>
      </c>
      <c r="BJ557" s="12">
        <f>Table2[[#This Row],[Indirect and Induced Building Through FY 11]]+Table2[[#This Row],[Indirect and Induced Building FY 12 and After]]</f>
        <v>86198</v>
      </c>
      <c r="BK557" s="12">
        <v>28597</v>
      </c>
      <c r="BL557" s="12">
        <v>144421</v>
      </c>
      <c r="BM557" s="12">
        <v>87744</v>
      </c>
      <c r="BN557" s="12">
        <f>Table2[[#This Row],[TOTAL Real Property Related Taxes Through FY 11]]+Table2[[#This Row],[TOTAL Real Property Related Taxes FY 12 and After]]</f>
        <v>232165</v>
      </c>
      <c r="BO557" s="12">
        <v>39236</v>
      </c>
      <c r="BP557" s="12">
        <v>193484</v>
      </c>
      <c r="BQ557" s="12">
        <v>98017</v>
      </c>
      <c r="BR557" s="12">
        <f>Table2[[#This Row],[Company Direct Through FY 11]]+Table2[[#This Row],[Company Direct FY 12 and After ]]</f>
        <v>291501</v>
      </c>
      <c r="BS557" s="12"/>
      <c r="BT557" s="12"/>
      <c r="BU557" s="12"/>
      <c r="BV557" s="12">
        <f>Table2[[#This Row],[Sales Tax Exemption Through FY 11]]+Table2[[#This Row],[Sales Tax Exemption FY 12 and After ]]</f>
        <v>0</v>
      </c>
      <c r="BW557" s="12">
        <v>52</v>
      </c>
      <c r="BX557" s="12">
        <v>379</v>
      </c>
      <c r="BY557" s="12">
        <v>135</v>
      </c>
      <c r="BZ557" s="12">
        <f>Table2[[#This Row],[Energy Tax Savings Through FY 11]]+Table2[[#This Row],[Energy Tax Savings FY 12 and After ]]</f>
        <v>514</v>
      </c>
      <c r="CA557" s="12"/>
      <c r="CB557" s="12"/>
      <c r="CC557" s="12"/>
      <c r="CD557" s="12">
        <f>Table2[[#This Row],[Tax Exempt Bond Savings Through FY 11]]+Table2[[#This Row],[Tax Exempt Bond Savings FY12 and After ]]</f>
        <v>0</v>
      </c>
      <c r="CE557" s="12">
        <v>21937</v>
      </c>
      <c r="CF557" s="12">
        <v>104260</v>
      </c>
      <c r="CG557" s="12">
        <v>63371</v>
      </c>
      <c r="CH557" s="12">
        <f>Table2[[#This Row],[Indirect and Induced Through FY 11]]+Table2[[#This Row],[Indirect and Induced FY 12 and After  ]]</f>
        <v>167631</v>
      </c>
      <c r="CI557" s="12">
        <v>61121</v>
      </c>
      <c r="CJ557" s="12">
        <v>297365</v>
      </c>
      <c r="CK557" s="12">
        <v>161253</v>
      </c>
      <c r="CL557" s="12">
        <f>Table2[[#This Row],[TOTAL Income Consumption Use Taxes Through FY 11]]+Table2[[#This Row],[TOTAL Income Consumption Use Taxes FY 12 and After  ]]</f>
        <v>458618</v>
      </c>
      <c r="CM557" s="12">
        <v>52</v>
      </c>
      <c r="CN557" s="12">
        <v>379</v>
      </c>
      <c r="CO557" s="12">
        <v>135</v>
      </c>
      <c r="CP557" s="12">
        <f>Table2[[#This Row],[Assistance Provided Through FY 11]]+Table2[[#This Row],[Assistance Provided FY 12 and After ]]</f>
        <v>514</v>
      </c>
      <c r="CQ557" s="12"/>
      <c r="CR557" s="12"/>
      <c r="CS557" s="12"/>
      <c r="CT557" s="12">
        <f>Table2[[#This Row],[Recapture Cancellation Reduction Amount Through FY 11]]+Table2[[#This Row],[Recapture Cancellation Reduction Amount FY 12 and After ]]</f>
        <v>0</v>
      </c>
      <c r="CU557" s="12"/>
      <c r="CV557" s="12"/>
      <c r="CW557" s="12"/>
      <c r="CX557" s="12">
        <f>Table2[[#This Row],[Penalty Paid Through FY 11]]+Table2[[#This Row],[Penalty Paid FY 12 and After]]</f>
        <v>0</v>
      </c>
      <c r="CY557" s="12">
        <v>52</v>
      </c>
      <c r="CZ557" s="12">
        <v>379</v>
      </c>
      <c r="DA557" s="12">
        <v>135</v>
      </c>
      <c r="DB557" s="12">
        <f>Table2[[#This Row],[TOTAL Assistance Net of recapture penalties Through FY 11]]+Table2[[#This Row],[TOTAL Assistance Net of recapture penalties FY 12 and After ]]</f>
        <v>514</v>
      </c>
      <c r="DC557" s="12">
        <v>50011</v>
      </c>
      <c r="DD557" s="12">
        <v>258150</v>
      </c>
      <c r="DE557" s="12">
        <v>132905</v>
      </c>
      <c r="DF557" s="12">
        <f>Table2[[#This Row],[Company Direct Tax Revenue Before Assistance FY 12 and After]]+Table2[[#This Row],[Company Direct Tax Revenue Before Assistance Through FY 11]]</f>
        <v>391055</v>
      </c>
      <c r="DG557" s="12">
        <v>31758</v>
      </c>
      <c r="DH557" s="12">
        <v>184015</v>
      </c>
      <c r="DI557" s="12">
        <v>116227</v>
      </c>
      <c r="DJ557" s="12">
        <f>Table2[[#This Row],[Indirect and Induced Tax Revenues FY 12 and After]]+Table2[[#This Row],[Indirect and Induced Tax Revenues Through FY 11]]</f>
        <v>300242</v>
      </c>
      <c r="DK557" s="12">
        <v>89770</v>
      </c>
      <c r="DL557" s="12">
        <v>442165</v>
      </c>
      <c r="DM557" s="12">
        <v>249132</v>
      </c>
      <c r="DN557" s="12">
        <f>Table2[[#This Row],[TOTAL Tax Revenues Before Assistance Through FY 11]]+Table2[[#This Row],[TOTAL Tax Revenues Before Assistance FY 12 and After]]</f>
        <v>691297</v>
      </c>
      <c r="DO557" s="12">
        <v>89717</v>
      </c>
      <c r="DP557" s="12">
        <v>441786</v>
      </c>
      <c r="DQ557" s="12">
        <v>248997</v>
      </c>
      <c r="DR557" s="12">
        <f>Table2[[#This Row],[TOTAL Tax Revenues Net of Assistance Recapture and Penalty FY 12 and After]]+Table2[[#This Row],[TOTAL Tax Revenues Net of Assistance Recapture and Penalty Through FY 11]]</f>
        <v>690783</v>
      </c>
      <c r="DS557" s="12">
        <v>0</v>
      </c>
      <c r="DT557" s="12">
        <v>666</v>
      </c>
      <c r="DU557" s="12">
        <v>1631</v>
      </c>
      <c r="DV557" s="7">
        <v>95</v>
      </c>
    </row>
  </sheetData>
  <mergeCells count="1">
    <mergeCell ref="B1:B4"/>
  </mergeCells>
  <pageMargins left="0.7" right="0.7" top="0.75" bottom="0.75" header="0.3" footer="0.3"/>
  <pageSetup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1082"/>
  <sheetViews>
    <sheetView workbookViewId="0">
      <selection activeCell="A6" sqref="A6"/>
    </sheetView>
  </sheetViews>
  <sheetFormatPr defaultRowHeight="15" x14ac:dyDescent="0.25"/>
  <cols>
    <col min="1" max="1" width="8.85546875" style="4" bestFit="1" customWidth="1"/>
    <col min="2" max="2" width="140.7109375" style="4" customWidth="1"/>
    <col min="3" max="16384" width="9.140625" style="4"/>
  </cols>
  <sheetData>
    <row r="5" spans="1:2" x14ac:dyDescent="0.25">
      <c r="A5" s="10" t="s">
        <v>1595</v>
      </c>
      <c r="B5" s="10" t="s">
        <v>948</v>
      </c>
    </row>
    <row r="6" spans="1:2" x14ac:dyDescent="0.25">
      <c r="A6" s="10">
        <v>91044</v>
      </c>
      <c r="B6" s="10" t="s">
        <v>1301</v>
      </c>
    </row>
    <row r="7" spans="1:2" x14ac:dyDescent="0.25">
      <c r="A7" s="10">
        <v>91142</v>
      </c>
      <c r="B7" s="10" t="s">
        <v>1302</v>
      </c>
    </row>
    <row r="8" spans="1:2" x14ac:dyDescent="0.25">
      <c r="A8" s="10">
        <v>91136</v>
      </c>
      <c r="B8" s="10" t="s">
        <v>962</v>
      </c>
    </row>
    <row r="9" spans="1:2" x14ac:dyDescent="0.25">
      <c r="A9" s="10">
        <v>91136</v>
      </c>
      <c r="B9" s="10" t="s">
        <v>1303</v>
      </c>
    </row>
    <row r="10" spans="1:2" x14ac:dyDescent="0.25">
      <c r="A10" s="10">
        <v>93384</v>
      </c>
      <c r="B10" s="10" t="s">
        <v>1304</v>
      </c>
    </row>
    <row r="11" spans="1:2" x14ac:dyDescent="0.25">
      <c r="A11" s="10">
        <v>91140</v>
      </c>
      <c r="B11" s="10" t="s">
        <v>954</v>
      </c>
    </row>
    <row r="12" spans="1:2" x14ac:dyDescent="0.25">
      <c r="A12" s="10">
        <v>91140</v>
      </c>
      <c r="B12" s="10" t="s">
        <v>1305</v>
      </c>
    </row>
    <row r="13" spans="1:2" x14ac:dyDescent="0.25">
      <c r="A13" s="10">
        <v>91146</v>
      </c>
      <c r="B13" s="10" t="s">
        <v>1306</v>
      </c>
    </row>
    <row r="14" spans="1:2" x14ac:dyDescent="0.25">
      <c r="A14" s="10">
        <v>91146</v>
      </c>
      <c r="B14" s="10" t="s">
        <v>1307</v>
      </c>
    </row>
    <row r="15" spans="1:2" x14ac:dyDescent="0.25">
      <c r="A15" s="10">
        <v>92676</v>
      </c>
      <c r="B15" s="10" t="s">
        <v>988</v>
      </c>
    </row>
    <row r="16" spans="1:2" x14ac:dyDescent="0.25">
      <c r="A16" s="10">
        <v>92676</v>
      </c>
      <c r="B16" s="10" t="s">
        <v>1308</v>
      </c>
    </row>
    <row r="17" spans="1:2" x14ac:dyDescent="0.25">
      <c r="A17" s="10">
        <v>93386</v>
      </c>
      <c r="B17" s="10" t="s">
        <v>1309</v>
      </c>
    </row>
    <row r="18" spans="1:2" x14ac:dyDescent="0.25">
      <c r="A18" s="10">
        <v>93386</v>
      </c>
      <c r="B18" s="10" t="s">
        <v>1310</v>
      </c>
    </row>
    <row r="19" spans="1:2" x14ac:dyDescent="0.25">
      <c r="A19" s="10">
        <v>91009</v>
      </c>
      <c r="B19" s="10" t="s">
        <v>956</v>
      </c>
    </row>
    <row r="20" spans="1:2" x14ac:dyDescent="0.25">
      <c r="A20" s="10">
        <v>91009</v>
      </c>
      <c r="B20" s="10" t="s">
        <v>1311</v>
      </c>
    </row>
    <row r="21" spans="1:2" x14ac:dyDescent="0.25">
      <c r="A21" s="10">
        <v>93387</v>
      </c>
      <c r="B21" s="10" t="s">
        <v>993</v>
      </c>
    </row>
    <row r="22" spans="1:2" x14ac:dyDescent="0.25">
      <c r="A22" s="10">
        <v>93387</v>
      </c>
      <c r="B22" s="10" t="s">
        <v>1308</v>
      </c>
    </row>
    <row r="23" spans="1:2" x14ac:dyDescent="0.25">
      <c r="A23" s="10">
        <v>92837</v>
      </c>
      <c r="B23" s="10" t="s">
        <v>951</v>
      </c>
    </row>
    <row r="24" spans="1:2" x14ac:dyDescent="0.25">
      <c r="A24" s="10">
        <v>90666</v>
      </c>
      <c r="B24" s="10" t="s">
        <v>950</v>
      </c>
    </row>
    <row r="25" spans="1:2" x14ac:dyDescent="0.25">
      <c r="A25" s="10">
        <v>91108</v>
      </c>
      <c r="B25" s="10" t="s">
        <v>1312</v>
      </c>
    </row>
    <row r="26" spans="1:2" x14ac:dyDescent="0.25">
      <c r="A26" s="10">
        <v>93388</v>
      </c>
      <c r="B26" s="10" t="s">
        <v>1313</v>
      </c>
    </row>
    <row r="27" spans="1:2" x14ac:dyDescent="0.25">
      <c r="A27" s="10">
        <v>93388</v>
      </c>
      <c r="B27" s="10" t="s">
        <v>958</v>
      </c>
    </row>
    <row r="28" spans="1:2" x14ac:dyDescent="0.25">
      <c r="A28" s="10">
        <v>93388</v>
      </c>
      <c r="B28" s="10" t="s">
        <v>1314</v>
      </c>
    </row>
    <row r="29" spans="1:2" x14ac:dyDescent="0.25">
      <c r="A29" s="10">
        <v>93388</v>
      </c>
      <c r="B29" s="10" t="s">
        <v>1308</v>
      </c>
    </row>
    <row r="30" spans="1:2" x14ac:dyDescent="0.25">
      <c r="A30" s="10">
        <v>92224</v>
      </c>
      <c r="B30" s="10" t="s">
        <v>1305</v>
      </c>
    </row>
    <row r="31" spans="1:2" x14ac:dyDescent="0.25">
      <c r="A31" s="10">
        <v>93389</v>
      </c>
      <c r="B31" s="10" t="s">
        <v>980</v>
      </c>
    </row>
    <row r="32" spans="1:2" x14ac:dyDescent="0.25">
      <c r="A32" s="10">
        <v>93389</v>
      </c>
      <c r="B32" s="10" t="s">
        <v>1315</v>
      </c>
    </row>
    <row r="33" spans="1:2" x14ac:dyDescent="0.25">
      <c r="A33" s="10">
        <v>93389</v>
      </c>
      <c r="B33" s="10" t="s">
        <v>1308</v>
      </c>
    </row>
    <row r="34" spans="1:2" x14ac:dyDescent="0.25">
      <c r="A34" s="10">
        <v>93390</v>
      </c>
      <c r="B34" s="10" t="s">
        <v>951</v>
      </c>
    </row>
    <row r="35" spans="1:2" x14ac:dyDescent="0.25">
      <c r="A35" s="10">
        <v>93390</v>
      </c>
      <c r="B35" s="10" t="s">
        <v>1316</v>
      </c>
    </row>
    <row r="36" spans="1:2" x14ac:dyDescent="0.25">
      <c r="A36" s="10">
        <v>92255</v>
      </c>
      <c r="B36" s="10" t="s">
        <v>949</v>
      </c>
    </row>
    <row r="37" spans="1:2" x14ac:dyDescent="0.25">
      <c r="A37" s="10">
        <v>92255</v>
      </c>
      <c r="B37" s="10" t="s">
        <v>1317</v>
      </c>
    </row>
    <row r="38" spans="1:2" x14ac:dyDescent="0.25">
      <c r="A38" s="10">
        <v>93391</v>
      </c>
      <c r="B38" s="10" t="s">
        <v>951</v>
      </c>
    </row>
    <row r="39" spans="1:2" x14ac:dyDescent="0.25">
      <c r="A39" s="10">
        <v>93391</v>
      </c>
      <c r="B39" s="10" t="s">
        <v>1011</v>
      </c>
    </row>
    <row r="40" spans="1:2" x14ac:dyDescent="0.25">
      <c r="A40" s="10">
        <v>93391</v>
      </c>
      <c r="B40" s="10" t="s">
        <v>1306</v>
      </c>
    </row>
    <row r="41" spans="1:2" x14ac:dyDescent="0.25">
      <c r="A41" s="10">
        <v>93391</v>
      </c>
      <c r="B41" s="10" t="s">
        <v>966</v>
      </c>
    </row>
    <row r="42" spans="1:2" x14ac:dyDescent="0.25">
      <c r="A42" s="10">
        <v>93392</v>
      </c>
      <c r="B42" s="10" t="s">
        <v>1318</v>
      </c>
    </row>
    <row r="43" spans="1:2" x14ac:dyDescent="0.25">
      <c r="A43" s="10">
        <v>93392</v>
      </c>
      <c r="B43" s="10" t="s">
        <v>1319</v>
      </c>
    </row>
    <row r="44" spans="1:2" x14ac:dyDescent="0.25">
      <c r="A44" s="10">
        <v>93392</v>
      </c>
      <c r="B44" s="10" t="s">
        <v>1308</v>
      </c>
    </row>
    <row r="45" spans="1:2" x14ac:dyDescent="0.25">
      <c r="A45" s="10">
        <v>91039</v>
      </c>
      <c r="B45" s="10" t="s">
        <v>984</v>
      </c>
    </row>
    <row r="46" spans="1:2" x14ac:dyDescent="0.25">
      <c r="A46" s="10">
        <v>92000</v>
      </c>
      <c r="B46" s="10" t="s">
        <v>1305</v>
      </c>
    </row>
    <row r="47" spans="1:2" x14ac:dyDescent="0.25">
      <c r="A47" s="10">
        <v>93393</v>
      </c>
      <c r="B47" s="10" t="s">
        <v>1320</v>
      </c>
    </row>
    <row r="48" spans="1:2" x14ac:dyDescent="0.25">
      <c r="A48" s="10">
        <v>93393</v>
      </c>
      <c r="B48" s="10" t="s">
        <v>1321</v>
      </c>
    </row>
    <row r="49" spans="1:2" x14ac:dyDescent="0.25">
      <c r="A49" s="10">
        <v>93393</v>
      </c>
      <c r="B49" s="10" t="s">
        <v>1308</v>
      </c>
    </row>
    <row r="50" spans="1:2" x14ac:dyDescent="0.25">
      <c r="A50" s="10">
        <v>93394</v>
      </c>
      <c r="B50" s="10" t="s">
        <v>1322</v>
      </c>
    </row>
    <row r="51" spans="1:2" x14ac:dyDescent="0.25">
      <c r="A51" s="10">
        <v>93394</v>
      </c>
      <c r="B51" s="10" t="s">
        <v>1323</v>
      </c>
    </row>
    <row r="52" spans="1:2" x14ac:dyDescent="0.25">
      <c r="A52" s="10">
        <v>93394</v>
      </c>
      <c r="B52" s="10" t="s">
        <v>951</v>
      </c>
    </row>
    <row r="53" spans="1:2" x14ac:dyDescent="0.25">
      <c r="A53" s="10">
        <v>93394</v>
      </c>
      <c r="B53" s="10" t="s">
        <v>1304</v>
      </c>
    </row>
    <row r="54" spans="1:2" x14ac:dyDescent="0.25">
      <c r="A54" s="10">
        <v>91019</v>
      </c>
      <c r="B54" s="10" t="s">
        <v>951</v>
      </c>
    </row>
    <row r="55" spans="1:2" x14ac:dyDescent="0.25">
      <c r="A55" s="10">
        <v>93395</v>
      </c>
      <c r="B55" s="10" t="s">
        <v>1322</v>
      </c>
    </row>
    <row r="56" spans="1:2" x14ac:dyDescent="0.25">
      <c r="A56" s="10">
        <v>93395</v>
      </c>
      <c r="B56" s="10" t="s">
        <v>1324</v>
      </c>
    </row>
    <row r="57" spans="1:2" x14ac:dyDescent="0.25">
      <c r="A57" s="10">
        <v>93395</v>
      </c>
      <c r="B57" s="10" t="s">
        <v>964</v>
      </c>
    </row>
    <row r="58" spans="1:2" x14ac:dyDescent="0.25">
      <c r="A58" s="10">
        <v>93395</v>
      </c>
      <c r="B58" s="10" t="s">
        <v>1304</v>
      </c>
    </row>
    <row r="59" spans="1:2" x14ac:dyDescent="0.25">
      <c r="A59" s="10">
        <v>91073</v>
      </c>
      <c r="B59" s="10" t="s">
        <v>1322</v>
      </c>
    </row>
    <row r="60" spans="1:2" x14ac:dyDescent="0.25">
      <c r="A60" s="10">
        <v>91073</v>
      </c>
      <c r="B60" s="10" t="s">
        <v>1325</v>
      </c>
    </row>
    <row r="61" spans="1:2" x14ac:dyDescent="0.25">
      <c r="A61" s="10">
        <v>91073</v>
      </c>
      <c r="B61" s="10" t="s">
        <v>1304</v>
      </c>
    </row>
    <row r="62" spans="1:2" x14ac:dyDescent="0.25">
      <c r="A62" s="10">
        <v>92244</v>
      </c>
      <c r="B62" s="10" t="s">
        <v>1326</v>
      </c>
    </row>
    <row r="63" spans="1:2" x14ac:dyDescent="0.25">
      <c r="A63" s="10">
        <v>92244</v>
      </c>
      <c r="B63" s="10" t="s">
        <v>1308</v>
      </c>
    </row>
    <row r="64" spans="1:2" x14ac:dyDescent="0.25">
      <c r="A64" s="10">
        <v>91158</v>
      </c>
      <c r="B64" s="10" t="s">
        <v>1322</v>
      </c>
    </row>
    <row r="65" spans="1:2" x14ac:dyDescent="0.25">
      <c r="A65" s="10">
        <v>91158</v>
      </c>
      <c r="B65" s="10" t="s">
        <v>967</v>
      </c>
    </row>
    <row r="66" spans="1:2" x14ac:dyDescent="0.25">
      <c r="A66" s="10">
        <v>91158</v>
      </c>
      <c r="B66" s="10" t="s">
        <v>1015</v>
      </c>
    </row>
    <row r="67" spans="1:2" x14ac:dyDescent="0.25">
      <c r="A67" s="10">
        <v>91158</v>
      </c>
      <c r="B67" s="10" t="s">
        <v>1304</v>
      </c>
    </row>
    <row r="68" spans="1:2" x14ac:dyDescent="0.25">
      <c r="A68" s="10">
        <v>91157</v>
      </c>
      <c r="B68" s="10" t="s">
        <v>1041</v>
      </c>
    </row>
    <row r="69" spans="1:2" x14ac:dyDescent="0.25">
      <c r="A69" s="10">
        <v>91157</v>
      </c>
      <c r="B69" s="10" t="s">
        <v>1306</v>
      </c>
    </row>
    <row r="70" spans="1:2" x14ac:dyDescent="0.25">
      <c r="A70" s="10">
        <v>93396</v>
      </c>
      <c r="B70" s="10" t="s">
        <v>950</v>
      </c>
    </row>
    <row r="71" spans="1:2" x14ac:dyDescent="0.25">
      <c r="A71" s="10">
        <v>93396</v>
      </c>
      <c r="B71" s="10" t="s">
        <v>1310</v>
      </c>
    </row>
    <row r="72" spans="1:2" x14ac:dyDescent="0.25">
      <c r="A72" s="10">
        <v>93396</v>
      </c>
      <c r="B72" s="10" t="s">
        <v>1025</v>
      </c>
    </row>
    <row r="73" spans="1:2" x14ac:dyDescent="0.25">
      <c r="A73" s="10">
        <v>93397</v>
      </c>
      <c r="B73" s="10" t="s">
        <v>1310</v>
      </c>
    </row>
    <row r="74" spans="1:2" x14ac:dyDescent="0.25">
      <c r="A74" s="10">
        <v>91024</v>
      </c>
      <c r="B74" s="10" t="s">
        <v>1327</v>
      </c>
    </row>
    <row r="75" spans="1:2" x14ac:dyDescent="0.25">
      <c r="A75" s="10">
        <v>92232</v>
      </c>
      <c r="B75" s="10" t="s">
        <v>1306</v>
      </c>
    </row>
    <row r="76" spans="1:2" x14ac:dyDescent="0.25">
      <c r="A76" s="10">
        <v>92232</v>
      </c>
      <c r="B76" s="10" t="s">
        <v>1328</v>
      </c>
    </row>
    <row r="77" spans="1:2" x14ac:dyDescent="0.25">
      <c r="A77" s="10">
        <v>93398</v>
      </c>
      <c r="B77" s="10" t="s">
        <v>951</v>
      </c>
    </row>
    <row r="78" spans="1:2" x14ac:dyDescent="0.25">
      <c r="A78" s="10">
        <v>92239</v>
      </c>
      <c r="B78" s="10" t="s">
        <v>950</v>
      </c>
    </row>
    <row r="79" spans="1:2" x14ac:dyDescent="0.25">
      <c r="A79" s="10">
        <v>92239</v>
      </c>
      <c r="B79" s="10" t="s">
        <v>1329</v>
      </c>
    </row>
    <row r="80" spans="1:2" x14ac:dyDescent="0.25">
      <c r="A80" s="10">
        <v>92239</v>
      </c>
      <c r="B80" s="10" t="s">
        <v>1330</v>
      </c>
    </row>
    <row r="81" spans="1:2" x14ac:dyDescent="0.25">
      <c r="A81" s="10">
        <v>92415</v>
      </c>
      <c r="B81" s="10" t="s">
        <v>964</v>
      </c>
    </row>
    <row r="82" spans="1:2" x14ac:dyDescent="0.25">
      <c r="A82" s="10">
        <v>92415</v>
      </c>
      <c r="B82" s="10" t="s">
        <v>969</v>
      </c>
    </row>
    <row r="83" spans="1:2" x14ac:dyDescent="0.25">
      <c r="A83" s="10">
        <v>92415</v>
      </c>
      <c r="B83" s="10" t="s">
        <v>1331</v>
      </c>
    </row>
    <row r="84" spans="1:2" x14ac:dyDescent="0.25">
      <c r="A84" s="10">
        <v>92415</v>
      </c>
      <c r="B84" s="10" t="s">
        <v>1308</v>
      </c>
    </row>
    <row r="85" spans="1:2" x14ac:dyDescent="0.25">
      <c r="A85" s="10">
        <v>91042</v>
      </c>
      <c r="B85" s="10" t="s">
        <v>1332</v>
      </c>
    </row>
    <row r="86" spans="1:2" x14ac:dyDescent="0.25">
      <c r="A86" s="10">
        <v>91176</v>
      </c>
      <c r="B86" s="10" t="s">
        <v>1010</v>
      </c>
    </row>
    <row r="87" spans="1:2" x14ac:dyDescent="0.25">
      <c r="A87" s="10">
        <v>91176</v>
      </c>
      <c r="B87" s="10" t="s">
        <v>1333</v>
      </c>
    </row>
    <row r="88" spans="1:2" x14ac:dyDescent="0.25">
      <c r="A88" s="10">
        <v>93400</v>
      </c>
      <c r="B88" s="10" t="s">
        <v>981</v>
      </c>
    </row>
    <row r="89" spans="1:2" x14ac:dyDescent="0.25">
      <c r="A89" s="10">
        <v>93400</v>
      </c>
      <c r="B89" s="10" t="s">
        <v>1334</v>
      </c>
    </row>
    <row r="90" spans="1:2" x14ac:dyDescent="0.25">
      <c r="A90" s="10">
        <v>93401</v>
      </c>
      <c r="B90" s="10" t="s">
        <v>949</v>
      </c>
    </row>
    <row r="91" spans="1:2" x14ac:dyDescent="0.25">
      <c r="A91" s="10">
        <v>93401</v>
      </c>
      <c r="B91" s="10" t="s">
        <v>952</v>
      </c>
    </row>
    <row r="92" spans="1:2" x14ac:dyDescent="0.25">
      <c r="A92" s="10">
        <v>93401</v>
      </c>
      <c r="B92" s="10" t="s">
        <v>1335</v>
      </c>
    </row>
    <row r="93" spans="1:2" x14ac:dyDescent="0.25">
      <c r="A93" s="10">
        <v>91027</v>
      </c>
      <c r="B93" s="10" t="s">
        <v>1310</v>
      </c>
    </row>
    <row r="94" spans="1:2" x14ac:dyDescent="0.25">
      <c r="A94" s="10">
        <v>91117</v>
      </c>
      <c r="B94" s="10" t="s">
        <v>1322</v>
      </c>
    </row>
    <row r="95" spans="1:2" x14ac:dyDescent="0.25">
      <c r="A95" s="10">
        <v>91117</v>
      </c>
      <c r="B95" s="10" t="s">
        <v>1336</v>
      </c>
    </row>
    <row r="96" spans="1:2" x14ac:dyDescent="0.25">
      <c r="A96" s="10">
        <v>91117</v>
      </c>
      <c r="B96" s="10" t="s">
        <v>1304</v>
      </c>
    </row>
    <row r="97" spans="1:2" x14ac:dyDescent="0.25">
      <c r="A97" s="10">
        <v>92265</v>
      </c>
      <c r="B97" s="10" t="s">
        <v>1322</v>
      </c>
    </row>
    <row r="98" spans="1:2" x14ac:dyDescent="0.25">
      <c r="A98" s="10">
        <v>92265</v>
      </c>
      <c r="B98" s="10" t="s">
        <v>1337</v>
      </c>
    </row>
    <row r="99" spans="1:2" x14ac:dyDescent="0.25">
      <c r="A99" s="10">
        <v>92265</v>
      </c>
      <c r="B99" s="10" t="s">
        <v>951</v>
      </c>
    </row>
    <row r="100" spans="1:2" x14ac:dyDescent="0.25">
      <c r="A100" s="10">
        <v>92265</v>
      </c>
      <c r="B100" s="10" t="s">
        <v>1306</v>
      </c>
    </row>
    <row r="101" spans="1:2" x14ac:dyDescent="0.25">
      <c r="A101" s="10">
        <v>92265</v>
      </c>
      <c r="B101" s="10" t="s">
        <v>1304</v>
      </c>
    </row>
    <row r="102" spans="1:2" x14ac:dyDescent="0.25">
      <c r="A102" s="10">
        <v>91092</v>
      </c>
      <c r="B102" s="10" t="s">
        <v>951</v>
      </c>
    </row>
    <row r="103" spans="1:2" x14ac:dyDescent="0.25">
      <c r="A103" s="10">
        <v>91092</v>
      </c>
      <c r="B103" s="10" t="s">
        <v>964</v>
      </c>
    </row>
    <row r="104" spans="1:2" x14ac:dyDescent="0.25">
      <c r="A104" s="10">
        <v>91095</v>
      </c>
      <c r="B104" s="10" t="s">
        <v>986</v>
      </c>
    </row>
    <row r="105" spans="1:2" x14ac:dyDescent="0.25">
      <c r="A105" s="10">
        <v>92838</v>
      </c>
      <c r="B105" s="10" t="s">
        <v>949</v>
      </c>
    </row>
    <row r="106" spans="1:2" x14ac:dyDescent="0.25">
      <c r="A106" s="10">
        <v>92788</v>
      </c>
      <c r="B106" s="10" t="s">
        <v>1306</v>
      </c>
    </row>
    <row r="107" spans="1:2" x14ac:dyDescent="0.25">
      <c r="A107" s="10">
        <v>92788</v>
      </c>
      <c r="B107" s="10" t="s">
        <v>1338</v>
      </c>
    </row>
    <row r="108" spans="1:2" ht="30" x14ac:dyDescent="0.25">
      <c r="A108" s="10">
        <v>92635</v>
      </c>
      <c r="B108" s="10" t="s">
        <v>1339</v>
      </c>
    </row>
    <row r="109" spans="1:2" x14ac:dyDescent="0.25">
      <c r="A109" s="10">
        <v>92635</v>
      </c>
      <c r="B109" s="10" t="s">
        <v>1304</v>
      </c>
    </row>
    <row r="110" spans="1:2" x14ac:dyDescent="0.25">
      <c r="A110" s="10">
        <v>93402</v>
      </c>
      <c r="B110" s="10" t="s">
        <v>1340</v>
      </c>
    </row>
    <row r="111" spans="1:2" x14ac:dyDescent="0.25">
      <c r="A111" s="10">
        <v>93402</v>
      </c>
      <c r="B111" s="10" t="s">
        <v>1308</v>
      </c>
    </row>
    <row r="112" spans="1:2" x14ac:dyDescent="0.25">
      <c r="A112" s="10">
        <v>92519</v>
      </c>
      <c r="B112" s="10" t="s">
        <v>1309</v>
      </c>
    </row>
    <row r="113" spans="1:2" x14ac:dyDescent="0.25">
      <c r="A113" s="10">
        <v>92519</v>
      </c>
      <c r="B113" s="10" t="s">
        <v>1308</v>
      </c>
    </row>
    <row r="114" spans="1:2" x14ac:dyDescent="0.25">
      <c r="A114" s="10">
        <v>91070</v>
      </c>
      <c r="B114" s="10" t="s">
        <v>951</v>
      </c>
    </row>
    <row r="115" spans="1:2" x14ac:dyDescent="0.25">
      <c r="A115" s="10">
        <v>92437</v>
      </c>
      <c r="B115" s="10" t="s">
        <v>1341</v>
      </c>
    </row>
    <row r="116" spans="1:2" x14ac:dyDescent="0.25">
      <c r="A116" s="10">
        <v>92437</v>
      </c>
      <c r="B116" s="10" t="s">
        <v>1308</v>
      </c>
    </row>
    <row r="117" spans="1:2" x14ac:dyDescent="0.25">
      <c r="A117" s="10">
        <v>92509</v>
      </c>
      <c r="B117" s="10" t="s">
        <v>993</v>
      </c>
    </row>
    <row r="118" spans="1:2" x14ac:dyDescent="0.25">
      <c r="A118" s="10">
        <v>92509</v>
      </c>
      <c r="B118" s="10" t="s">
        <v>1342</v>
      </c>
    </row>
    <row r="119" spans="1:2" x14ac:dyDescent="0.25">
      <c r="A119" s="10">
        <v>92509</v>
      </c>
      <c r="B119" s="10" t="s">
        <v>1308</v>
      </c>
    </row>
    <row r="120" spans="1:2" x14ac:dyDescent="0.25">
      <c r="A120" s="10">
        <v>92839</v>
      </c>
      <c r="B120" s="10" t="s">
        <v>949</v>
      </c>
    </row>
    <row r="121" spans="1:2" x14ac:dyDescent="0.25">
      <c r="A121" s="10">
        <v>92839</v>
      </c>
      <c r="B121" s="10" t="s">
        <v>1343</v>
      </c>
    </row>
    <row r="122" spans="1:2" x14ac:dyDescent="0.25">
      <c r="A122" s="10">
        <v>92277</v>
      </c>
      <c r="B122" s="10" t="s">
        <v>1301</v>
      </c>
    </row>
    <row r="123" spans="1:2" x14ac:dyDescent="0.25">
      <c r="A123" s="10">
        <v>91047</v>
      </c>
      <c r="B123" s="10" t="s">
        <v>1306</v>
      </c>
    </row>
    <row r="124" spans="1:2" x14ac:dyDescent="0.25">
      <c r="A124" s="10">
        <v>91047</v>
      </c>
      <c r="B124" s="10" t="s">
        <v>1344</v>
      </c>
    </row>
    <row r="125" spans="1:2" x14ac:dyDescent="0.25">
      <c r="A125" s="10">
        <v>92575</v>
      </c>
      <c r="B125" s="10" t="s">
        <v>953</v>
      </c>
    </row>
    <row r="126" spans="1:2" ht="30" x14ac:dyDescent="0.25">
      <c r="A126" s="10">
        <v>92575</v>
      </c>
      <c r="B126" s="10" t="s">
        <v>1345</v>
      </c>
    </row>
    <row r="127" spans="1:2" x14ac:dyDescent="0.25">
      <c r="A127" s="10">
        <v>92575</v>
      </c>
      <c r="B127" s="10" t="s">
        <v>1346</v>
      </c>
    </row>
    <row r="128" spans="1:2" x14ac:dyDescent="0.25">
      <c r="A128" s="10">
        <v>92575</v>
      </c>
      <c r="B128" s="10" t="s">
        <v>1308</v>
      </c>
    </row>
    <row r="129" spans="1:2" x14ac:dyDescent="0.25">
      <c r="A129" s="10">
        <v>93403</v>
      </c>
      <c r="B129" s="10" t="s">
        <v>951</v>
      </c>
    </row>
    <row r="130" spans="1:2" x14ac:dyDescent="0.25">
      <c r="A130" s="10">
        <v>93403</v>
      </c>
      <c r="B130" s="10" t="s">
        <v>964</v>
      </c>
    </row>
    <row r="131" spans="1:2" x14ac:dyDescent="0.25">
      <c r="A131" s="10">
        <v>93403</v>
      </c>
      <c r="B131" s="10" t="s">
        <v>1347</v>
      </c>
    </row>
    <row r="132" spans="1:2" x14ac:dyDescent="0.25">
      <c r="A132" s="10">
        <v>93404</v>
      </c>
      <c r="B132" s="10" t="s">
        <v>1348</v>
      </c>
    </row>
    <row r="133" spans="1:2" x14ac:dyDescent="0.25">
      <c r="A133" s="10">
        <v>93405</v>
      </c>
      <c r="B133" s="10" t="s">
        <v>1310</v>
      </c>
    </row>
    <row r="134" spans="1:2" x14ac:dyDescent="0.25">
      <c r="A134" s="10">
        <v>93405</v>
      </c>
      <c r="B134" s="10" t="s">
        <v>1344</v>
      </c>
    </row>
    <row r="135" spans="1:2" x14ac:dyDescent="0.25">
      <c r="A135" s="10">
        <v>92279</v>
      </c>
      <c r="B135" s="10" t="s">
        <v>1349</v>
      </c>
    </row>
    <row r="136" spans="1:2" x14ac:dyDescent="0.25">
      <c r="A136" s="10">
        <v>93406</v>
      </c>
      <c r="B136" s="10" t="s">
        <v>1350</v>
      </c>
    </row>
    <row r="137" spans="1:2" x14ac:dyDescent="0.25">
      <c r="A137" s="10">
        <v>93406</v>
      </c>
      <c r="B137" s="10" t="s">
        <v>1304</v>
      </c>
    </row>
    <row r="138" spans="1:2" x14ac:dyDescent="0.25">
      <c r="A138" s="10">
        <v>93406</v>
      </c>
      <c r="B138" s="10" t="s">
        <v>1308</v>
      </c>
    </row>
    <row r="139" spans="1:2" x14ac:dyDescent="0.25">
      <c r="A139" s="10">
        <v>93406</v>
      </c>
      <c r="B139" s="10" t="s">
        <v>1351</v>
      </c>
    </row>
    <row r="140" spans="1:2" x14ac:dyDescent="0.25">
      <c r="A140" s="10">
        <v>93407</v>
      </c>
      <c r="B140" s="10" t="s">
        <v>951</v>
      </c>
    </row>
    <row r="141" spans="1:2" x14ac:dyDescent="0.25">
      <c r="A141" s="10">
        <v>93407</v>
      </c>
      <c r="B141" s="10" t="s">
        <v>1352</v>
      </c>
    </row>
    <row r="142" spans="1:2" x14ac:dyDescent="0.25">
      <c r="A142" s="10">
        <v>93407</v>
      </c>
      <c r="B142" s="10" t="s">
        <v>1353</v>
      </c>
    </row>
    <row r="143" spans="1:2" x14ac:dyDescent="0.25">
      <c r="A143" s="10">
        <v>91035</v>
      </c>
      <c r="B143" s="10" t="s">
        <v>951</v>
      </c>
    </row>
    <row r="144" spans="1:2" x14ac:dyDescent="0.25">
      <c r="A144" s="10">
        <v>91035</v>
      </c>
      <c r="B144" s="10" t="s">
        <v>1306</v>
      </c>
    </row>
    <row r="145" spans="1:2" x14ac:dyDescent="0.25">
      <c r="A145" s="10">
        <v>91035</v>
      </c>
      <c r="B145" s="10" t="s">
        <v>1354</v>
      </c>
    </row>
    <row r="146" spans="1:2" x14ac:dyDescent="0.25">
      <c r="A146" s="10">
        <v>93408</v>
      </c>
      <c r="B146" s="10" t="s">
        <v>951</v>
      </c>
    </row>
    <row r="147" spans="1:2" x14ac:dyDescent="0.25">
      <c r="A147" s="10">
        <v>93408</v>
      </c>
      <c r="B147" s="10" t="s">
        <v>992</v>
      </c>
    </row>
    <row r="148" spans="1:2" x14ac:dyDescent="0.25">
      <c r="A148" s="10">
        <v>91147</v>
      </c>
      <c r="B148" s="10" t="s">
        <v>1355</v>
      </c>
    </row>
    <row r="149" spans="1:2" x14ac:dyDescent="0.25">
      <c r="A149" s="10">
        <v>93409</v>
      </c>
      <c r="B149" s="10" t="s">
        <v>951</v>
      </c>
    </row>
    <row r="150" spans="1:2" x14ac:dyDescent="0.25">
      <c r="A150" s="10">
        <v>91126</v>
      </c>
      <c r="B150" s="10" t="s">
        <v>1356</v>
      </c>
    </row>
    <row r="151" spans="1:2" x14ac:dyDescent="0.25">
      <c r="A151" s="10">
        <v>91135</v>
      </c>
      <c r="B151" s="10" t="s">
        <v>1015</v>
      </c>
    </row>
    <row r="152" spans="1:2" x14ac:dyDescent="0.25">
      <c r="A152" s="10">
        <v>91135</v>
      </c>
      <c r="B152" s="10" t="s">
        <v>1353</v>
      </c>
    </row>
    <row r="153" spans="1:2" x14ac:dyDescent="0.25">
      <c r="A153" s="10">
        <v>91038</v>
      </c>
      <c r="B153" s="10" t="s">
        <v>951</v>
      </c>
    </row>
    <row r="154" spans="1:2" x14ac:dyDescent="0.25">
      <c r="A154" s="10">
        <v>91038</v>
      </c>
      <c r="B154" s="10" t="s">
        <v>1357</v>
      </c>
    </row>
    <row r="155" spans="1:2" x14ac:dyDescent="0.25">
      <c r="A155" s="10">
        <v>92417</v>
      </c>
      <c r="B155" s="10" t="s">
        <v>1358</v>
      </c>
    </row>
    <row r="156" spans="1:2" x14ac:dyDescent="0.25">
      <c r="A156" s="10">
        <v>92295</v>
      </c>
      <c r="B156" s="10" t="s">
        <v>1359</v>
      </c>
    </row>
    <row r="157" spans="1:2" x14ac:dyDescent="0.25">
      <c r="A157" s="10">
        <v>92272</v>
      </c>
      <c r="B157" s="10" t="s">
        <v>1360</v>
      </c>
    </row>
    <row r="158" spans="1:2" x14ac:dyDescent="0.25">
      <c r="A158" s="10">
        <v>92272</v>
      </c>
      <c r="B158" s="10" t="s">
        <v>951</v>
      </c>
    </row>
    <row r="159" spans="1:2" x14ac:dyDescent="0.25">
      <c r="A159" s="10">
        <v>92272</v>
      </c>
      <c r="B159" s="10" t="s">
        <v>955</v>
      </c>
    </row>
    <row r="160" spans="1:2" x14ac:dyDescent="0.25">
      <c r="A160" s="10">
        <v>92309</v>
      </c>
      <c r="B160" s="10" t="s">
        <v>956</v>
      </c>
    </row>
    <row r="161" spans="1:2" x14ac:dyDescent="0.25">
      <c r="A161" s="10">
        <v>92309</v>
      </c>
      <c r="B161" s="10" t="s">
        <v>1306</v>
      </c>
    </row>
    <row r="162" spans="1:2" x14ac:dyDescent="0.25">
      <c r="A162" s="10">
        <v>92309</v>
      </c>
      <c r="B162" s="10" t="s">
        <v>1329</v>
      </c>
    </row>
    <row r="163" spans="1:2" x14ac:dyDescent="0.25">
      <c r="A163" s="10">
        <v>92664</v>
      </c>
      <c r="B163" s="10" t="s">
        <v>954</v>
      </c>
    </row>
    <row r="164" spans="1:2" x14ac:dyDescent="0.25">
      <c r="A164" s="10">
        <v>92664</v>
      </c>
      <c r="B164" s="10" t="s">
        <v>1361</v>
      </c>
    </row>
    <row r="165" spans="1:2" x14ac:dyDescent="0.25">
      <c r="A165" s="10">
        <v>92283</v>
      </c>
      <c r="B165" s="10" t="s">
        <v>1362</v>
      </c>
    </row>
    <row r="166" spans="1:2" x14ac:dyDescent="0.25">
      <c r="A166" s="10">
        <v>92267</v>
      </c>
      <c r="B166" s="10" t="s">
        <v>1322</v>
      </c>
    </row>
    <row r="167" spans="1:2" x14ac:dyDescent="0.25">
      <c r="A167" s="10">
        <v>92267</v>
      </c>
      <c r="B167" s="10" t="s">
        <v>1363</v>
      </c>
    </row>
    <row r="168" spans="1:2" x14ac:dyDescent="0.25">
      <c r="A168" s="10">
        <v>92267</v>
      </c>
      <c r="B168" s="10" t="s">
        <v>951</v>
      </c>
    </row>
    <row r="169" spans="1:2" x14ac:dyDescent="0.25">
      <c r="A169" s="10">
        <v>92267</v>
      </c>
      <c r="B169" s="10" t="s">
        <v>950</v>
      </c>
    </row>
    <row r="170" spans="1:2" x14ac:dyDescent="0.25">
      <c r="A170" s="10">
        <v>92267</v>
      </c>
      <c r="B170" s="10" t="s">
        <v>1306</v>
      </c>
    </row>
    <row r="171" spans="1:2" x14ac:dyDescent="0.25">
      <c r="A171" s="10">
        <v>92267</v>
      </c>
      <c r="B171" s="10" t="s">
        <v>1304</v>
      </c>
    </row>
    <row r="172" spans="1:2" x14ac:dyDescent="0.25">
      <c r="A172" s="10">
        <v>92840</v>
      </c>
      <c r="B172" s="10" t="s">
        <v>951</v>
      </c>
    </row>
    <row r="173" spans="1:2" x14ac:dyDescent="0.25">
      <c r="A173" s="10">
        <v>92840</v>
      </c>
      <c r="B173" s="10" t="s">
        <v>1306</v>
      </c>
    </row>
    <row r="174" spans="1:2" x14ac:dyDescent="0.25">
      <c r="A174" s="10">
        <v>92427</v>
      </c>
      <c r="B174" s="10" t="s">
        <v>953</v>
      </c>
    </row>
    <row r="175" spans="1:2" x14ac:dyDescent="0.25">
      <c r="A175" s="10">
        <v>92427</v>
      </c>
      <c r="B175" s="10" t="s">
        <v>1308</v>
      </c>
    </row>
    <row r="176" spans="1:2" x14ac:dyDescent="0.25">
      <c r="A176" s="10">
        <v>92282</v>
      </c>
      <c r="B176" s="10" t="s">
        <v>1305</v>
      </c>
    </row>
    <row r="177" spans="1:2" x14ac:dyDescent="0.25">
      <c r="A177" s="10">
        <v>92392</v>
      </c>
      <c r="B177" s="10" t="s">
        <v>1364</v>
      </c>
    </row>
    <row r="178" spans="1:2" x14ac:dyDescent="0.25">
      <c r="A178" s="10">
        <v>92392</v>
      </c>
      <c r="B178" s="10" t="s">
        <v>1308</v>
      </c>
    </row>
    <row r="179" spans="1:2" x14ac:dyDescent="0.25">
      <c r="A179" s="10">
        <v>92353</v>
      </c>
      <c r="B179" s="10" t="s">
        <v>951</v>
      </c>
    </row>
    <row r="180" spans="1:2" x14ac:dyDescent="0.25">
      <c r="A180" s="10">
        <v>92353</v>
      </c>
      <c r="B180" s="10" t="s">
        <v>957</v>
      </c>
    </row>
    <row r="181" spans="1:2" x14ac:dyDescent="0.25">
      <c r="A181" s="10">
        <v>92231</v>
      </c>
      <c r="B181" s="10" t="s">
        <v>1306</v>
      </c>
    </row>
    <row r="182" spans="1:2" x14ac:dyDescent="0.25">
      <c r="A182" s="10">
        <v>92382</v>
      </c>
      <c r="B182" s="10" t="s">
        <v>958</v>
      </c>
    </row>
    <row r="183" spans="1:2" x14ac:dyDescent="0.25">
      <c r="A183" s="10">
        <v>92382</v>
      </c>
      <c r="B183" s="10" t="s">
        <v>1365</v>
      </c>
    </row>
    <row r="184" spans="1:2" x14ac:dyDescent="0.25">
      <c r="A184" s="10">
        <v>92360</v>
      </c>
      <c r="B184" s="10" t="s">
        <v>1322</v>
      </c>
    </row>
    <row r="185" spans="1:2" x14ac:dyDescent="0.25">
      <c r="A185" s="10">
        <v>92360</v>
      </c>
      <c r="B185" s="10" t="s">
        <v>1366</v>
      </c>
    </row>
    <row r="186" spans="1:2" x14ac:dyDescent="0.25">
      <c r="A186" s="10">
        <v>92360</v>
      </c>
      <c r="B186" s="10" t="s">
        <v>1306</v>
      </c>
    </row>
    <row r="187" spans="1:2" x14ac:dyDescent="0.25">
      <c r="A187" s="10">
        <v>92360</v>
      </c>
      <c r="B187" s="10" t="s">
        <v>1304</v>
      </c>
    </row>
    <row r="188" spans="1:2" x14ac:dyDescent="0.25">
      <c r="A188" s="10">
        <v>92403</v>
      </c>
      <c r="B188" s="10" t="s">
        <v>959</v>
      </c>
    </row>
    <row r="189" spans="1:2" x14ac:dyDescent="0.25">
      <c r="A189" s="10">
        <v>92403</v>
      </c>
      <c r="B189" s="10" t="s">
        <v>1367</v>
      </c>
    </row>
    <row r="190" spans="1:2" x14ac:dyDescent="0.25">
      <c r="A190" s="10">
        <v>92359</v>
      </c>
      <c r="B190" s="10" t="s">
        <v>1306</v>
      </c>
    </row>
    <row r="191" spans="1:2" x14ac:dyDescent="0.25">
      <c r="A191" s="10">
        <v>92359</v>
      </c>
      <c r="B191" s="10" t="s">
        <v>960</v>
      </c>
    </row>
    <row r="192" spans="1:2" x14ac:dyDescent="0.25">
      <c r="A192" s="10">
        <v>92319</v>
      </c>
      <c r="B192" s="10" t="s">
        <v>1322</v>
      </c>
    </row>
    <row r="193" spans="1:2" x14ac:dyDescent="0.25">
      <c r="A193" s="10">
        <v>92319</v>
      </c>
      <c r="B193" s="10" t="s">
        <v>961</v>
      </c>
    </row>
    <row r="194" spans="1:2" x14ac:dyDescent="0.25">
      <c r="A194" s="10">
        <v>92319</v>
      </c>
      <c r="B194" s="10" t="s">
        <v>956</v>
      </c>
    </row>
    <row r="195" spans="1:2" x14ac:dyDescent="0.25">
      <c r="A195" s="10">
        <v>92319</v>
      </c>
      <c r="B195" s="10" t="s">
        <v>1304</v>
      </c>
    </row>
    <row r="196" spans="1:2" x14ac:dyDescent="0.25">
      <c r="A196" s="10">
        <v>92298</v>
      </c>
      <c r="B196" s="10" t="s">
        <v>1322</v>
      </c>
    </row>
    <row r="197" spans="1:2" x14ac:dyDescent="0.25">
      <c r="A197" s="10">
        <v>92298</v>
      </c>
      <c r="B197" s="10" t="s">
        <v>1368</v>
      </c>
    </row>
    <row r="198" spans="1:2" x14ac:dyDescent="0.25">
      <c r="A198" s="10">
        <v>92298</v>
      </c>
      <c r="B198" s="10" t="s">
        <v>951</v>
      </c>
    </row>
    <row r="199" spans="1:2" x14ac:dyDescent="0.25">
      <c r="A199" s="10">
        <v>92298</v>
      </c>
      <c r="B199" s="10" t="s">
        <v>1306</v>
      </c>
    </row>
    <row r="200" spans="1:2" x14ac:dyDescent="0.25">
      <c r="A200" s="10">
        <v>92298</v>
      </c>
      <c r="B200" s="10" t="s">
        <v>1369</v>
      </c>
    </row>
    <row r="201" spans="1:2" x14ac:dyDescent="0.25">
      <c r="A201" s="10">
        <v>92249</v>
      </c>
      <c r="B201" s="10" t="s">
        <v>962</v>
      </c>
    </row>
    <row r="202" spans="1:2" x14ac:dyDescent="0.25">
      <c r="A202" s="10">
        <v>92249</v>
      </c>
      <c r="B202" s="10" t="s">
        <v>1310</v>
      </c>
    </row>
    <row r="203" spans="1:2" x14ac:dyDescent="0.25">
      <c r="A203" s="10">
        <v>92245</v>
      </c>
      <c r="B203" s="10" t="s">
        <v>1370</v>
      </c>
    </row>
    <row r="204" spans="1:2" x14ac:dyDescent="0.25">
      <c r="A204" s="10">
        <v>92229</v>
      </c>
      <c r="B204" s="10" t="s">
        <v>954</v>
      </c>
    </row>
    <row r="205" spans="1:2" x14ac:dyDescent="0.25">
      <c r="A205" s="10">
        <v>92229</v>
      </c>
      <c r="B205" s="10" t="s">
        <v>1371</v>
      </c>
    </row>
    <row r="206" spans="1:2" x14ac:dyDescent="0.25">
      <c r="A206" s="10">
        <v>92315</v>
      </c>
      <c r="B206" s="10" t="s">
        <v>1306</v>
      </c>
    </row>
    <row r="207" spans="1:2" x14ac:dyDescent="0.25">
      <c r="A207" s="10">
        <v>92315</v>
      </c>
      <c r="B207" s="10" t="s">
        <v>1372</v>
      </c>
    </row>
    <row r="208" spans="1:2" x14ac:dyDescent="0.25">
      <c r="A208" s="10">
        <v>92363</v>
      </c>
      <c r="B208" s="10" t="s">
        <v>963</v>
      </c>
    </row>
    <row r="209" spans="1:2" x14ac:dyDescent="0.25">
      <c r="A209" s="10">
        <v>92363</v>
      </c>
      <c r="B209" s="10" t="s">
        <v>969</v>
      </c>
    </row>
    <row r="210" spans="1:2" x14ac:dyDescent="0.25">
      <c r="A210" s="10">
        <v>92363</v>
      </c>
      <c r="B210" s="10" t="s">
        <v>1308</v>
      </c>
    </row>
    <row r="211" spans="1:2" x14ac:dyDescent="0.25">
      <c r="A211" s="10">
        <v>92363</v>
      </c>
      <c r="B211" s="10" t="s">
        <v>1373</v>
      </c>
    </row>
    <row r="212" spans="1:2" x14ac:dyDescent="0.25">
      <c r="A212" s="10">
        <v>92841</v>
      </c>
      <c r="B212" s="10" t="s">
        <v>964</v>
      </c>
    </row>
    <row r="213" spans="1:2" x14ac:dyDescent="0.25">
      <c r="A213" s="10">
        <v>92841</v>
      </c>
      <c r="B213" s="10" t="s">
        <v>1308</v>
      </c>
    </row>
    <row r="214" spans="1:2" x14ac:dyDescent="0.25">
      <c r="A214" s="10">
        <v>92405</v>
      </c>
      <c r="B214" s="10" t="s">
        <v>1301</v>
      </c>
    </row>
    <row r="215" spans="1:2" x14ac:dyDescent="0.25">
      <c r="A215" s="10">
        <v>92247</v>
      </c>
      <c r="B215" s="10" t="s">
        <v>949</v>
      </c>
    </row>
    <row r="216" spans="1:2" x14ac:dyDescent="0.25">
      <c r="A216" s="10">
        <v>92247</v>
      </c>
      <c r="B216" s="10" t="s">
        <v>1374</v>
      </c>
    </row>
    <row r="217" spans="1:2" x14ac:dyDescent="0.25">
      <c r="A217" s="10">
        <v>92288</v>
      </c>
      <c r="B217" s="10" t="s">
        <v>1322</v>
      </c>
    </row>
    <row r="218" spans="1:2" x14ac:dyDescent="0.25">
      <c r="A218" s="10">
        <v>92288</v>
      </c>
      <c r="B218" s="10" t="s">
        <v>965</v>
      </c>
    </row>
    <row r="219" spans="1:2" x14ac:dyDescent="0.25">
      <c r="A219" s="10">
        <v>92288</v>
      </c>
      <c r="B219" s="10" t="s">
        <v>1304</v>
      </c>
    </row>
    <row r="220" spans="1:2" x14ac:dyDescent="0.25">
      <c r="A220" s="10">
        <v>92268</v>
      </c>
      <c r="B220" s="10" t="s">
        <v>1375</v>
      </c>
    </row>
    <row r="221" spans="1:2" x14ac:dyDescent="0.25">
      <c r="A221" s="10">
        <v>92318</v>
      </c>
      <c r="B221" s="10" t="s">
        <v>1307</v>
      </c>
    </row>
    <row r="222" spans="1:2" x14ac:dyDescent="0.25">
      <c r="A222" s="10">
        <v>92228</v>
      </c>
      <c r="B222" s="10" t="s">
        <v>1322</v>
      </c>
    </row>
    <row r="223" spans="1:2" x14ac:dyDescent="0.25">
      <c r="A223" s="10">
        <v>92228</v>
      </c>
      <c r="B223" s="10" t="s">
        <v>967</v>
      </c>
    </row>
    <row r="224" spans="1:2" x14ac:dyDescent="0.25">
      <c r="A224" s="10">
        <v>92228</v>
      </c>
      <c r="B224" s="10" t="s">
        <v>1304</v>
      </c>
    </row>
    <row r="225" spans="1:2" x14ac:dyDescent="0.25">
      <c r="A225" s="10">
        <v>92287</v>
      </c>
      <c r="B225" s="10" t="s">
        <v>951</v>
      </c>
    </row>
    <row r="226" spans="1:2" x14ac:dyDescent="0.25">
      <c r="A226" s="10">
        <v>92287</v>
      </c>
      <c r="B226" s="10" t="s">
        <v>968</v>
      </c>
    </row>
    <row r="227" spans="1:2" x14ac:dyDescent="0.25">
      <c r="A227" s="10">
        <v>92540</v>
      </c>
      <c r="B227" s="10" t="s">
        <v>964</v>
      </c>
    </row>
    <row r="228" spans="1:2" x14ac:dyDescent="0.25">
      <c r="A228" s="10">
        <v>92540</v>
      </c>
      <c r="B228" s="10" t="s">
        <v>1308</v>
      </c>
    </row>
    <row r="229" spans="1:2" x14ac:dyDescent="0.25">
      <c r="A229" s="10">
        <v>92787</v>
      </c>
      <c r="B229" s="10" t="s">
        <v>964</v>
      </c>
    </row>
    <row r="230" spans="1:2" x14ac:dyDescent="0.25">
      <c r="A230" s="10">
        <v>92787</v>
      </c>
      <c r="B230" s="10" t="s">
        <v>969</v>
      </c>
    </row>
    <row r="231" spans="1:2" x14ac:dyDescent="0.25">
      <c r="A231" s="10">
        <v>92787</v>
      </c>
      <c r="B231" s="10" t="s">
        <v>1308</v>
      </c>
    </row>
    <row r="232" spans="1:2" x14ac:dyDescent="0.25">
      <c r="A232" s="10">
        <v>92312</v>
      </c>
      <c r="B232" s="10" t="s">
        <v>1376</v>
      </c>
    </row>
    <row r="233" spans="1:2" x14ac:dyDescent="0.25">
      <c r="A233" s="10">
        <v>92313</v>
      </c>
      <c r="B233" s="10" t="s">
        <v>1377</v>
      </c>
    </row>
    <row r="234" spans="1:2" x14ac:dyDescent="0.25">
      <c r="A234" s="10">
        <v>92832</v>
      </c>
      <c r="B234" s="10" t="s">
        <v>951</v>
      </c>
    </row>
    <row r="235" spans="1:2" x14ac:dyDescent="0.25">
      <c r="A235" s="10">
        <v>92832</v>
      </c>
      <c r="B235" s="10" t="s">
        <v>970</v>
      </c>
    </row>
    <row r="236" spans="1:2" x14ac:dyDescent="0.25">
      <c r="A236" s="10">
        <v>92832</v>
      </c>
      <c r="B236" s="10" t="s">
        <v>1306</v>
      </c>
    </row>
    <row r="237" spans="1:2" x14ac:dyDescent="0.25">
      <c r="A237" s="10">
        <v>92508</v>
      </c>
      <c r="B237" s="10" t="s">
        <v>971</v>
      </c>
    </row>
    <row r="238" spans="1:2" x14ac:dyDescent="0.25">
      <c r="A238" s="10">
        <v>92508</v>
      </c>
      <c r="B238" s="10" t="s">
        <v>1308</v>
      </c>
    </row>
    <row r="239" spans="1:2" x14ac:dyDescent="0.25">
      <c r="A239" s="10">
        <v>92425</v>
      </c>
      <c r="B239" s="10" t="s">
        <v>1322</v>
      </c>
    </row>
    <row r="240" spans="1:2" x14ac:dyDescent="0.25">
      <c r="A240" s="10">
        <v>92425</v>
      </c>
      <c r="B240" s="10" t="s">
        <v>972</v>
      </c>
    </row>
    <row r="241" spans="1:2" x14ac:dyDescent="0.25">
      <c r="A241" s="10">
        <v>92425</v>
      </c>
      <c r="B241" s="10" t="s">
        <v>973</v>
      </c>
    </row>
    <row r="242" spans="1:2" x14ac:dyDescent="0.25">
      <c r="A242" s="10">
        <v>92425</v>
      </c>
      <c r="B242" s="10" t="s">
        <v>1304</v>
      </c>
    </row>
    <row r="243" spans="1:2" x14ac:dyDescent="0.25">
      <c r="A243" s="10">
        <v>92469</v>
      </c>
      <c r="B243" s="10" t="s">
        <v>974</v>
      </c>
    </row>
    <row r="244" spans="1:2" x14ac:dyDescent="0.25">
      <c r="A244" s="10">
        <v>92469</v>
      </c>
      <c r="B244" s="10" t="s">
        <v>1378</v>
      </c>
    </row>
    <row r="245" spans="1:2" x14ac:dyDescent="0.25">
      <c r="A245" s="10">
        <v>92689</v>
      </c>
      <c r="B245" s="10" t="s">
        <v>951</v>
      </c>
    </row>
    <row r="246" spans="1:2" x14ac:dyDescent="0.25">
      <c r="A246" s="10">
        <v>92689</v>
      </c>
      <c r="B246" s="10" t="s">
        <v>1379</v>
      </c>
    </row>
    <row r="247" spans="1:2" x14ac:dyDescent="0.25">
      <c r="A247" s="10">
        <v>92398</v>
      </c>
      <c r="B247" s="10" t="s">
        <v>975</v>
      </c>
    </row>
    <row r="248" spans="1:2" x14ac:dyDescent="0.25">
      <c r="A248" s="10">
        <v>92398</v>
      </c>
      <c r="B248" s="10" t="s">
        <v>1306</v>
      </c>
    </row>
    <row r="249" spans="1:2" x14ac:dyDescent="0.25">
      <c r="A249" s="10">
        <v>92398</v>
      </c>
      <c r="B249" s="10" t="s">
        <v>1380</v>
      </c>
    </row>
    <row r="250" spans="1:2" x14ac:dyDescent="0.25">
      <c r="A250" s="10">
        <v>92831</v>
      </c>
      <c r="B250" s="10" t="s">
        <v>976</v>
      </c>
    </row>
    <row r="251" spans="1:2" x14ac:dyDescent="0.25">
      <c r="A251" s="10">
        <v>92704</v>
      </c>
      <c r="B251" s="10" t="s">
        <v>951</v>
      </c>
    </row>
    <row r="252" spans="1:2" x14ac:dyDescent="0.25">
      <c r="A252" s="10">
        <v>92704</v>
      </c>
      <c r="B252" s="10" t="s">
        <v>1381</v>
      </c>
    </row>
    <row r="253" spans="1:2" x14ac:dyDescent="0.25">
      <c r="A253" s="10">
        <v>92412</v>
      </c>
      <c r="B253" s="10" t="s">
        <v>949</v>
      </c>
    </row>
    <row r="254" spans="1:2" x14ac:dyDescent="0.25">
      <c r="A254" s="10">
        <v>92275</v>
      </c>
      <c r="B254" s="10" t="s">
        <v>1306</v>
      </c>
    </row>
    <row r="255" spans="1:2" x14ac:dyDescent="0.25">
      <c r="A255" s="10">
        <v>92275</v>
      </c>
      <c r="B255" s="10" t="s">
        <v>958</v>
      </c>
    </row>
    <row r="256" spans="1:2" x14ac:dyDescent="0.25">
      <c r="A256" s="10">
        <v>92471</v>
      </c>
      <c r="B256" s="10" t="s">
        <v>954</v>
      </c>
    </row>
    <row r="257" spans="1:2" x14ac:dyDescent="0.25">
      <c r="A257" s="10">
        <v>92471</v>
      </c>
      <c r="B257" s="10" t="s">
        <v>1382</v>
      </c>
    </row>
    <row r="258" spans="1:2" x14ac:dyDescent="0.25">
      <c r="A258" s="10">
        <v>92292</v>
      </c>
      <c r="B258" s="10" t="s">
        <v>951</v>
      </c>
    </row>
    <row r="259" spans="1:2" x14ac:dyDescent="0.25">
      <c r="A259" s="10">
        <v>92292</v>
      </c>
      <c r="B259" s="10" t="s">
        <v>1383</v>
      </c>
    </row>
    <row r="260" spans="1:2" x14ac:dyDescent="0.25">
      <c r="A260" s="10">
        <v>92235</v>
      </c>
      <c r="B260" s="10" t="s">
        <v>951</v>
      </c>
    </row>
    <row r="261" spans="1:2" x14ac:dyDescent="0.25">
      <c r="A261" s="10">
        <v>92500</v>
      </c>
      <c r="B261" s="10" t="s">
        <v>951</v>
      </c>
    </row>
    <row r="262" spans="1:2" x14ac:dyDescent="0.25">
      <c r="A262" s="10">
        <v>92500</v>
      </c>
      <c r="B262" s="10" t="s">
        <v>977</v>
      </c>
    </row>
    <row r="263" spans="1:2" x14ac:dyDescent="0.25">
      <c r="A263" s="10">
        <v>92500</v>
      </c>
      <c r="B263" s="10" t="s">
        <v>1383</v>
      </c>
    </row>
    <row r="264" spans="1:2" x14ac:dyDescent="0.25">
      <c r="A264" s="10">
        <v>92366</v>
      </c>
      <c r="B264" s="10" t="s">
        <v>949</v>
      </c>
    </row>
    <row r="265" spans="1:2" x14ac:dyDescent="0.25">
      <c r="A265" s="10">
        <v>92366</v>
      </c>
      <c r="B265" s="10" t="s">
        <v>1365</v>
      </c>
    </row>
    <row r="266" spans="1:2" x14ac:dyDescent="0.25">
      <c r="A266" s="10">
        <v>92369</v>
      </c>
      <c r="B266" s="10" t="s">
        <v>951</v>
      </c>
    </row>
    <row r="267" spans="1:2" x14ac:dyDescent="0.25">
      <c r="A267" s="10">
        <v>92369</v>
      </c>
      <c r="B267" s="10" t="s">
        <v>975</v>
      </c>
    </row>
    <row r="268" spans="1:2" x14ac:dyDescent="0.25">
      <c r="A268" s="10">
        <v>92372</v>
      </c>
      <c r="B268" s="10" t="s">
        <v>951</v>
      </c>
    </row>
    <row r="269" spans="1:2" x14ac:dyDescent="0.25">
      <c r="A269" s="10">
        <v>92413</v>
      </c>
      <c r="B269" s="10" t="s">
        <v>951</v>
      </c>
    </row>
    <row r="270" spans="1:2" x14ac:dyDescent="0.25">
      <c r="A270" s="10">
        <v>92413</v>
      </c>
      <c r="B270" s="10" t="s">
        <v>978</v>
      </c>
    </row>
    <row r="271" spans="1:2" x14ac:dyDescent="0.25">
      <c r="A271" s="10">
        <v>92413</v>
      </c>
      <c r="B271" s="10" t="s">
        <v>1384</v>
      </c>
    </row>
    <row r="272" spans="1:2" x14ac:dyDescent="0.25">
      <c r="A272" s="10">
        <v>92411</v>
      </c>
      <c r="B272" s="10" t="s">
        <v>951</v>
      </c>
    </row>
    <row r="273" spans="1:2" x14ac:dyDescent="0.25">
      <c r="A273" s="10">
        <v>92459</v>
      </c>
      <c r="B273" s="10" t="s">
        <v>951</v>
      </c>
    </row>
    <row r="274" spans="1:2" x14ac:dyDescent="0.25">
      <c r="A274" s="10">
        <v>92449</v>
      </c>
      <c r="B274" s="10" t="s">
        <v>1306</v>
      </c>
    </row>
    <row r="275" spans="1:2" x14ac:dyDescent="0.25">
      <c r="A275" s="10">
        <v>92449</v>
      </c>
      <c r="B275" s="10" t="s">
        <v>1344</v>
      </c>
    </row>
    <row r="276" spans="1:2" x14ac:dyDescent="0.25">
      <c r="A276" s="10">
        <v>92281</v>
      </c>
      <c r="B276" s="10" t="s">
        <v>951</v>
      </c>
    </row>
    <row r="277" spans="1:2" x14ac:dyDescent="0.25">
      <c r="A277" s="10">
        <v>92281</v>
      </c>
      <c r="B277" s="10" t="s">
        <v>1304</v>
      </c>
    </row>
    <row r="278" spans="1:2" x14ac:dyDescent="0.25">
      <c r="A278" s="10">
        <v>92281</v>
      </c>
      <c r="B278" s="10" t="s">
        <v>1385</v>
      </c>
    </row>
    <row r="279" spans="1:2" x14ac:dyDescent="0.25">
      <c r="A279" s="10">
        <v>92472</v>
      </c>
      <c r="B279" s="10" t="s">
        <v>949</v>
      </c>
    </row>
    <row r="280" spans="1:2" x14ac:dyDescent="0.25">
      <c r="A280" s="10">
        <v>92472</v>
      </c>
      <c r="B280" s="10" t="s">
        <v>1382</v>
      </c>
    </row>
    <row r="281" spans="1:2" x14ac:dyDescent="0.25">
      <c r="A281" s="10">
        <v>92451</v>
      </c>
      <c r="B281" s="10" t="s">
        <v>1306</v>
      </c>
    </row>
    <row r="282" spans="1:2" x14ac:dyDescent="0.25">
      <c r="A282" s="10">
        <v>92451</v>
      </c>
      <c r="B282" s="10" t="s">
        <v>1386</v>
      </c>
    </row>
    <row r="283" spans="1:2" x14ac:dyDescent="0.25">
      <c r="A283" s="10">
        <v>92843</v>
      </c>
      <c r="B283" s="10" t="s">
        <v>951</v>
      </c>
    </row>
    <row r="284" spans="1:2" x14ac:dyDescent="0.25">
      <c r="A284" s="10">
        <v>92844</v>
      </c>
      <c r="B284" s="10" t="s">
        <v>981</v>
      </c>
    </row>
    <row r="285" spans="1:2" x14ac:dyDescent="0.25">
      <c r="A285" s="10">
        <v>92844</v>
      </c>
      <c r="B285" s="10" t="s">
        <v>982</v>
      </c>
    </row>
    <row r="286" spans="1:2" x14ac:dyDescent="0.25">
      <c r="A286" s="10">
        <v>92844</v>
      </c>
      <c r="B286" s="10" t="s">
        <v>952</v>
      </c>
    </row>
    <row r="287" spans="1:2" x14ac:dyDescent="0.25">
      <c r="A287" s="10">
        <v>92844</v>
      </c>
      <c r="B287" s="10" t="s">
        <v>1387</v>
      </c>
    </row>
    <row r="288" spans="1:2" x14ac:dyDescent="0.25">
      <c r="A288" s="10">
        <v>92379</v>
      </c>
      <c r="B288" s="10" t="s">
        <v>1322</v>
      </c>
    </row>
    <row r="289" spans="1:2" x14ac:dyDescent="0.25">
      <c r="A289" s="10">
        <v>92379</v>
      </c>
      <c r="B289" s="10" t="s">
        <v>1388</v>
      </c>
    </row>
    <row r="290" spans="1:2" x14ac:dyDescent="0.25">
      <c r="A290" s="10">
        <v>92379</v>
      </c>
      <c r="B290" s="10" t="s">
        <v>952</v>
      </c>
    </row>
    <row r="291" spans="1:2" x14ac:dyDescent="0.25">
      <c r="A291" s="10">
        <v>92379</v>
      </c>
      <c r="B291" s="10" t="s">
        <v>1304</v>
      </c>
    </row>
    <row r="292" spans="1:2" x14ac:dyDescent="0.25">
      <c r="A292" s="10">
        <v>92845</v>
      </c>
      <c r="B292" s="10" t="s">
        <v>952</v>
      </c>
    </row>
    <row r="293" spans="1:2" x14ac:dyDescent="0.25">
      <c r="A293" s="10">
        <v>92845</v>
      </c>
      <c r="B293" s="10" t="s">
        <v>1305</v>
      </c>
    </row>
    <row r="294" spans="1:2" x14ac:dyDescent="0.25">
      <c r="A294" s="10">
        <v>92410</v>
      </c>
      <c r="B294" s="10" t="s">
        <v>983</v>
      </c>
    </row>
    <row r="295" spans="1:2" x14ac:dyDescent="0.25">
      <c r="A295" s="10">
        <v>92410</v>
      </c>
      <c r="B295" s="10" t="s">
        <v>1356</v>
      </c>
    </row>
    <row r="296" spans="1:2" x14ac:dyDescent="0.25">
      <c r="A296" s="10">
        <v>92429</v>
      </c>
      <c r="B296" s="10" t="s">
        <v>984</v>
      </c>
    </row>
    <row r="297" spans="1:2" x14ac:dyDescent="0.25">
      <c r="A297" s="10">
        <v>92618</v>
      </c>
      <c r="B297" s="10" t="s">
        <v>974</v>
      </c>
    </row>
    <row r="298" spans="1:2" x14ac:dyDescent="0.25">
      <c r="A298" s="10">
        <v>92455</v>
      </c>
      <c r="B298" s="10" t="s">
        <v>1349</v>
      </c>
    </row>
    <row r="299" spans="1:2" x14ac:dyDescent="0.25">
      <c r="A299" s="10">
        <v>92452</v>
      </c>
      <c r="B299" s="10" t="s">
        <v>974</v>
      </c>
    </row>
    <row r="300" spans="1:2" x14ac:dyDescent="0.25">
      <c r="A300" s="10">
        <v>92452</v>
      </c>
      <c r="B300" s="10" t="s">
        <v>1389</v>
      </c>
    </row>
    <row r="301" spans="1:2" x14ac:dyDescent="0.25">
      <c r="A301" s="10">
        <v>92833</v>
      </c>
      <c r="B301" s="10" t="s">
        <v>951</v>
      </c>
    </row>
    <row r="302" spans="1:2" x14ac:dyDescent="0.25">
      <c r="A302" s="10">
        <v>92833</v>
      </c>
      <c r="B302" s="10" t="s">
        <v>985</v>
      </c>
    </row>
    <row r="303" spans="1:2" x14ac:dyDescent="0.25">
      <c r="A303" s="10">
        <v>92846</v>
      </c>
      <c r="B303" s="10" t="s">
        <v>964</v>
      </c>
    </row>
    <row r="304" spans="1:2" x14ac:dyDescent="0.25">
      <c r="A304" s="10">
        <v>92846</v>
      </c>
      <c r="B304" s="10" t="s">
        <v>1390</v>
      </c>
    </row>
    <row r="305" spans="1:2" x14ac:dyDescent="0.25">
      <c r="A305" s="10">
        <v>92846</v>
      </c>
      <c r="B305" s="10" t="s">
        <v>1308</v>
      </c>
    </row>
    <row r="306" spans="1:2" x14ac:dyDescent="0.25">
      <c r="A306" s="10">
        <v>92377</v>
      </c>
      <c r="B306" s="10" t="s">
        <v>951</v>
      </c>
    </row>
    <row r="307" spans="1:2" x14ac:dyDescent="0.25">
      <c r="A307" s="10">
        <v>92377</v>
      </c>
      <c r="B307" s="10" t="s">
        <v>1391</v>
      </c>
    </row>
    <row r="308" spans="1:2" x14ac:dyDescent="0.25">
      <c r="A308" s="10">
        <v>92407</v>
      </c>
      <c r="B308" s="10" t="s">
        <v>952</v>
      </c>
    </row>
    <row r="309" spans="1:2" x14ac:dyDescent="0.25">
      <c r="A309" s="10">
        <v>92419</v>
      </c>
      <c r="B309" s="10" t="s">
        <v>1392</v>
      </c>
    </row>
    <row r="310" spans="1:2" x14ac:dyDescent="0.25">
      <c r="A310" s="10">
        <v>92432</v>
      </c>
      <c r="B310" s="10" t="s">
        <v>986</v>
      </c>
    </row>
    <row r="311" spans="1:2" x14ac:dyDescent="0.25">
      <c r="A311" s="10">
        <v>92432</v>
      </c>
      <c r="B311" s="10" t="s">
        <v>1376</v>
      </c>
    </row>
    <row r="312" spans="1:2" x14ac:dyDescent="0.25">
      <c r="A312" s="10">
        <v>92468</v>
      </c>
      <c r="B312" s="10" t="s">
        <v>987</v>
      </c>
    </row>
    <row r="313" spans="1:2" x14ac:dyDescent="0.25">
      <c r="A313" s="10">
        <v>92468</v>
      </c>
      <c r="B313" s="10" t="s">
        <v>969</v>
      </c>
    </row>
    <row r="314" spans="1:2" x14ac:dyDescent="0.25">
      <c r="A314" s="10">
        <v>92468</v>
      </c>
      <c r="B314" s="10" t="s">
        <v>1308</v>
      </c>
    </row>
    <row r="315" spans="1:2" x14ac:dyDescent="0.25">
      <c r="A315" s="10">
        <v>92355</v>
      </c>
      <c r="B315" s="10" t="s">
        <v>1308</v>
      </c>
    </row>
    <row r="316" spans="1:2" x14ac:dyDescent="0.25">
      <c r="A316" s="10">
        <v>93412</v>
      </c>
      <c r="B316" s="10" t="s">
        <v>1322</v>
      </c>
    </row>
    <row r="317" spans="1:2" x14ac:dyDescent="0.25">
      <c r="A317" s="10">
        <v>93412</v>
      </c>
      <c r="B317" s="10" t="s">
        <v>1393</v>
      </c>
    </row>
    <row r="318" spans="1:2" x14ac:dyDescent="0.25">
      <c r="A318" s="10">
        <v>93412</v>
      </c>
      <c r="B318" s="10" t="s">
        <v>1000</v>
      </c>
    </row>
    <row r="319" spans="1:2" x14ac:dyDescent="0.25">
      <c r="A319" s="10">
        <v>93412</v>
      </c>
      <c r="B319" s="10" t="s">
        <v>1304</v>
      </c>
    </row>
    <row r="320" spans="1:2" x14ac:dyDescent="0.25">
      <c r="A320" s="10">
        <v>92364</v>
      </c>
      <c r="B320" s="10" t="s">
        <v>1394</v>
      </c>
    </row>
    <row r="321" spans="1:2" x14ac:dyDescent="0.25">
      <c r="A321" s="10">
        <v>92536</v>
      </c>
      <c r="B321" s="10" t="s">
        <v>1356</v>
      </c>
    </row>
    <row r="322" spans="1:2" x14ac:dyDescent="0.25">
      <c r="A322" s="10">
        <v>92649</v>
      </c>
      <c r="B322" s="10" t="s">
        <v>951</v>
      </c>
    </row>
    <row r="323" spans="1:2" x14ac:dyDescent="0.25">
      <c r="A323" s="10">
        <v>92649</v>
      </c>
      <c r="B323" s="10" t="s">
        <v>1306</v>
      </c>
    </row>
    <row r="324" spans="1:2" x14ac:dyDescent="0.25">
      <c r="A324" s="10">
        <v>92649</v>
      </c>
      <c r="B324" s="10" t="s">
        <v>1392</v>
      </c>
    </row>
    <row r="325" spans="1:2" x14ac:dyDescent="0.25">
      <c r="A325" s="10">
        <v>92553</v>
      </c>
      <c r="B325" s="10" t="s">
        <v>952</v>
      </c>
    </row>
    <row r="326" spans="1:2" x14ac:dyDescent="0.25">
      <c r="A326" s="10">
        <v>92448</v>
      </c>
      <c r="B326" s="10" t="s">
        <v>952</v>
      </c>
    </row>
    <row r="327" spans="1:2" x14ac:dyDescent="0.25">
      <c r="A327" s="10">
        <v>92448</v>
      </c>
      <c r="B327" s="10" t="s">
        <v>1371</v>
      </c>
    </row>
    <row r="328" spans="1:2" x14ac:dyDescent="0.25">
      <c r="A328" s="10">
        <v>92559</v>
      </c>
      <c r="B328" s="10" t="s">
        <v>988</v>
      </c>
    </row>
    <row r="329" spans="1:2" x14ac:dyDescent="0.25">
      <c r="A329" s="10">
        <v>92559</v>
      </c>
      <c r="B329" s="10" t="s">
        <v>1304</v>
      </c>
    </row>
    <row r="330" spans="1:2" x14ac:dyDescent="0.25">
      <c r="A330" s="10">
        <v>92559</v>
      </c>
      <c r="B330" s="10" t="s">
        <v>1308</v>
      </c>
    </row>
    <row r="331" spans="1:2" x14ac:dyDescent="0.25">
      <c r="A331" s="10">
        <v>92390</v>
      </c>
      <c r="B331" s="10" t="s">
        <v>1395</v>
      </c>
    </row>
    <row r="332" spans="1:2" x14ac:dyDescent="0.25">
      <c r="A332" s="10">
        <v>92390</v>
      </c>
      <c r="B332" s="10" t="s">
        <v>1308</v>
      </c>
    </row>
    <row r="333" spans="1:2" x14ac:dyDescent="0.25">
      <c r="A333" s="10">
        <v>92693</v>
      </c>
      <c r="B333" s="10" t="s">
        <v>962</v>
      </c>
    </row>
    <row r="334" spans="1:2" x14ac:dyDescent="0.25">
      <c r="A334" s="10">
        <v>92693</v>
      </c>
      <c r="B334" s="10" t="s">
        <v>989</v>
      </c>
    </row>
    <row r="335" spans="1:2" x14ac:dyDescent="0.25">
      <c r="A335" s="10">
        <v>92693</v>
      </c>
      <c r="B335" s="10" t="s">
        <v>1310</v>
      </c>
    </row>
    <row r="336" spans="1:2" x14ac:dyDescent="0.25">
      <c r="A336" s="10">
        <v>92693</v>
      </c>
      <c r="B336" s="10" t="s">
        <v>990</v>
      </c>
    </row>
    <row r="337" spans="1:2" x14ac:dyDescent="0.25">
      <c r="A337" s="10">
        <v>92693</v>
      </c>
      <c r="B337" s="10" t="s">
        <v>952</v>
      </c>
    </row>
    <row r="338" spans="1:2" x14ac:dyDescent="0.25">
      <c r="A338" s="10">
        <v>92693</v>
      </c>
      <c r="B338" s="10" t="s">
        <v>1396</v>
      </c>
    </row>
    <row r="339" spans="1:2" x14ac:dyDescent="0.25">
      <c r="A339" s="10">
        <v>92646</v>
      </c>
      <c r="B339" s="10" t="s">
        <v>1310</v>
      </c>
    </row>
    <row r="340" spans="1:2" x14ac:dyDescent="0.25">
      <c r="A340" s="10">
        <v>92646</v>
      </c>
      <c r="B340" s="10" t="s">
        <v>960</v>
      </c>
    </row>
    <row r="341" spans="1:2" x14ac:dyDescent="0.25">
      <c r="A341" s="10">
        <v>92436</v>
      </c>
      <c r="B341" s="10" t="s">
        <v>954</v>
      </c>
    </row>
    <row r="342" spans="1:2" x14ac:dyDescent="0.25">
      <c r="A342" s="10">
        <v>92436</v>
      </c>
      <c r="B342" s="10" t="s">
        <v>952</v>
      </c>
    </row>
    <row r="343" spans="1:2" x14ac:dyDescent="0.25">
      <c r="A343" s="10">
        <v>92648</v>
      </c>
      <c r="B343" s="10" t="s">
        <v>1306</v>
      </c>
    </row>
    <row r="344" spans="1:2" x14ac:dyDescent="0.25">
      <c r="A344" s="10">
        <v>92648</v>
      </c>
      <c r="B344" s="10" t="s">
        <v>1397</v>
      </c>
    </row>
    <row r="345" spans="1:2" x14ac:dyDescent="0.25">
      <c r="A345" s="10">
        <v>92421</v>
      </c>
      <c r="B345" s="10" t="s">
        <v>1376</v>
      </c>
    </row>
    <row r="346" spans="1:2" x14ac:dyDescent="0.25">
      <c r="A346" s="10">
        <v>92530</v>
      </c>
      <c r="B346" s="10" t="s">
        <v>964</v>
      </c>
    </row>
    <row r="347" spans="1:2" x14ac:dyDescent="0.25">
      <c r="A347" s="10">
        <v>92530</v>
      </c>
      <c r="B347" s="10" t="s">
        <v>1308</v>
      </c>
    </row>
    <row r="348" spans="1:2" x14ac:dyDescent="0.25">
      <c r="A348" s="10">
        <v>92463</v>
      </c>
      <c r="B348" s="10" t="s">
        <v>956</v>
      </c>
    </row>
    <row r="349" spans="1:2" x14ac:dyDescent="0.25">
      <c r="A349" s="10">
        <v>92463</v>
      </c>
      <c r="B349" s="10" t="s">
        <v>1380</v>
      </c>
    </row>
    <row r="350" spans="1:2" x14ac:dyDescent="0.25">
      <c r="A350" s="10">
        <v>92408</v>
      </c>
      <c r="B350" s="10" t="s">
        <v>1310</v>
      </c>
    </row>
    <row r="351" spans="1:2" x14ac:dyDescent="0.25">
      <c r="A351" s="10">
        <v>92373</v>
      </c>
      <c r="B351" s="10" t="s">
        <v>951</v>
      </c>
    </row>
    <row r="352" spans="1:2" x14ac:dyDescent="0.25">
      <c r="A352" s="10">
        <v>92373</v>
      </c>
      <c r="B352" s="10" t="s">
        <v>992</v>
      </c>
    </row>
    <row r="353" spans="1:2" x14ac:dyDescent="0.25">
      <c r="A353" s="10">
        <v>92373</v>
      </c>
      <c r="B353" s="10" t="s">
        <v>1306</v>
      </c>
    </row>
    <row r="354" spans="1:2" x14ac:dyDescent="0.25">
      <c r="A354" s="10">
        <v>92373</v>
      </c>
      <c r="B354" s="10" t="s">
        <v>1398</v>
      </c>
    </row>
    <row r="355" spans="1:2" x14ac:dyDescent="0.25">
      <c r="A355" s="10">
        <v>92526</v>
      </c>
      <c r="B355" s="10" t="s">
        <v>993</v>
      </c>
    </row>
    <row r="356" spans="1:2" x14ac:dyDescent="0.25">
      <c r="A356" s="10">
        <v>92526</v>
      </c>
      <c r="B356" s="10" t="s">
        <v>1308</v>
      </c>
    </row>
    <row r="357" spans="1:2" x14ac:dyDescent="0.25">
      <c r="A357" s="10">
        <v>92535</v>
      </c>
      <c r="B357" s="10" t="s">
        <v>950</v>
      </c>
    </row>
    <row r="358" spans="1:2" x14ac:dyDescent="0.25">
      <c r="A358" s="10">
        <v>92535</v>
      </c>
      <c r="B358" s="10" t="s">
        <v>952</v>
      </c>
    </row>
    <row r="359" spans="1:2" x14ac:dyDescent="0.25">
      <c r="A359" s="10">
        <v>92535</v>
      </c>
      <c r="B359" s="10" t="s">
        <v>1333</v>
      </c>
    </row>
    <row r="360" spans="1:2" x14ac:dyDescent="0.25">
      <c r="A360" s="10">
        <v>92406</v>
      </c>
      <c r="B360" s="10" t="s">
        <v>954</v>
      </c>
    </row>
    <row r="361" spans="1:2" x14ac:dyDescent="0.25">
      <c r="A361" s="10">
        <v>92406</v>
      </c>
      <c r="B361" s="10" t="s">
        <v>1367</v>
      </c>
    </row>
    <row r="362" spans="1:2" x14ac:dyDescent="0.25">
      <c r="A362" s="10">
        <v>92506</v>
      </c>
      <c r="B362" s="10" t="s">
        <v>994</v>
      </c>
    </row>
    <row r="363" spans="1:2" x14ac:dyDescent="0.25">
      <c r="A363" s="10">
        <v>92506</v>
      </c>
      <c r="B363" s="10" t="s">
        <v>1306</v>
      </c>
    </row>
    <row r="364" spans="1:2" x14ac:dyDescent="0.25">
      <c r="A364" s="10">
        <v>92506</v>
      </c>
      <c r="B364" s="10" t="s">
        <v>1301</v>
      </c>
    </row>
    <row r="365" spans="1:2" x14ac:dyDescent="0.25">
      <c r="A365" s="10">
        <v>92426</v>
      </c>
      <c r="B365" s="10" t="s">
        <v>1322</v>
      </c>
    </row>
    <row r="366" spans="1:2" x14ac:dyDescent="0.25">
      <c r="A366" s="10">
        <v>92426</v>
      </c>
      <c r="B366" s="10" t="s">
        <v>1399</v>
      </c>
    </row>
    <row r="367" spans="1:2" x14ac:dyDescent="0.25">
      <c r="A367" s="10">
        <v>92426</v>
      </c>
      <c r="B367" s="10" t="s">
        <v>995</v>
      </c>
    </row>
    <row r="368" spans="1:2" x14ac:dyDescent="0.25">
      <c r="A368" s="10">
        <v>92426</v>
      </c>
      <c r="B368" s="10" t="s">
        <v>1306</v>
      </c>
    </row>
    <row r="369" spans="1:2" x14ac:dyDescent="0.25">
      <c r="A369" s="10">
        <v>92426</v>
      </c>
      <c r="B369" s="10" t="s">
        <v>996</v>
      </c>
    </row>
    <row r="370" spans="1:2" x14ac:dyDescent="0.25">
      <c r="A370" s="10">
        <v>92426</v>
      </c>
      <c r="B370" s="10" t="s">
        <v>1304</v>
      </c>
    </row>
    <row r="371" spans="1:2" x14ac:dyDescent="0.25">
      <c r="A371" s="10">
        <v>92566</v>
      </c>
      <c r="B371" s="10" t="s">
        <v>1379</v>
      </c>
    </row>
    <row r="372" spans="1:2" x14ac:dyDescent="0.25">
      <c r="A372" s="10">
        <v>92554</v>
      </c>
      <c r="B372" s="10" t="s">
        <v>949</v>
      </c>
    </row>
    <row r="373" spans="1:2" x14ac:dyDescent="0.25">
      <c r="A373" s="10">
        <v>92554</v>
      </c>
      <c r="B373" s="10" t="s">
        <v>1397</v>
      </c>
    </row>
    <row r="374" spans="1:2" x14ac:dyDescent="0.25">
      <c r="A374" s="10">
        <v>92504</v>
      </c>
      <c r="B374" s="10" t="s">
        <v>951</v>
      </c>
    </row>
    <row r="375" spans="1:2" x14ac:dyDescent="0.25">
      <c r="A375" s="10">
        <v>92504</v>
      </c>
      <c r="B375" s="10" t="s">
        <v>1306</v>
      </c>
    </row>
    <row r="376" spans="1:2" x14ac:dyDescent="0.25">
      <c r="A376" s="10">
        <v>92504</v>
      </c>
      <c r="B376" s="10" t="s">
        <v>1362</v>
      </c>
    </row>
    <row r="377" spans="1:2" x14ac:dyDescent="0.25">
      <c r="A377" s="10">
        <v>92549</v>
      </c>
      <c r="B377" s="10" t="s">
        <v>1322</v>
      </c>
    </row>
    <row r="378" spans="1:2" x14ac:dyDescent="0.25">
      <c r="A378" s="10">
        <v>92549</v>
      </c>
      <c r="B378" s="10" t="s">
        <v>1400</v>
      </c>
    </row>
    <row r="379" spans="1:2" x14ac:dyDescent="0.25">
      <c r="A379" s="10">
        <v>92549</v>
      </c>
      <c r="B379" s="10" t="s">
        <v>1306</v>
      </c>
    </row>
    <row r="380" spans="1:2" x14ac:dyDescent="0.25">
      <c r="A380" s="10">
        <v>92549</v>
      </c>
      <c r="B380" s="10" t="s">
        <v>952</v>
      </c>
    </row>
    <row r="381" spans="1:2" x14ac:dyDescent="0.25">
      <c r="A381" s="10">
        <v>92549</v>
      </c>
      <c r="B381" s="10" t="s">
        <v>1304</v>
      </c>
    </row>
    <row r="382" spans="1:2" x14ac:dyDescent="0.25">
      <c r="A382" s="10">
        <v>92537</v>
      </c>
      <c r="B382" s="10" t="s">
        <v>1322</v>
      </c>
    </row>
    <row r="383" spans="1:2" x14ac:dyDescent="0.25">
      <c r="A383" s="10">
        <v>92537</v>
      </c>
      <c r="B383" s="10" t="s">
        <v>1401</v>
      </c>
    </row>
    <row r="384" spans="1:2" x14ac:dyDescent="0.25">
      <c r="A384" s="10">
        <v>92537</v>
      </c>
      <c r="B384" s="10" t="s">
        <v>951</v>
      </c>
    </row>
    <row r="385" spans="1:2" x14ac:dyDescent="0.25">
      <c r="A385" s="10">
        <v>92537</v>
      </c>
      <c r="B385" s="10" t="s">
        <v>964</v>
      </c>
    </row>
    <row r="386" spans="1:2" x14ac:dyDescent="0.25">
      <c r="A386" s="10">
        <v>92537</v>
      </c>
      <c r="B386" s="10" t="s">
        <v>1306</v>
      </c>
    </row>
    <row r="387" spans="1:2" x14ac:dyDescent="0.25">
      <c r="A387" s="10">
        <v>92537</v>
      </c>
      <c r="B387" s="10" t="s">
        <v>1304</v>
      </c>
    </row>
    <row r="388" spans="1:2" x14ac:dyDescent="0.25">
      <c r="A388" s="10">
        <v>92654</v>
      </c>
      <c r="B388" s="10" t="s">
        <v>1306</v>
      </c>
    </row>
    <row r="389" spans="1:2" x14ac:dyDescent="0.25">
      <c r="A389" s="10">
        <v>92531</v>
      </c>
      <c r="B389" s="10" t="s">
        <v>1322</v>
      </c>
    </row>
    <row r="390" spans="1:2" x14ac:dyDescent="0.25">
      <c r="A390" s="10">
        <v>92531</v>
      </c>
      <c r="B390" s="10" t="s">
        <v>1402</v>
      </c>
    </row>
    <row r="391" spans="1:2" x14ac:dyDescent="0.25">
      <c r="A391" s="10">
        <v>92531</v>
      </c>
      <c r="B391" s="10" t="s">
        <v>951</v>
      </c>
    </row>
    <row r="392" spans="1:2" x14ac:dyDescent="0.25">
      <c r="A392" s="10">
        <v>92531</v>
      </c>
      <c r="B392" s="10" t="s">
        <v>997</v>
      </c>
    </row>
    <row r="393" spans="1:2" x14ac:dyDescent="0.25">
      <c r="A393" s="10">
        <v>92531</v>
      </c>
      <c r="B393" s="10" t="s">
        <v>1304</v>
      </c>
    </row>
    <row r="394" spans="1:2" x14ac:dyDescent="0.25">
      <c r="A394" s="10">
        <v>92732</v>
      </c>
      <c r="B394" s="10" t="s">
        <v>1322</v>
      </c>
    </row>
    <row r="395" spans="1:2" x14ac:dyDescent="0.25">
      <c r="A395" s="10">
        <v>92732</v>
      </c>
      <c r="B395" s="10" t="s">
        <v>998</v>
      </c>
    </row>
    <row r="396" spans="1:2" x14ac:dyDescent="0.25">
      <c r="A396" s="10">
        <v>92732</v>
      </c>
      <c r="B396" s="10" t="s">
        <v>984</v>
      </c>
    </row>
    <row r="397" spans="1:2" x14ac:dyDescent="0.25">
      <c r="A397" s="10">
        <v>92732</v>
      </c>
      <c r="B397" s="10" t="s">
        <v>1329</v>
      </c>
    </row>
    <row r="398" spans="1:2" x14ac:dyDescent="0.25">
      <c r="A398" s="10">
        <v>92732</v>
      </c>
      <c r="B398" s="10" t="s">
        <v>1403</v>
      </c>
    </row>
    <row r="399" spans="1:2" x14ac:dyDescent="0.25">
      <c r="A399" s="10">
        <v>92560</v>
      </c>
      <c r="B399" s="10" t="s">
        <v>951</v>
      </c>
    </row>
    <row r="400" spans="1:2" ht="30" x14ac:dyDescent="0.25">
      <c r="A400" s="10">
        <v>92560</v>
      </c>
      <c r="B400" s="10" t="s">
        <v>999</v>
      </c>
    </row>
    <row r="401" spans="1:2" x14ac:dyDescent="0.25">
      <c r="A401" s="10">
        <v>92560</v>
      </c>
      <c r="B401" s="10" t="s">
        <v>1306</v>
      </c>
    </row>
    <row r="402" spans="1:2" x14ac:dyDescent="0.25">
      <c r="A402" s="10">
        <v>92560</v>
      </c>
      <c r="B402" s="10" t="s">
        <v>966</v>
      </c>
    </row>
    <row r="403" spans="1:2" x14ac:dyDescent="0.25">
      <c r="A403" s="10">
        <v>92766</v>
      </c>
      <c r="B403" s="10" t="s">
        <v>962</v>
      </c>
    </row>
    <row r="404" spans="1:2" x14ac:dyDescent="0.25">
      <c r="A404" s="10">
        <v>92766</v>
      </c>
      <c r="B404" s="10" t="s">
        <v>1404</v>
      </c>
    </row>
    <row r="405" spans="1:2" x14ac:dyDescent="0.25">
      <c r="A405" s="10">
        <v>92672</v>
      </c>
      <c r="B405" s="10" t="s">
        <v>1302</v>
      </c>
    </row>
    <row r="406" spans="1:2" x14ac:dyDescent="0.25">
      <c r="A406" s="10">
        <v>92561</v>
      </c>
      <c r="B406" s="10" t="s">
        <v>1405</v>
      </c>
    </row>
    <row r="407" spans="1:2" x14ac:dyDescent="0.25">
      <c r="A407" s="10">
        <v>92525</v>
      </c>
      <c r="B407" s="10" t="s">
        <v>951</v>
      </c>
    </row>
    <row r="408" spans="1:2" x14ac:dyDescent="0.25">
      <c r="A408" s="10">
        <v>92525</v>
      </c>
      <c r="B408" s="10" t="s">
        <v>1000</v>
      </c>
    </row>
    <row r="409" spans="1:2" x14ac:dyDescent="0.25">
      <c r="A409" s="10">
        <v>92525</v>
      </c>
      <c r="B409" s="10" t="s">
        <v>966</v>
      </c>
    </row>
    <row r="410" spans="1:2" x14ac:dyDescent="0.25">
      <c r="A410" s="10">
        <v>92525</v>
      </c>
      <c r="B410" s="10" t="s">
        <v>1304</v>
      </c>
    </row>
    <row r="411" spans="1:2" x14ac:dyDescent="0.25">
      <c r="A411" s="10">
        <v>92516</v>
      </c>
      <c r="B411" s="10" t="s">
        <v>1406</v>
      </c>
    </row>
    <row r="412" spans="1:2" x14ac:dyDescent="0.25">
      <c r="A412" s="10">
        <v>92520</v>
      </c>
      <c r="B412" s="10" t="s">
        <v>1386</v>
      </c>
    </row>
    <row r="413" spans="1:2" x14ac:dyDescent="0.25">
      <c r="A413" s="10">
        <v>92503</v>
      </c>
      <c r="B413" s="10" t="s">
        <v>1385</v>
      </c>
    </row>
    <row r="414" spans="1:2" x14ac:dyDescent="0.25">
      <c r="A414" s="10">
        <v>92574</v>
      </c>
      <c r="B414" s="10" t="s">
        <v>951</v>
      </c>
    </row>
    <row r="415" spans="1:2" x14ac:dyDescent="0.25">
      <c r="A415" s="10">
        <v>92574</v>
      </c>
      <c r="B415" s="10" t="s">
        <v>1001</v>
      </c>
    </row>
    <row r="416" spans="1:2" x14ac:dyDescent="0.25">
      <c r="A416" s="10">
        <v>92547</v>
      </c>
      <c r="B416" s="10" t="s">
        <v>951</v>
      </c>
    </row>
    <row r="417" spans="1:2" x14ac:dyDescent="0.25">
      <c r="A417" s="10">
        <v>92573</v>
      </c>
      <c r="B417" s="10" t="s">
        <v>951</v>
      </c>
    </row>
    <row r="418" spans="1:2" x14ac:dyDescent="0.25">
      <c r="A418" s="10">
        <v>92573</v>
      </c>
      <c r="B418" s="10" t="s">
        <v>1002</v>
      </c>
    </row>
    <row r="419" spans="1:2" x14ac:dyDescent="0.25">
      <c r="A419" s="10">
        <v>92551</v>
      </c>
      <c r="B419" s="10" t="s">
        <v>951</v>
      </c>
    </row>
    <row r="420" spans="1:2" x14ac:dyDescent="0.25">
      <c r="A420" s="10">
        <v>92551</v>
      </c>
      <c r="B420" s="10" t="s">
        <v>1003</v>
      </c>
    </row>
    <row r="421" spans="1:2" x14ac:dyDescent="0.25">
      <c r="A421" s="10">
        <v>92528</v>
      </c>
      <c r="B421" s="10" t="s">
        <v>951</v>
      </c>
    </row>
    <row r="422" spans="1:2" x14ac:dyDescent="0.25">
      <c r="A422" s="10">
        <v>92528</v>
      </c>
      <c r="B422" s="10" t="s">
        <v>1407</v>
      </c>
    </row>
    <row r="423" spans="1:2" x14ac:dyDescent="0.25">
      <c r="A423" s="10">
        <v>92562</v>
      </c>
      <c r="B423" s="10" t="s">
        <v>951</v>
      </c>
    </row>
    <row r="424" spans="1:2" x14ac:dyDescent="0.25">
      <c r="A424" s="10">
        <v>92637</v>
      </c>
      <c r="B424" s="10" t="s">
        <v>962</v>
      </c>
    </row>
    <row r="425" spans="1:2" x14ac:dyDescent="0.25">
      <c r="A425" s="10">
        <v>92637</v>
      </c>
      <c r="B425" s="10" t="s">
        <v>989</v>
      </c>
    </row>
    <row r="426" spans="1:2" x14ac:dyDescent="0.25">
      <c r="A426" s="10">
        <v>92637</v>
      </c>
      <c r="B426" s="10" t="s">
        <v>1310</v>
      </c>
    </row>
    <row r="427" spans="1:2" x14ac:dyDescent="0.25">
      <c r="A427" s="10">
        <v>92850</v>
      </c>
      <c r="B427" s="10" t="s">
        <v>951</v>
      </c>
    </row>
    <row r="428" spans="1:2" x14ac:dyDescent="0.25">
      <c r="A428" s="10">
        <v>92505</v>
      </c>
      <c r="B428" s="10" t="s">
        <v>1378</v>
      </c>
    </row>
    <row r="429" spans="1:2" x14ac:dyDescent="0.25">
      <c r="A429" s="10">
        <v>92545</v>
      </c>
      <c r="B429" s="10" t="s">
        <v>1371</v>
      </c>
    </row>
    <row r="430" spans="1:2" x14ac:dyDescent="0.25">
      <c r="A430" s="10">
        <v>92527</v>
      </c>
      <c r="B430" s="10" t="s">
        <v>952</v>
      </c>
    </row>
    <row r="431" spans="1:2" x14ac:dyDescent="0.25">
      <c r="A431" s="10">
        <v>92527</v>
      </c>
      <c r="B431" s="10" t="s">
        <v>1408</v>
      </c>
    </row>
    <row r="432" spans="1:2" x14ac:dyDescent="0.25">
      <c r="A432" s="10">
        <v>92852</v>
      </c>
      <c r="B432" s="10" t="s">
        <v>951</v>
      </c>
    </row>
    <row r="433" spans="1:2" x14ac:dyDescent="0.25">
      <c r="A433" s="10">
        <v>92625</v>
      </c>
      <c r="B433" s="10" t="s">
        <v>951</v>
      </c>
    </row>
    <row r="434" spans="1:2" x14ac:dyDescent="0.25">
      <c r="A434" s="10">
        <v>92668</v>
      </c>
      <c r="B434" s="10" t="s">
        <v>951</v>
      </c>
    </row>
    <row r="435" spans="1:2" x14ac:dyDescent="0.25">
      <c r="A435" s="10">
        <v>92556</v>
      </c>
      <c r="B435" s="10" t="s">
        <v>1306</v>
      </c>
    </row>
    <row r="436" spans="1:2" x14ac:dyDescent="0.25">
      <c r="A436" s="10">
        <v>92556</v>
      </c>
      <c r="B436" s="10" t="s">
        <v>960</v>
      </c>
    </row>
    <row r="437" spans="1:2" x14ac:dyDescent="0.25">
      <c r="A437" s="10">
        <v>92556</v>
      </c>
      <c r="B437" s="10" t="s">
        <v>1382</v>
      </c>
    </row>
    <row r="438" spans="1:2" x14ac:dyDescent="0.25">
      <c r="A438" s="10">
        <v>92565</v>
      </c>
      <c r="B438" s="10" t="s">
        <v>1322</v>
      </c>
    </row>
    <row r="439" spans="1:2" x14ac:dyDescent="0.25">
      <c r="A439" s="10">
        <v>92565</v>
      </c>
      <c r="B439" s="10" t="s">
        <v>1004</v>
      </c>
    </row>
    <row r="440" spans="1:2" x14ac:dyDescent="0.25">
      <c r="A440" s="10">
        <v>92565</v>
      </c>
      <c r="B440" s="10" t="s">
        <v>951</v>
      </c>
    </row>
    <row r="441" spans="1:2" x14ac:dyDescent="0.25">
      <c r="A441" s="10">
        <v>92565</v>
      </c>
      <c r="B441" s="10" t="s">
        <v>1306</v>
      </c>
    </row>
    <row r="442" spans="1:2" x14ac:dyDescent="0.25">
      <c r="A442" s="10">
        <v>92565</v>
      </c>
      <c r="B442" s="10" t="s">
        <v>1369</v>
      </c>
    </row>
    <row r="443" spans="1:2" x14ac:dyDescent="0.25">
      <c r="A443" s="10">
        <v>92572</v>
      </c>
      <c r="B443" s="10" t="s">
        <v>951</v>
      </c>
    </row>
    <row r="444" spans="1:2" ht="30" x14ac:dyDescent="0.25">
      <c r="A444" s="10">
        <v>92572</v>
      </c>
      <c r="B444" s="10" t="s">
        <v>1005</v>
      </c>
    </row>
    <row r="445" spans="1:2" x14ac:dyDescent="0.25">
      <c r="A445" s="10">
        <v>92533</v>
      </c>
      <c r="B445" s="10" t="s">
        <v>951</v>
      </c>
    </row>
    <row r="446" spans="1:2" x14ac:dyDescent="0.25">
      <c r="A446" s="10">
        <v>92533</v>
      </c>
      <c r="B446" s="10" t="s">
        <v>995</v>
      </c>
    </row>
    <row r="447" spans="1:2" x14ac:dyDescent="0.25">
      <c r="A447" s="10">
        <v>92652</v>
      </c>
      <c r="B447" s="10" t="s">
        <v>951</v>
      </c>
    </row>
    <row r="448" spans="1:2" x14ac:dyDescent="0.25">
      <c r="A448" s="10">
        <v>92853</v>
      </c>
      <c r="B448" s="10" t="s">
        <v>951</v>
      </c>
    </row>
    <row r="449" spans="1:2" x14ac:dyDescent="0.25">
      <c r="A449" s="10">
        <v>92853</v>
      </c>
      <c r="B449" s="10" t="s">
        <v>1409</v>
      </c>
    </row>
    <row r="450" spans="1:2" x14ac:dyDescent="0.25">
      <c r="A450" s="10">
        <v>92679</v>
      </c>
      <c r="B450" s="10" t="s">
        <v>1305</v>
      </c>
    </row>
    <row r="451" spans="1:2" x14ac:dyDescent="0.25">
      <c r="A451" s="10">
        <v>92854</v>
      </c>
      <c r="B451" s="10" t="s">
        <v>1322</v>
      </c>
    </row>
    <row r="452" spans="1:2" x14ac:dyDescent="0.25">
      <c r="A452" s="10">
        <v>92854</v>
      </c>
      <c r="B452" s="10" t="s">
        <v>1410</v>
      </c>
    </row>
    <row r="453" spans="1:2" x14ac:dyDescent="0.25">
      <c r="A453" s="10">
        <v>92854</v>
      </c>
      <c r="B453" s="10" t="s">
        <v>994</v>
      </c>
    </row>
    <row r="454" spans="1:2" x14ac:dyDescent="0.25">
      <c r="A454" s="10">
        <v>92663</v>
      </c>
      <c r="B454" s="10" t="s">
        <v>1006</v>
      </c>
    </row>
    <row r="455" spans="1:2" x14ac:dyDescent="0.25">
      <c r="A455" s="10">
        <v>92663</v>
      </c>
      <c r="B455" s="10" t="s">
        <v>1308</v>
      </c>
    </row>
    <row r="456" spans="1:2" x14ac:dyDescent="0.25">
      <c r="A456" s="10">
        <v>92564</v>
      </c>
      <c r="B456" s="10" t="s">
        <v>1377</v>
      </c>
    </row>
    <row r="457" spans="1:2" x14ac:dyDescent="0.25">
      <c r="A457" s="10">
        <v>92697</v>
      </c>
      <c r="B457" s="10" t="s">
        <v>951</v>
      </c>
    </row>
    <row r="458" spans="1:2" x14ac:dyDescent="0.25">
      <c r="A458" s="10">
        <v>92697</v>
      </c>
      <c r="B458" s="10" t="s">
        <v>992</v>
      </c>
    </row>
    <row r="459" spans="1:2" x14ac:dyDescent="0.25">
      <c r="A459" s="10">
        <v>92643</v>
      </c>
      <c r="B459" s="10" t="s">
        <v>951</v>
      </c>
    </row>
    <row r="460" spans="1:2" x14ac:dyDescent="0.25">
      <c r="A460" s="10">
        <v>92643</v>
      </c>
      <c r="B460" s="10" t="s">
        <v>1306</v>
      </c>
    </row>
    <row r="461" spans="1:2" x14ac:dyDescent="0.25">
      <c r="A461" s="10">
        <v>92674</v>
      </c>
      <c r="B461" s="10" t="s">
        <v>975</v>
      </c>
    </row>
    <row r="462" spans="1:2" x14ac:dyDescent="0.25">
      <c r="A462" s="10">
        <v>92674</v>
      </c>
      <c r="B462" s="10" t="s">
        <v>1411</v>
      </c>
    </row>
    <row r="463" spans="1:2" x14ac:dyDescent="0.25">
      <c r="A463" s="10">
        <v>92628</v>
      </c>
      <c r="B463" s="10" t="s">
        <v>951</v>
      </c>
    </row>
    <row r="464" spans="1:2" x14ac:dyDescent="0.25">
      <c r="A464" s="10">
        <v>93414</v>
      </c>
      <c r="B464" s="10" t="s">
        <v>1322</v>
      </c>
    </row>
    <row r="465" spans="1:2" x14ac:dyDescent="0.25">
      <c r="A465" s="10">
        <v>93414</v>
      </c>
      <c r="B465" s="10" t="s">
        <v>1029</v>
      </c>
    </row>
    <row r="466" spans="1:2" x14ac:dyDescent="0.25">
      <c r="A466" s="10">
        <v>93415</v>
      </c>
      <c r="B466" s="10" t="s">
        <v>1322</v>
      </c>
    </row>
    <row r="467" spans="1:2" x14ac:dyDescent="0.25">
      <c r="A467" s="10">
        <v>93415</v>
      </c>
      <c r="B467" s="10" t="s">
        <v>1412</v>
      </c>
    </row>
    <row r="468" spans="1:2" x14ac:dyDescent="0.25">
      <c r="A468" s="10">
        <v>93416</v>
      </c>
      <c r="B468" s="10" t="s">
        <v>991</v>
      </c>
    </row>
    <row r="469" spans="1:2" x14ac:dyDescent="0.25">
      <c r="A469" s="10">
        <v>93419</v>
      </c>
      <c r="B469" s="10" t="s">
        <v>1322</v>
      </c>
    </row>
    <row r="470" spans="1:2" x14ac:dyDescent="0.25">
      <c r="A470" s="10">
        <v>93419</v>
      </c>
      <c r="B470" s="10" t="s">
        <v>1413</v>
      </c>
    </row>
    <row r="471" spans="1:2" x14ac:dyDescent="0.25">
      <c r="A471" s="10">
        <v>93419</v>
      </c>
      <c r="B471" s="10" t="s">
        <v>1062</v>
      </c>
    </row>
    <row r="472" spans="1:2" x14ac:dyDescent="0.25">
      <c r="A472" s="10">
        <v>93421</v>
      </c>
      <c r="B472" s="10" t="s">
        <v>950</v>
      </c>
    </row>
    <row r="473" spans="1:2" x14ac:dyDescent="0.25">
      <c r="A473" s="10">
        <v>92684</v>
      </c>
      <c r="B473" s="10" t="s">
        <v>951</v>
      </c>
    </row>
    <row r="474" spans="1:2" x14ac:dyDescent="0.25">
      <c r="A474" s="10">
        <v>92621</v>
      </c>
      <c r="B474" s="10" t="s">
        <v>951</v>
      </c>
    </row>
    <row r="475" spans="1:2" x14ac:dyDescent="0.25">
      <c r="A475" s="10">
        <v>92621</v>
      </c>
      <c r="B475" s="10" t="s">
        <v>1375</v>
      </c>
    </row>
    <row r="476" spans="1:2" x14ac:dyDescent="0.25">
      <c r="A476" s="10">
        <v>92857</v>
      </c>
      <c r="B476" s="10" t="s">
        <v>951</v>
      </c>
    </row>
    <row r="477" spans="1:2" x14ac:dyDescent="0.25">
      <c r="A477" s="10">
        <v>92857</v>
      </c>
      <c r="B477" s="10" t="s">
        <v>1007</v>
      </c>
    </row>
    <row r="478" spans="1:2" x14ac:dyDescent="0.25">
      <c r="A478" s="10">
        <v>92857</v>
      </c>
      <c r="B478" s="10" t="s">
        <v>979</v>
      </c>
    </row>
    <row r="479" spans="1:2" x14ac:dyDescent="0.25">
      <c r="A479" s="10">
        <v>92632</v>
      </c>
      <c r="B479" s="10" t="s">
        <v>951</v>
      </c>
    </row>
    <row r="480" spans="1:2" x14ac:dyDescent="0.25">
      <c r="A480" s="10">
        <v>92632</v>
      </c>
      <c r="B480" s="10" t="s">
        <v>1008</v>
      </c>
    </row>
    <row r="481" spans="1:2" x14ac:dyDescent="0.25">
      <c r="A481" s="10">
        <v>92632</v>
      </c>
      <c r="B481" s="10" t="s">
        <v>1411</v>
      </c>
    </row>
    <row r="482" spans="1:2" x14ac:dyDescent="0.25">
      <c r="A482" s="10">
        <v>92653</v>
      </c>
      <c r="B482" s="10" t="s">
        <v>951</v>
      </c>
    </row>
    <row r="483" spans="1:2" x14ac:dyDescent="0.25">
      <c r="A483" s="10">
        <v>92653</v>
      </c>
      <c r="B483" s="10" t="s">
        <v>1009</v>
      </c>
    </row>
    <row r="484" spans="1:2" x14ac:dyDescent="0.25">
      <c r="A484" s="10">
        <v>92653</v>
      </c>
      <c r="B484" s="10" t="s">
        <v>1414</v>
      </c>
    </row>
    <row r="485" spans="1:2" x14ac:dyDescent="0.25">
      <c r="A485" s="10">
        <v>92590</v>
      </c>
      <c r="B485" s="10" t="s">
        <v>1010</v>
      </c>
    </row>
    <row r="486" spans="1:2" x14ac:dyDescent="0.25">
      <c r="A486" s="10">
        <v>92590</v>
      </c>
      <c r="B486" s="10" t="s">
        <v>1306</v>
      </c>
    </row>
    <row r="487" spans="1:2" x14ac:dyDescent="0.25">
      <c r="A487" s="10">
        <v>92590</v>
      </c>
      <c r="B487" s="10" t="s">
        <v>1394</v>
      </c>
    </row>
    <row r="488" spans="1:2" x14ac:dyDescent="0.25">
      <c r="A488" s="10">
        <v>92629</v>
      </c>
      <c r="B488" s="10" t="s">
        <v>951</v>
      </c>
    </row>
    <row r="489" spans="1:2" x14ac:dyDescent="0.25">
      <c r="A489" s="10">
        <v>92629</v>
      </c>
      <c r="B489" s="10" t="s">
        <v>964</v>
      </c>
    </row>
    <row r="490" spans="1:2" x14ac:dyDescent="0.25">
      <c r="A490" s="10">
        <v>92587</v>
      </c>
      <c r="B490" s="10" t="s">
        <v>1010</v>
      </c>
    </row>
    <row r="491" spans="1:2" x14ac:dyDescent="0.25">
      <c r="A491" s="10">
        <v>92587</v>
      </c>
      <c r="B491" s="10" t="s">
        <v>1394</v>
      </c>
    </row>
    <row r="492" spans="1:2" x14ac:dyDescent="0.25">
      <c r="A492" s="10">
        <v>92582</v>
      </c>
      <c r="B492" s="10" t="s">
        <v>1011</v>
      </c>
    </row>
    <row r="493" spans="1:2" x14ac:dyDescent="0.25">
      <c r="A493" s="10">
        <v>92680</v>
      </c>
      <c r="B493" s="10" t="s">
        <v>1415</v>
      </c>
    </row>
    <row r="494" spans="1:2" x14ac:dyDescent="0.25">
      <c r="A494" s="10">
        <v>92680</v>
      </c>
      <c r="B494" s="10" t="s">
        <v>1308</v>
      </c>
    </row>
    <row r="495" spans="1:2" x14ac:dyDescent="0.25">
      <c r="A495" s="10">
        <v>92718</v>
      </c>
      <c r="B495" s="10" t="s">
        <v>951</v>
      </c>
    </row>
    <row r="496" spans="1:2" x14ac:dyDescent="0.25">
      <c r="A496" s="10">
        <v>92718</v>
      </c>
      <c r="B496" s="10" t="s">
        <v>1012</v>
      </c>
    </row>
    <row r="497" spans="1:2" x14ac:dyDescent="0.25">
      <c r="A497" s="10">
        <v>92612</v>
      </c>
      <c r="B497" s="10" t="s">
        <v>951</v>
      </c>
    </row>
    <row r="498" spans="1:2" x14ac:dyDescent="0.25">
      <c r="A498" s="10">
        <v>92612</v>
      </c>
      <c r="B498" s="10" t="s">
        <v>988</v>
      </c>
    </row>
    <row r="499" spans="1:2" x14ac:dyDescent="0.25">
      <c r="A499" s="10">
        <v>92612</v>
      </c>
      <c r="B499" s="10" t="s">
        <v>1416</v>
      </c>
    </row>
    <row r="500" spans="1:2" x14ac:dyDescent="0.25">
      <c r="A500" s="10">
        <v>92638</v>
      </c>
      <c r="B500" s="10" t="s">
        <v>951</v>
      </c>
    </row>
    <row r="501" spans="1:2" x14ac:dyDescent="0.25">
      <c r="A501" s="10">
        <v>92661</v>
      </c>
      <c r="B501" s="10" t="s">
        <v>1013</v>
      </c>
    </row>
    <row r="502" spans="1:2" x14ac:dyDescent="0.25">
      <c r="A502" s="10">
        <v>92661</v>
      </c>
      <c r="B502" s="10" t="s">
        <v>1014</v>
      </c>
    </row>
    <row r="503" spans="1:2" x14ac:dyDescent="0.25">
      <c r="A503" s="10">
        <v>92661</v>
      </c>
      <c r="B503" s="10" t="s">
        <v>1417</v>
      </c>
    </row>
    <row r="504" spans="1:2" x14ac:dyDescent="0.25">
      <c r="A504" s="10">
        <v>92644</v>
      </c>
      <c r="B504" s="10" t="s">
        <v>951</v>
      </c>
    </row>
    <row r="505" spans="1:2" x14ac:dyDescent="0.25">
      <c r="A505" s="10">
        <v>92644</v>
      </c>
      <c r="B505" s="10" t="s">
        <v>992</v>
      </c>
    </row>
    <row r="506" spans="1:2" x14ac:dyDescent="0.25">
      <c r="A506" s="10">
        <v>92715</v>
      </c>
      <c r="B506" s="10" t="s">
        <v>951</v>
      </c>
    </row>
    <row r="507" spans="1:2" x14ac:dyDescent="0.25">
      <c r="A507" s="10">
        <v>92715</v>
      </c>
      <c r="B507" s="10" t="s">
        <v>1015</v>
      </c>
    </row>
    <row r="508" spans="1:2" x14ac:dyDescent="0.25">
      <c r="A508" s="10">
        <v>92665</v>
      </c>
      <c r="B508" s="10" t="s">
        <v>1016</v>
      </c>
    </row>
    <row r="509" spans="1:2" x14ac:dyDescent="0.25">
      <c r="A509" s="10">
        <v>92665</v>
      </c>
      <c r="B509" s="10" t="s">
        <v>958</v>
      </c>
    </row>
    <row r="510" spans="1:2" x14ac:dyDescent="0.25">
      <c r="A510" s="10">
        <v>92665</v>
      </c>
      <c r="B510" s="10" t="s">
        <v>1418</v>
      </c>
    </row>
    <row r="511" spans="1:2" x14ac:dyDescent="0.25">
      <c r="A511" s="10">
        <v>92665</v>
      </c>
      <c r="B511" s="10" t="s">
        <v>1308</v>
      </c>
    </row>
    <row r="512" spans="1:2" x14ac:dyDescent="0.25">
      <c r="A512" s="10">
        <v>92891</v>
      </c>
      <c r="B512" s="10" t="s">
        <v>1306</v>
      </c>
    </row>
    <row r="513" spans="1:2" x14ac:dyDescent="0.25">
      <c r="A513" s="10">
        <v>92891</v>
      </c>
      <c r="B513" s="10" t="s">
        <v>1014</v>
      </c>
    </row>
    <row r="514" spans="1:2" x14ac:dyDescent="0.25">
      <c r="A514" s="10">
        <v>92891</v>
      </c>
      <c r="B514" s="10" t="s">
        <v>1414</v>
      </c>
    </row>
    <row r="515" spans="1:2" x14ac:dyDescent="0.25">
      <c r="A515" s="10">
        <v>92642</v>
      </c>
      <c r="B515" s="10" t="s">
        <v>952</v>
      </c>
    </row>
    <row r="516" spans="1:2" x14ac:dyDescent="0.25">
      <c r="A516" s="10">
        <v>92803</v>
      </c>
      <c r="B516" s="10" t="s">
        <v>951</v>
      </c>
    </row>
    <row r="517" spans="1:2" x14ac:dyDescent="0.25">
      <c r="A517" s="10">
        <v>92803</v>
      </c>
      <c r="B517" s="10" t="s">
        <v>1017</v>
      </c>
    </row>
    <row r="518" spans="1:2" x14ac:dyDescent="0.25">
      <c r="A518" s="10">
        <v>92578</v>
      </c>
      <c r="B518" s="10" t="s">
        <v>952</v>
      </c>
    </row>
    <row r="519" spans="1:2" x14ac:dyDescent="0.25">
      <c r="A519" s="10">
        <v>92735</v>
      </c>
      <c r="B519" s="10" t="s">
        <v>956</v>
      </c>
    </row>
    <row r="520" spans="1:2" x14ac:dyDescent="0.25">
      <c r="A520" s="10">
        <v>92670</v>
      </c>
      <c r="B520" s="10" t="s">
        <v>1383</v>
      </c>
    </row>
    <row r="521" spans="1:2" x14ac:dyDescent="0.25">
      <c r="A521" s="10">
        <v>92636</v>
      </c>
      <c r="B521" s="10" t="s">
        <v>951</v>
      </c>
    </row>
    <row r="522" spans="1:2" x14ac:dyDescent="0.25">
      <c r="A522" s="10">
        <v>92636</v>
      </c>
      <c r="B522" s="10" t="s">
        <v>1419</v>
      </c>
    </row>
    <row r="523" spans="1:2" x14ac:dyDescent="0.25">
      <c r="A523" s="10">
        <v>92710</v>
      </c>
      <c r="B523" s="10" t="s">
        <v>951</v>
      </c>
    </row>
    <row r="524" spans="1:2" x14ac:dyDescent="0.25">
      <c r="A524" s="10">
        <v>92710</v>
      </c>
      <c r="B524" s="10" t="s">
        <v>1353</v>
      </c>
    </row>
    <row r="525" spans="1:2" x14ac:dyDescent="0.25">
      <c r="A525" s="10">
        <v>92634</v>
      </c>
      <c r="B525" s="10" t="s">
        <v>951</v>
      </c>
    </row>
    <row r="526" spans="1:2" x14ac:dyDescent="0.25">
      <c r="A526" s="10">
        <v>92634</v>
      </c>
      <c r="B526" s="10" t="s">
        <v>1018</v>
      </c>
    </row>
    <row r="527" spans="1:2" x14ac:dyDescent="0.25">
      <c r="A527" s="10">
        <v>92634</v>
      </c>
      <c r="B527" s="10" t="s">
        <v>1420</v>
      </c>
    </row>
    <row r="528" spans="1:2" x14ac:dyDescent="0.25">
      <c r="A528" s="10">
        <v>92614</v>
      </c>
      <c r="B528" s="10" t="s">
        <v>1322</v>
      </c>
    </row>
    <row r="529" spans="1:2" x14ac:dyDescent="0.25">
      <c r="A529" s="10">
        <v>92614</v>
      </c>
      <c r="B529" s="10" t="s">
        <v>1019</v>
      </c>
    </row>
    <row r="530" spans="1:2" x14ac:dyDescent="0.25">
      <c r="A530" s="10">
        <v>92614</v>
      </c>
      <c r="B530" s="10" t="s">
        <v>1304</v>
      </c>
    </row>
    <row r="531" spans="1:2" x14ac:dyDescent="0.25">
      <c r="A531" s="10">
        <v>92678</v>
      </c>
      <c r="B531" s="10" t="s">
        <v>1380</v>
      </c>
    </row>
    <row r="532" spans="1:2" x14ac:dyDescent="0.25">
      <c r="A532" s="10">
        <v>92606</v>
      </c>
      <c r="B532" s="10" t="s">
        <v>951</v>
      </c>
    </row>
    <row r="533" spans="1:2" x14ac:dyDescent="0.25">
      <c r="A533" s="10">
        <v>92606</v>
      </c>
      <c r="B533" s="10" t="s">
        <v>992</v>
      </c>
    </row>
    <row r="534" spans="1:2" x14ac:dyDescent="0.25">
      <c r="A534" s="10">
        <v>92606</v>
      </c>
      <c r="B534" s="10" t="s">
        <v>1306</v>
      </c>
    </row>
    <row r="535" spans="1:2" x14ac:dyDescent="0.25">
      <c r="A535" s="10">
        <v>92626</v>
      </c>
      <c r="B535" s="10" t="s">
        <v>951</v>
      </c>
    </row>
    <row r="536" spans="1:2" x14ac:dyDescent="0.25">
      <c r="A536" s="10">
        <v>92626</v>
      </c>
      <c r="B536" s="10" t="s">
        <v>1305</v>
      </c>
    </row>
    <row r="537" spans="1:2" x14ac:dyDescent="0.25">
      <c r="A537" s="10">
        <v>92709</v>
      </c>
      <c r="B537" s="10" t="s">
        <v>1020</v>
      </c>
    </row>
    <row r="538" spans="1:2" x14ac:dyDescent="0.25">
      <c r="A538" s="10">
        <v>92709</v>
      </c>
      <c r="B538" s="10" t="s">
        <v>1421</v>
      </c>
    </row>
    <row r="539" spans="1:2" x14ac:dyDescent="0.25">
      <c r="A539" s="10">
        <v>92709</v>
      </c>
      <c r="B539" s="10" t="s">
        <v>1342</v>
      </c>
    </row>
    <row r="540" spans="1:2" x14ac:dyDescent="0.25">
      <c r="A540" s="10">
        <v>92709</v>
      </c>
      <c r="B540" s="10" t="s">
        <v>1308</v>
      </c>
    </row>
    <row r="541" spans="1:2" x14ac:dyDescent="0.25">
      <c r="A541" s="10">
        <v>92899</v>
      </c>
      <c r="B541" s="10" t="s">
        <v>951</v>
      </c>
    </row>
    <row r="542" spans="1:2" x14ac:dyDescent="0.25">
      <c r="A542" s="10">
        <v>92899</v>
      </c>
      <c r="B542" s="10" t="s">
        <v>1021</v>
      </c>
    </row>
    <row r="543" spans="1:2" x14ac:dyDescent="0.25">
      <c r="A543" s="10">
        <v>92620</v>
      </c>
      <c r="B543" s="10" t="s">
        <v>951</v>
      </c>
    </row>
    <row r="544" spans="1:2" x14ac:dyDescent="0.25">
      <c r="A544" s="10">
        <v>92620</v>
      </c>
      <c r="B544" s="10" t="s">
        <v>950</v>
      </c>
    </row>
    <row r="545" spans="1:2" x14ac:dyDescent="0.25">
      <c r="A545" s="10">
        <v>92806</v>
      </c>
      <c r="B545" s="10" t="s">
        <v>951</v>
      </c>
    </row>
    <row r="546" spans="1:2" x14ac:dyDescent="0.25">
      <c r="A546" s="10">
        <v>92806</v>
      </c>
      <c r="B546" s="10" t="s">
        <v>964</v>
      </c>
    </row>
    <row r="547" spans="1:2" x14ac:dyDescent="0.25">
      <c r="A547" s="10">
        <v>92712</v>
      </c>
      <c r="B547" s="10" t="s">
        <v>1422</v>
      </c>
    </row>
    <row r="548" spans="1:2" x14ac:dyDescent="0.25">
      <c r="A548" s="10">
        <v>92660</v>
      </c>
      <c r="B548" s="10" t="s">
        <v>949</v>
      </c>
    </row>
    <row r="549" spans="1:2" x14ac:dyDescent="0.25">
      <c r="A549" s="10">
        <v>92660</v>
      </c>
      <c r="B549" s="10" t="s">
        <v>1335</v>
      </c>
    </row>
    <row r="550" spans="1:2" x14ac:dyDescent="0.25">
      <c r="A550" s="10">
        <v>92639</v>
      </c>
      <c r="B550" s="10" t="s">
        <v>951</v>
      </c>
    </row>
    <row r="551" spans="1:2" x14ac:dyDescent="0.25">
      <c r="A551" s="10">
        <v>92639</v>
      </c>
      <c r="B551" s="10" t="s">
        <v>1022</v>
      </c>
    </row>
    <row r="552" spans="1:2" x14ac:dyDescent="0.25">
      <c r="A552" s="10">
        <v>92639</v>
      </c>
      <c r="B552" s="10" t="s">
        <v>1423</v>
      </c>
    </row>
    <row r="553" spans="1:2" x14ac:dyDescent="0.25">
      <c r="A553" s="10">
        <v>92633</v>
      </c>
      <c r="B553" s="10" t="s">
        <v>951</v>
      </c>
    </row>
    <row r="554" spans="1:2" x14ac:dyDescent="0.25">
      <c r="A554" s="10">
        <v>92624</v>
      </c>
      <c r="B554" s="10" t="s">
        <v>951</v>
      </c>
    </row>
    <row r="555" spans="1:2" x14ac:dyDescent="0.25">
      <c r="A555" s="10">
        <v>92624</v>
      </c>
      <c r="B555" s="10" t="s">
        <v>1424</v>
      </c>
    </row>
    <row r="556" spans="1:2" x14ac:dyDescent="0.25">
      <c r="A556" s="10">
        <v>92622</v>
      </c>
      <c r="B556" s="10" t="s">
        <v>951</v>
      </c>
    </row>
    <row r="557" spans="1:2" x14ac:dyDescent="0.25">
      <c r="A557" s="10">
        <v>92622</v>
      </c>
      <c r="B557" s="10" t="s">
        <v>1023</v>
      </c>
    </row>
    <row r="558" spans="1:2" x14ac:dyDescent="0.25">
      <c r="A558" s="10">
        <v>92651</v>
      </c>
      <c r="B558" s="10" t="s">
        <v>951</v>
      </c>
    </row>
    <row r="559" spans="1:2" x14ac:dyDescent="0.25">
      <c r="A559" s="10">
        <v>92651</v>
      </c>
      <c r="B559" s="10" t="s">
        <v>1375</v>
      </c>
    </row>
    <row r="560" spans="1:2" x14ac:dyDescent="0.25">
      <c r="A560" s="10">
        <v>92671</v>
      </c>
      <c r="B560" s="10" t="s">
        <v>951</v>
      </c>
    </row>
    <row r="561" spans="1:2" x14ac:dyDescent="0.25">
      <c r="A561" s="10">
        <v>92658</v>
      </c>
      <c r="B561" s="10" t="s">
        <v>1306</v>
      </c>
    </row>
    <row r="562" spans="1:2" x14ac:dyDescent="0.25">
      <c r="A562" s="10">
        <v>92658</v>
      </c>
      <c r="B562" s="10" t="s">
        <v>1425</v>
      </c>
    </row>
    <row r="563" spans="1:2" x14ac:dyDescent="0.25">
      <c r="A563" s="10">
        <v>92615</v>
      </c>
      <c r="B563" s="10" t="s">
        <v>951</v>
      </c>
    </row>
    <row r="564" spans="1:2" x14ac:dyDescent="0.25">
      <c r="A564" s="10">
        <v>92615</v>
      </c>
      <c r="B564" s="10" t="s">
        <v>1306</v>
      </c>
    </row>
    <row r="565" spans="1:2" x14ac:dyDescent="0.25">
      <c r="A565" s="10">
        <v>92615</v>
      </c>
      <c r="B565" s="10" t="s">
        <v>1426</v>
      </c>
    </row>
    <row r="566" spans="1:2" x14ac:dyDescent="0.25">
      <c r="A566" s="10">
        <v>92694</v>
      </c>
      <c r="B566" s="10" t="s">
        <v>951</v>
      </c>
    </row>
    <row r="567" spans="1:2" x14ac:dyDescent="0.25">
      <c r="A567" s="10">
        <v>92694</v>
      </c>
      <c r="B567" s="10" t="s">
        <v>1397</v>
      </c>
    </row>
    <row r="568" spans="1:2" x14ac:dyDescent="0.25">
      <c r="A568" s="10">
        <v>92721</v>
      </c>
      <c r="B568" s="10" t="s">
        <v>1306</v>
      </c>
    </row>
    <row r="569" spans="1:2" x14ac:dyDescent="0.25">
      <c r="A569" s="10">
        <v>92721</v>
      </c>
      <c r="B569" s="10" t="s">
        <v>952</v>
      </c>
    </row>
    <row r="570" spans="1:2" x14ac:dyDescent="0.25">
      <c r="A570" s="10">
        <v>92730</v>
      </c>
      <c r="B570" s="10" t="s">
        <v>1427</v>
      </c>
    </row>
    <row r="571" spans="1:2" x14ac:dyDescent="0.25">
      <c r="A571" s="10">
        <v>92687</v>
      </c>
      <c r="B571" s="10" t="s">
        <v>1356</v>
      </c>
    </row>
    <row r="572" spans="1:2" x14ac:dyDescent="0.25">
      <c r="A572" s="10">
        <v>92695</v>
      </c>
      <c r="B572" s="10" t="s">
        <v>951</v>
      </c>
    </row>
    <row r="573" spans="1:2" x14ac:dyDescent="0.25">
      <c r="A573" s="10">
        <v>92695</v>
      </c>
      <c r="B573" s="10" t="s">
        <v>992</v>
      </c>
    </row>
    <row r="574" spans="1:2" x14ac:dyDescent="0.25">
      <c r="A574" s="10">
        <v>92695</v>
      </c>
      <c r="B574" s="10" t="s">
        <v>1428</v>
      </c>
    </row>
    <row r="575" spans="1:2" x14ac:dyDescent="0.25">
      <c r="A575" s="10">
        <v>93103</v>
      </c>
      <c r="B575" s="10" t="s">
        <v>991</v>
      </c>
    </row>
    <row r="576" spans="1:2" x14ac:dyDescent="0.25">
      <c r="A576" s="10">
        <v>93103</v>
      </c>
      <c r="B576" s="10" t="s">
        <v>983</v>
      </c>
    </row>
    <row r="577" spans="1:2" x14ac:dyDescent="0.25">
      <c r="A577" s="10">
        <v>92726</v>
      </c>
      <c r="B577" s="10" t="s">
        <v>949</v>
      </c>
    </row>
    <row r="578" spans="1:2" x14ac:dyDescent="0.25">
      <c r="A578" s="10">
        <v>92726</v>
      </c>
      <c r="B578" s="10" t="s">
        <v>1306</v>
      </c>
    </row>
    <row r="579" spans="1:2" x14ac:dyDescent="0.25">
      <c r="A579" s="10">
        <v>92726</v>
      </c>
      <c r="B579" s="10" t="s">
        <v>1370</v>
      </c>
    </row>
    <row r="580" spans="1:2" x14ac:dyDescent="0.25">
      <c r="A580" s="10">
        <v>92736</v>
      </c>
      <c r="B580" s="10" t="s">
        <v>951</v>
      </c>
    </row>
    <row r="581" spans="1:2" x14ac:dyDescent="0.25">
      <c r="A581" s="10">
        <v>92736</v>
      </c>
      <c r="B581" s="10" t="s">
        <v>1024</v>
      </c>
    </row>
    <row r="582" spans="1:2" x14ac:dyDescent="0.25">
      <c r="A582" s="10">
        <v>92736</v>
      </c>
      <c r="B582" s="10" t="s">
        <v>1429</v>
      </c>
    </row>
    <row r="583" spans="1:2" x14ac:dyDescent="0.25">
      <c r="A583" s="10">
        <v>92738</v>
      </c>
      <c r="B583" s="10" t="s">
        <v>951</v>
      </c>
    </row>
    <row r="584" spans="1:2" x14ac:dyDescent="0.25">
      <c r="A584" s="10">
        <v>92738</v>
      </c>
      <c r="B584" s="10" t="s">
        <v>1306</v>
      </c>
    </row>
    <row r="585" spans="1:2" x14ac:dyDescent="0.25">
      <c r="A585" s="10">
        <v>92699</v>
      </c>
      <c r="B585" s="10" t="s">
        <v>951</v>
      </c>
    </row>
    <row r="586" spans="1:2" x14ac:dyDescent="0.25">
      <c r="A586" s="10">
        <v>92699</v>
      </c>
      <c r="B586" s="10" t="s">
        <v>992</v>
      </c>
    </row>
    <row r="587" spans="1:2" x14ac:dyDescent="0.25">
      <c r="A587" s="10">
        <v>92910</v>
      </c>
      <c r="B587" s="10" t="s">
        <v>1310</v>
      </c>
    </row>
    <row r="588" spans="1:2" x14ac:dyDescent="0.25">
      <c r="A588" s="10">
        <v>92910</v>
      </c>
      <c r="B588" s="10" t="s">
        <v>1025</v>
      </c>
    </row>
    <row r="589" spans="1:2" x14ac:dyDescent="0.25">
      <c r="A589" s="10">
        <v>92322</v>
      </c>
      <c r="B589" s="10" t="s">
        <v>951</v>
      </c>
    </row>
    <row r="590" spans="1:2" x14ac:dyDescent="0.25">
      <c r="A590" s="10">
        <v>92322</v>
      </c>
      <c r="B590" s="10" t="s">
        <v>1430</v>
      </c>
    </row>
    <row r="591" spans="1:2" x14ac:dyDescent="0.25">
      <c r="A591" s="10">
        <v>92713</v>
      </c>
      <c r="B591" s="10" t="s">
        <v>951</v>
      </c>
    </row>
    <row r="592" spans="1:2" x14ac:dyDescent="0.25">
      <c r="A592" s="10">
        <v>92714</v>
      </c>
      <c r="B592" s="10" t="s">
        <v>951</v>
      </c>
    </row>
    <row r="593" spans="1:2" x14ac:dyDescent="0.25">
      <c r="A593" s="10">
        <v>92714</v>
      </c>
      <c r="B593" s="10" t="s">
        <v>1026</v>
      </c>
    </row>
    <row r="594" spans="1:2" x14ac:dyDescent="0.25">
      <c r="A594" s="10">
        <v>92717</v>
      </c>
      <c r="B594" s="10" t="s">
        <v>951</v>
      </c>
    </row>
    <row r="595" spans="1:2" ht="30" x14ac:dyDescent="0.25">
      <c r="A595" s="10">
        <v>92717</v>
      </c>
      <c r="B595" s="10" t="s">
        <v>1027</v>
      </c>
    </row>
    <row r="596" spans="1:2" x14ac:dyDescent="0.25">
      <c r="A596" s="10">
        <v>92742</v>
      </c>
      <c r="B596" s="10" t="s">
        <v>951</v>
      </c>
    </row>
    <row r="597" spans="1:2" x14ac:dyDescent="0.25">
      <c r="A597" s="10">
        <v>92722</v>
      </c>
      <c r="B597" s="10" t="s">
        <v>951</v>
      </c>
    </row>
    <row r="598" spans="1:2" x14ac:dyDescent="0.25">
      <c r="A598" s="10">
        <v>92722</v>
      </c>
      <c r="B598" s="10" t="s">
        <v>1000</v>
      </c>
    </row>
    <row r="599" spans="1:2" x14ac:dyDescent="0.25">
      <c r="A599" s="10">
        <v>92811</v>
      </c>
      <c r="B599" s="10" t="s">
        <v>951</v>
      </c>
    </row>
    <row r="600" spans="1:2" x14ac:dyDescent="0.25">
      <c r="A600" s="10">
        <v>92811</v>
      </c>
      <c r="B600" s="10" t="s">
        <v>1306</v>
      </c>
    </row>
    <row r="601" spans="1:2" x14ac:dyDescent="0.25">
      <c r="A601" s="10">
        <v>92811</v>
      </c>
      <c r="B601" s="10" t="s">
        <v>1431</v>
      </c>
    </row>
    <row r="602" spans="1:2" x14ac:dyDescent="0.25">
      <c r="A602" s="10">
        <v>92913</v>
      </c>
      <c r="B602" s="10" t="s">
        <v>962</v>
      </c>
    </row>
    <row r="603" spans="1:2" x14ac:dyDescent="0.25">
      <c r="A603" s="10">
        <v>92913</v>
      </c>
      <c r="B603" s="10" t="s">
        <v>1310</v>
      </c>
    </row>
    <row r="604" spans="1:2" x14ac:dyDescent="0.25">
      <c r="A604" s="10">
        <v>92753</v>
      </c>
      <c r="B604" s="10" t="s">
        <v>1010</v>
      </c>
    </row>
    <row r="605" spans="1:2" x14ac:dyDescent="0.25">
      <c r="A605" s="10">
        <v>92753</v>
      </c>
      <c r="B605" s="10" t="s">
        <v>1331</v>
      </c>
    </row>
    <row r="606" spans="1:2" x14ac:dyDescent="0.25">
      <c r="A606" s="10">
        <v>92809</v>
      </c>
      <c r="B606" s="10" t="s">
        <v>989</v>
      </c>
    </row>
    <row r="607" spans="1:2" x14ac:dyDescent="0.25">
      <c r="A607" s="10">
        <v>92809</v>
      </c>
      <c r="B607" s="10" t="s">
        <v>1306</v>
      </c>
    </row>
    <row r="608" spans="1:2" x14ac:dyDescent="0.25">
      <c r="A608" s="10">
        <v>92809</v>
      </c>
      <c r="B608" s="10" t="s">
        <v>1386</v>
      </c>
    </row>
    <row r="609" spans="1:2" x14ac:dyDescent="0.25">
      <c r="A609" s="10">
        <v>92723</v>
      </c>
      <c r="B609" s="10" t="s">
        <v>951</v>
      </c>
    </row>
    <row r="610" spans="1:2" x14ac:dyDescent="0.25">
      <c r="A610" s="10">
        <v>92769</v>
      </c>
      <c r="B610" s="10" t="s">
        <v>951</v>
      </c>
    </row>
    <row r="611" spans="1:2" x14ac:dyDescent="0.25">
      <c r="A611" s="10">
        <v>92769</v>
      </c>
      <c r="B611" s="10" t="s">
        <v>1306</v>
      </c>
    </row>
    <row r="612" spans="1:2" x14ac:dyDescent="0.25">
      <c r="A612" s="10">
        <v>92771</v>
      </c>
      <c r="B612" s="10" t="s">
        <v>1316</v>
      </c>
    </row>
    <row r="613" spans="1:2" x14ac:dyDescent="0.25">
      <c r="A613" s="10">
        <v>92756</v>
      </c>
      <c r="B613" s="10" t="s">
        <v>951</v>
      </c>
    </row>
    <row r="614" spans="1:2" x14ac:dyDescent="0.25">
      <c r="A614" s="10">
        <v>92756</v>
      </c>
      <c r="B614" s="10" t="s">
        <v>1000</v>
      </c>
    </row>
    <row r="615" spans="1:2" x14ac:dyDescent="0.25">
      <c r="A615" s="10">
        <v>92790</v>
      </c>
      <c r="B615" s="10" t="s">
        <v>952</v>
      </c>
    </row>
    <row r="616" spans="1:2" x14ac:dyDescent="0.25">
      <c r="A616" s="10">
        <v>92790</v>
      </c>
      <c r="B616" s="10" t="s">
        <v>1432</v>
      </c>
    </row>
    <row r="617" spans="1:2" x14ac:dyDescent="0.25">
      <c r="A617" s="10">
        <v>92797</v>
      </c>
      <c r="B617" s="10" t="s">
        <v>964</v>
      </c>
    </row>
    <row r="618" spans="1:2" x14ac:dyDescent="0.25">
      <c r="A618" s="10">
        <v>92797</v>
      </c>
      <c r="B618" s="10" t="s">
        <v>1306</v>
      </c>
    </row>
    <row r="619" spans="1:2" x14ac:dyDescent="0.25">
      <c r="A619" s="10">
        <v>92797</v>
      </c>
      <c r="B619" s="10" t="s">
        <v>1370</v>
      </c>
    </row>
    <row r="620" spans="1:2" x14ac:dyDescent="0.25">
      <c r="A620" s="10">
        <v>92802</v>
      </c>
      <c r="B620" s="10" t="s">
        <v>951</v>
      </c>
    </row>
    <row r="621" spans="1:2" x14ac:dyDescent="0.25">
      <c r="A621" s="10">
        <v>92755</v>
      </c>
      <c r="B621" s="10" t="s">
        <v>951</v>
      </c>
    </row>
    <row r="622" spans="1:2" x14ac:dyDescent="0.25">
      <c r="A622" s="10">
        <v>92755</v>
      </c>
      <c r="B622" s="10" t="s">
        <v>950</v>
      </c>
    </row>
    <row r="623" spans="1:2" x14ac:dyDescent="0.25">
      <c r="A623" s="10">
        <v>92755</v>
      </c>
      <c r="B623" s="10" t="s">
        <v>1433</v>
      </c>
    </row>
    <row r="624" spans="1:2" x14ac:dyDescent="0.25">
      <c r="A624" s="10">
        <v>93168</v>
      </c>
      <c r="B624" s="10" t="s">
        <v>962</v>
      </c>
    </row>
    <row r="625" spans="1:2" x14ac:dyDescent="0.25">
      <c r="A625" s="10">
        <v>93168</v>
      </c>
      <c r="B625" s="10" t="s">
        <v>1028</v>
      </c>
    </row>
    <row r="626" spans="1:2" x14ac:dyDescent="0.25">
      <c r="A626" s="10">
        <v>92760</v>
      </c>
      <c r="B626" s="10" t="s">
        <v>951</v>
      </c>
    </row>
    <row r="627" spans="1:2" x14ac:dyDescent="0.25">
      <c r="A627" s="10">
        <v>92919</v>
      </c>
      <c r="B627" s="10" t="s">
        <v>1386</v>
      </c>
    </row>
    <row r="628" spans="1:2" x14ac:dyDescent="0.25">
      <c r="A628" s="10">
        <v>92789</v>
      </c>
      <c r="B628" s="10" t="s">
        <v>1434</v>
      </c>
    </row>
    <row r="629" spans="1:2" x14ac:dyDescent="0.25">
      <c r="A629" s="10">
        <v>92794</v>
      </c>
      <c r="B629" s="10" t="s">
        <v>951</v>
      </c>
    </row>
    <row r="630" spans="1:2" x14ac:dyDescent="0.25">
      <c r="A630" s="10">
        <v>92794</v>
      </c>
      <c r="B630" s="10" t="s">
        <v>1030</v>
      </c>
    </row>
    <row r="631" spans="1:2" x14ac:dyDescent="0.25">
      <c r="A631" s="10">
        <v>92757</v>
      </c>
      <c r="B631" s="10" t="s">
        <v>951</v>
      </c>
    </row>
    <row r="632" spans="1:2" x14ac:dyDescent="0.25">
      <c r="A632" s="10">
        <v>92768</v>
      </c>
      <c r="B632" s="10" t="s">
        <v>951</v>
      </c>
    </row>
    <row r="633" spans="1:2" x14ac:dyDescent="0.25">
      <c r="A633" s="10">
        <v>92768</v>
      </c>
      <c r="B633" s="10" t="s">
        <v>1022</v>
      </c>
    </row>
    <row r="634" spans="1:2" x14ac:dyDescent="0.25">
      <c r="A634" s="10">
        <v>92768</v>
      </c>
      <c r="B634" s="10" t="s">
        <v>966</v>
      </c>
    </row>
    <row r="635" spans="1:2" x14ac:dyDescent="0.25">
      <c r="A635" s="10">
        <v>92779</v>
      </c>
      <c r="B635" s="10" t="s">
        <v>951</v>
      </c>
    </row>
    <row r="636" spans="1:2" x14ac:dyDescent="0.25">
      <c r="A636" s="10">
        <v>92779</v>
      </c>
      <c r="B636" s="10" t="s">
        <v>1376</v>
      </c>
    </row>
    <row r="637" spans="1:2" x14ac:dyDescent="0.25">
      <c r="A637" s="10">
        <v>92786</v>
      </c>
      <c r="B637" s="10" t="s">
        <v>951</v>
      </c>
    </row>
    <row r="638" spans="1:2" ht="30" x14ac:dyDescent="0.25">
      <c r="A638" s="10">
        <v>92786</v>
      </c>
      <c r="B638" s="10" t="s">
        <v>1031</v>
      </c>
    </row>
    <row r="639" spans="1:2" x14ac:dyDescent="0.25">
      <c r="A639" s="10">
        <v>92796</v>
      </c>
      <c r="B639" s="10" t="s">
        <v>951</v>
      </c>
    </row>
    <row r="640" spans="1:2" x14ac:dyDescent="0.25">
      <c r="A640" s="10">
        <v>92796</v>
      </c>
      <c r="B640" s="10" t="s">
        <v>1435</v>
      </c>
    </row>
    <row r="641" spans="1:2" x14ac:dyDescent="0.25">
      <c r="A641" s="10">
        <v>92815</v>
      </c>
      <c r="B641" s="10" t="s">
        <v>951</v>
      </c>
    </row>
    <row r="642" spans="1:2" x14ac:dyDescent="0.25">
      <c r="A642" s="10">
        <v>92815</v>
      </c>
      <c r="B642" s="10" t="s">
        <v>1032</v>
      </c>
    </row>
    <row r="643" spans="1:2" x14ac:dyDescent="0.25">
      <c r="A643" s="10">
        <v>92778</v>
      </c>
      <c r="B643" s="10" t="s">
        <v>981</v>
      </c>
    </row>
    <row r="644" spans="1:2" x14ac:dyDescent="0.25">
      <c r="A644" s="10">
        <v>92778</v>
      </c>
      <c r="B644" s="10" t="s">
        <v>1306</v>
      </c>
    </row>
    <row r="645" spans="1:2" x14ac:dyDescent="0.25">
      <c r="A645" s="10">
        <v>92778</v>
      </c>
      <c r="B645" s="10" t="s">
        <v>1349</v>
      </c>
    </row>
    <row r="646" spans="1:2" x14ac:dyDescent="0.25">
      <c r="A646" s="10">
        <v>92783</v>
      </c>
      <c r="B646" s="10" t="s">
        <v>951</v>
      </c>
    </row>
    <row r="647" spans="1:2" x14ac:dyDescent="0.25">
      <c r="A647" s="10">
        <v>92783</v>
      </c>
      <c r="B647" s="10" t="s">
        <v>1033</v>
      </c>
    </row>
    <row r="648" spans="1:2" x14ac:dyDescent="0.25">
      <c r="A648" s="10">
        <v>92783</v>
      </c>
      <c r="B648" s="10" t="s">
        <v>1306</v>
      </c>
    </row>
    <row r="649" spans="1:2" x14ac:dyDescent="0.25">
      <c r="A649" s="10">
        <v>92784</v>
      </c>
      <c r="B649" s="10" t="s">
        <v>988</v>
      </c>
    </row>
    <row r="650" spans="1:2" x14ac:dyDescent="0.25">
      <c r="A650" s="10">
        <v>92784</v>
      </c>
      <c r="B650" s="10" t="s">
        <v>1375</v>
      </c>
    </row>
    <row r="651" spans="1:2" x14ac:dyDescent="0.25">
      <c r="A651" s="10">
        <v>92748</v>
      </c>
      <c r="B651" s="10" t="s">
        <v>951</v>
      </c>
    </row>
    <row r="652" spans="1:2" x14ac:dyDescent="0.25">
      <c r="A652" s="10">
        <v>92748</v>
      </c>
      <c r="B652" s="10" t="s">
        <v>992</v>
      </c>
    </row>
    <row r="653" spans="1:2" x14ac:dyDescent="0.25">
      <c r="A653" s="10">
        <v>93014</v>
      </c>
      <c r="B653" s="10" t="s">
        <v>964</v>
      </c>
    </row>
    <row r="654" spans="1:2" x14ac:dyDescent="0.25">
      <c r="A654" s="10">
        <v>93014</v>
      </c>
      <c r="B654" s="10" t="s">
        <v>1308</v>
      </c>
    </row>
    <row r="655" spans="1:2" x14ac:dyDescent="0.25">
      <c r="A655" s="10">
        <v>92754</v>
      </c>
      <c r="B655" s="10" t="s">
        <v>951</v>
      </c>
    </row>
    <row r="656" spans="1:2" x14ac:dyDescent="0.25">
      <c r="A656" s="10">
        <v>92754</v>
      </c>
      <c r="B656" s="10" t="s">
        <v>1034</v>
      </c>
    </row>
    <row r="657" spans="1:2" x14ac:dyDescent="0.25">
      <c r="A657" s="10">
        <v>92754</v>
      </c>
      <c r="B657" s="10" t="s">
        <v>1306</v>
      </c>
    </row>
    <row r="658" spans="1:2" x14ac:dyDescent="0.25">
      <c r="A658" s="10">
        <v>92920</v>
      </c>
      <c r="B658" s="10" t="s">
        <v>951</v>
      </c>
    </row>
    <row r="659" spans="1:2" x14ac:dyDescent="0.25">
      <c r="A659" s="10">
        <v>92920</v>
      </c>
      <c r="B659" s="10" t="s">
        <v>1035</v>
      </c>
    </row>
    <row r="660" spans="1:2" x14ac:dyDescent="0.25">
      <c r="A660" s="10">
        <v>92792</v>
      </c>
      <c r="B660" s="10" t="s">
        <v>1306</v>
      </c>
    </row>
    <row r="661" spans="1:2" x14ac:dyDescent="0.25">
      <c r="A661" s="10">
        <v>92792</v>
      </c>
      <c r="B661" s="10" t="s">
        <v>1436</v>
      </c>
    </row>
    <row r="662" spans="1:2" x14ac:dyDescent="0.25">
      <c r="A662" s="10">
        <v>92922</v>
      </c>
      <c r="B662" s="10" t="s">
        <v>1310</v>
      </c>
    </row>
    <row r="663" spans="1:2" x14ac:dyDescent="0.25">
      <c r="A663" s="10">
        <v>92745</v>
      </c>
      <c r="B663" s="10" t="s">
        <v>1437</v>
      </c>
    </row>
    <row r="664" spans="1:2" x14ac:dyDescent="0.25">
      <c r="A664" s="10">
        <v>93104</v>
      </c>
      <c r="B664" s="10" t="s">
        <v>951</v>
      </c>
    </row>
    <row r="665" spans="1:2" x14ac:dyDescent="0.25">
      <c r="A665" s="10">
        <v>93104</v>
      </c>
      <c r="B665" s="10" t="s">
        <v>1036</v>
      </c>
    </row>
    <row r="666" spans="1:2" x14ac:dyDescent="0.25">
      <c r="A666" s="10">
        <v>93104</v>
      </c>
      <c r="B666" s="10" t="s">
        <v>1306</v>
      </c>
    </row>
    <row r="667" spans="1:2" x14ac:dyDescent="0.25">
      <c r="A667" s="10">
        <v>92780</v>
      </c>
      <c r="B667" s="10" t="s">
        <v>984</v>
      </c>
    </row>
    <row r="668" spans="1:2" x14ac:dyDescent="0.25">
      <c r="A668" s="10">
        <v>92780</v>
      </c>
      <c r="B668" s="10" t="s">
        <v>1417</v>
      </c>
    </row>
    <row r="669" spans="1:2" x14ac:dyDescent="0.25">
      <c r="A669" s="10">
        <v>92924</v>
      </c>
      <c r="B669" s="10" t="s">
        <v>951</v>
      </c>
    </row>
    <row r="670" spans="1:2" x14ac:dyDescent="0.25">
      <c r="A670" s="10">
        <v>92765</v>
      </c>
      <c r="B670" s="10" t="s">
        <v>1306</v>
      </c>
    </row>
    <row r="671" spans="1:2" x14ac:dyDescent="0.25">
      <c r="A671" s="10">
        <v>92765</v>
      </c>
      <c r="B671" s="10" t="s">
        <v>1405</v>
      </c>
    </row>
    <row r="672" spans="1:2" x14ac:dyDescent="0.25">
      <c r="A672" s="10">
        <v>92925</v>
      </c>
      <c r="B672" s="10" t="s">
        <v>954</v>
      </c>
    </row>
    <row r="673" spans="1:2" x14ac:dyDescent="0.25">
      <c r="A673" s="10">
        <v>92926</v>
      </c>
      <c r="B673" s="10" t="s">
        <v>964</v>
      </c>
    </row>
    <row r="674" spans="1:2" x14ac:dyDescent="0.25">
      <c r="A674" s="10">
        <v>92926</v>
      </c>
      <c r="B674" s="10" t="s">
        <v>1308</v>
      </c>
    </row>
    <row r="675" spans="1:2" x14ac:dyDescent="0.25">
      <c r="A675" s="10">
        <v>93257</v>
      </c>
      <c r="B675" s="10" t="s">
        <v>1037</v>
      </c>
    </row>
    <row r="676" spans="1:2" x14ac:dyDescent="0.25">
      <c r="A676" s="10">
        <v>93257</v>
      </c>
      <c r="B676" s="10" t="s">
        <v>983</v>
      </c>
    </row>
    <row r="677" spans="1:2" x14ac:dyDescent="0.25">
      <c r="A677" s="10">
        <v>93257</v>
      </c>
      <c r="B677" s="10" t="s">
        <v>1438</v>
      </c>
    </row>
    <row r="678" spans="1:2" x14ac:dyDescent="0.25">
      <c r="A678" s="10">
        <v>93257</v>
      </c>
      <c r="B678" s="10" t="s">
        <v>1396</v>
      </c>
    </row>
    <row r="679" spans="1:2" x14ac:dyDescent="0.25">
      <c r="A679" s="10">
        <v>93257</v>
      </c>
      <c r="B679" s="10" t="s">
        <v>1362</v>
      </c>
    </row>
    <row r="680" spans="1:2" x14ac:dyDescent="0.25">
      <c r="A680" s="10">
        <v>92750</v>
      </c>
      <c r="B680" s="10" t="s">
        <v>951</v>
      </c>
    </row>
    <row r="681" spans="1:2" x14ac:dyDescent="0.25">
      <c r="A681" s="10">
        <v>92750</v>
      </c>
      <c r="B681" s="10" t="s">
        <v>1439</v>
      </c>
    </row>
    <row r="682" spans="1:2" x14ac:dyDescent="0.25">
      <c r="A682" s="10">
        <v>92795</v>
      </c>
      <c r="B682" s="10" t="s">
        <v>951</v>
      </c>
    </row>
    <row r="683" spans="1:2" x14ac:dyDescent="0.25">
      <c r="A683" s="10">
        <v>92795</v>
      </c>
      <c r="B683" s="10" t="s">
        <v>1440</v>
      </c>
    </row>
    <row r="684" spans="1:2" x14ac:dyDescent="0.25">
      <c r="A684" s="10">
        <v>92793</v>
      </c>
      <c r="B684" s="10" t="s">
        <v>978</v>
      </c>
    </row>
    <row r="685" spans="1:2" x14ac:dyDescent="0.25">
      <c r="A685" s="10">
        <v>92793</v>
      </c>
      <c r="B685" s="10" t="s">
        <v>1306</v>
      </c>
    </row>
    <row r="686" spans="1:2" x14ac:dyDescent="0.25">
      <c r="A686" s="10">
        <v>92793</v>
      </c>
      <c r="B686" s="10" t="s">
        <v>1434</v>
      </c>
    </row>
    <row r="687" spans="1:2" x14ac:dyDescent="0.25">
      <c r="A687" s="10">
        <v>92928</v>
      </c>
      <c r="B687" s="10" t="s">
        <v>1306</v>
      </c>
    </row>
    <row r="688" spans="1:2" x14ac:dyDescent="0.25">
      <c r="A688" s="10">
        <v>92928</v>
      </c>
      <c r="B688" s="10" t="s">
        <v>1327</v>
      </c>
    </row>
    <row r="689" spans="1:2" x14ac:dyDescent="0.25">
      <c r="A689" s="10">
        <v>92930</v>
      </c>
      <c r="B689" s="10" t="s">
        <v>1306</v>
      </c>
    </row>
    <row r="690" spans="1:2" x14ac:dyDescent="0.25">
      <c r="A690" s="10">
        <v>92930</v>
      </c>
      <c r="B690" s="10" t="s">
        <v>952</v>
      </c>
    </row>
    <row r="691" spans="1:2" x14ac:dyDescent="0.25">
      <c r="A691" s="10">
        <v>92930</v>
      </c>
      <c r="B691" s="10" t="s">
        <v>1387</v>
      </c>
    </row>
    <row r="692" spans="1:2" x14ac:dyDescent="0.25">
      <c r="A692" s="10">
        <v>93015</v>
      </c>
      <c r="B692" s="10" t="s">
        <v>1322</v>
      </c>
    </row>
    <row r="693" spans="1:2" x14ac:dyDescent="0.25">
      <c r="A693" s="10">
        <v>93015</v>
      </c>
      <c r="B693" s="10" t="s">
        <v>1441</v>
      </c>
    </row>
    <row r="694" spans="1:2" x14ac:dyDescent="0.25">
      <c r="A694" s="10">
        <v>93015</v>
      </c>
      <c r="B694" s="10" t="s">
        <v>954</v>
      </c>
    </row>
    <row r="695" spans="1:2" x14ac:dyDescent="0.25">
      <c r="A695" s="10">
        <v>93015</v>
      </c>
      <c r="B695" s="10" t="s">
        <v>1306</v>
      </c>
    </row>
    <row r="696" spans="1:2" x14ac:dyDescent="0.25">
      <c r="A696" s="10">
        <v>93015</v>
      </c>
      <c r="B696" s="10" t="s">
        <v>1038</v>
      </c>
    </row>
    <row r="697" spans="1:2" x14ac:dyDescent="0.25">
      <c r="A697" s="10">
        <v>93015</v>
      </c>
      <c r="B697" s="10" t="s">
        <v>1304</v>
      </c>
    </row>
    <row r="698" spans="1:2" x14ac:dyDescent="0.25">
      <c r="A698" s="10">
        <v>92804</v>
      </c>
      <c r="B698" s="10" t="s">
        <v>951</v>
      </c>
    </row>
    <row r="699" spans="1:2" x14ac:dyDescent="0.25">
      <c r="A699" s="10">
        <v>92804</v>
      </c>
      <c r="B699" s="10" t="s">
        <v>1039</v>
      </c>
    </row>
    <row r="700" spans="1:2" x14ac:dyDescent="0.25">
      <c r="A700" s="10">
        <v>92813</v>
      </c>
      <c r="B700" s="10" t="s">
        <v>951</v>
      </c>
    </row>
    <row r="701" spans="1:2" x14ac:dyDescent="0.25">
      <c r="A701" s="10">
        <v>92933</v>
      </c>
      <c r="B701" s="10" t="s">
        <v>1040</v>
      </c>
    </row>
    <row r="702" spans="1:2" x14ac:dyDescent="0.25">
      <c r="A702" s="10">
        <v>92933</v>
      </c>
      <c r="B702" s="10" t="s">
        <v>1306</v>
      </c>
    </row>
    <row r="703" spans="1:2" x14ac:dyDescent="0.25">
      <c r="A703" s="10">
        <v>93016</v>
      </c>
      <c r="B703" s="10" t="s">
        <v>1041</v>
      </c>
    </row>
    <row r="704" spans="1:2" x14ac:dyDescent="0.25">
      <c r="A704" s="10">
        <v>93016</v>
      </c>
      <c r="B704" s="10" t="s">
        <v>1306</v>
      </c>
    </row>
    <row r="705" spans="1:2" x14ac:dyDescent="0.25">
      <c r="A705" s="10">
        <v>93016</v>
      </c>
      <c r="B705" s="10" t="s">
        <v>1329</v>
      </c>
    </row>
    <row r="706" spans="1:2" x14ac:dyDescent="0.25">
      <c r="A706" s="10">
        <v>92934</v>
      </c>
      <c r="B706" s="10" t="s">
        <v>1015</v>
      </c>
    </row>
    <row r="707" spans="1:2" x14ac:dyDescent="0.25">
      <c r="A707" s="10">
        <v>92935</v>
      </c>
      <c r="B707" s="10" t="s">
        <v>1367</v>
      </c>
    </row>
    <row r="708" spans="1:2" x14ac:dyDescent="0.25">
      <c r="A708" s="10">
        <v>93017</v>
      </c>
      <c r="B708" s="10" t="s">
        <v>983</v>
      </c>
    </row>
    <row r="709" spans="1:2" x14ac:dyDescent="0.25">
      <c r="A709" s="10">
        <v>92940</v>
      </c>
      <c r="B709" s="10" t="s">
        <v>1306</v>
      </c>
    </row>
    <row r="710" spans="1:2" x14ac:dyDescent="0.25">
      <c r="A710" s="10">
        <v>92940</v>
      </c>
      <c r="B710" s="10" t="s">
        <v>1370</v>
      </c>
    </row>
    <row r="711" spans="1:2" x14ac:dyDescent="0.25">
      <c r="A711" s="10">
        <v>92941</v>
      </c>
      <c r="B711" s="10" t="s">
        <v>951</v>
      </c>
    </row>
    <row r="712" spans="1:2" x14ac:dyDescent="0.25">
      <c r="A712" s="10">
        <v>92941</v>
      </c>
      <c r="B712" s="10" t="s">
        <v>1424</v>
      </c>
    </row>
    <row r="713" spans="1:2" x14ac:dyDescent="0.25">
      <c r="A713" s="10">
        <v>92942</v>
      </c>
      <c r="B713" s="10" t="s">
        <v>951</v>
      </c>
    </row>
    <row r="714" spans="1:2" x14ac:dyDescent="0.25">
      <c r="A714" s="10">
        <v>92943</v>
      </c>
      <c r="B714" s="10" t="s">
        <v>951</v>
      </c>
    </row>
    <row r="715" spans="1:2" x14ac:dyDescent="0.25">
      <c r="A715" s="10">
        <v>92943</v>
      </c>
      <c r="B715" s="10" t="s">
        <v>1042</v>
      </c>
    </row>
    <row r="716" spans="1:2" x14ac:dyDescent="0.25">
      <c r="A716" s="10">
        <v>92943</v>
      </c>
      <c r="B716" s="10" t="s">
        <v>979</v>
      </c>
    </row>
    <row r="717" spans="1:2" x14ac:dyDescent="0.25">
      <c r="A717" s="10">
        <v>92944</v>
      </c>
      <c r="B717" s="10" t="s">
        <v>951</v>
      </c>
    </row>
    <row r="718" spans="1:2" x14ac:dyDescent="0.25">
      <c r="A718" s="10">
        <v>92946</v>
      </c>
      <c r="B718" s="10" t="s">
        <v>951</v>
      </c>
    </row>
    <row r="719" spans="1:2" x14ac:dyDescent="0.25">
      <c r="A719" s="10">
        <v>92946</v>
      </c>
      <c r="B719" s="10" t="s">
        <v>1043</v>
      </c>
    </row>
    <row r="720" spans="1:2" x14ac:dyDescent="0.25">
      <c r="A720" s="10">
        <v>92947</v>
      </c>
      <c r="B720" s="10" t="s">
        <v>1306</v>
      </c>
    </row>
    <row r="721" spans="1:2" x14ac:dyDescent="0.25">
      <c r="A721" s="10">
        <v>92947</v>
      </c>
      <c r="B721" s="10" t="s">
        <v>1442</v>
      </c>
    </row>
    <row r="722" spans="1:2" x14ac:dyDescent="0.25">
      <c r="A722" s="10">
        <v>92950</v>
      </c>
      <c r="B722" s="10" t="s">
        <v>1015</v>
      </c>
    </row>
    <row r="723" spans="1:2" x14ac:dyDescent="0.25">
      <c r="A723" s="10">
        <v>92951</v>
      </c>
      <c r="B723" s="10" t="s">
        <v>1362</v>
      </c>
    </row>
    <row r="724" spans="1:2" x14ac:dyDescent="0.25">
      <c r="A724" s="10">
        <v>92952</v>
      </c>
      <c r="B724" s="10" t="s">
        <v>1305</v>
      </c>
    </row>
    <row r="725" spans="1:2" x14ac:dyDescent="0.25">
      <c r="A725" s="10">
        <v>92953</v>
      </c>
      <c r="B725" s="10" t="s">
        <v>962</v>
      </c>
    </row>
    <row r="726" spans="1:2" x14ac:dyDescent="0.25">
      <c r="A726" s="10">
        <v>92953</v>
      </c>
      <c r="B726" s="10" t="s">
        <v>1306</v>
      </c>
    </row>
    <row r="727" spans="1:2" x14ac:dyDescent="0.25">
      <c r="A727" s="10">
        <v>92954</v>
      </c>
      <c r="B727" s="10" t="s">
        <v>1306</v>
      </c>
    </row>
    <row r="728" spans="1:2" x14ac:dyDescent="0.25">
      <c r="A728" s="10">
        <v>92955</v>
      </c>
      <c r="B728" s="10" t="s">
        <v>1044</v>
      </c>
    </row>
    <row r="729" spans="1:2" x14ac:dyDescent="0.25">
      <c r="A729" s="10">
        <v>92955</v>
      </c>
      <c r="B729" s="10" t="s">
        <v>983</v>
      </c>
    </row>
    <row r="730" spans="1:2" x14ac:dyDescent="0.25">
      <c r="A730" s="10">
        <v>92955</v>
      </c>
      <c r="B730" s="10" t="s">
        <v>1443</v>
      </c>
    </row>
    <row r="731" spans="1:2" x14ac:dyDescent="0.25">
      <c r="A731" s="10">
        <v>92956</v>
      </c>
      <c r="B731" s="10" t="s">
        <v>1045</v>
      </c>
    </row>
    <row r="732" spans="1:2" x14ac:dyDescent="0.25">
      <c r="A732" s="10">
        <v>92956</v>
      </c>
      <c r="B732" s="10" t="s">
        <v>983</v>
      </c>
    </row>
    <row r="733" spans="1:2" x14ac:dyDescent="0.25">
      <c r="A733" s="10">
        <v>92956</v>
      </c>
      <c r="B733" s="10" t="s">
        <v>952</v>
      </c>
    </row>
    <row r="734" spans="1:2" x14ac:dyDescent="0.25">
      <c r="A734" s="10">
        <v>92957</v>
      </c>
      <c r="B734" s="10" t="s">
        <v>951</v>
      </c>
    </row>
    <row r="735" spans="1:2" x14ac:dyDescent="0.25">
      <c r="A735" s="10">
        <v>92957</v>
      </c>
      <c r="B735" s="10" t="s">
        <v>988</v>
      </c>
    </row>
    <row r="736" spans="1:2" x14ac:dyDescent="0.25">
      <c r="A736" s="10">
        <v>92957</v>
      </c>
      <c r="B736" s="10" t="s">
        <v>1306</v>
      </c>
    </row>
    <row r="737" spans="1:2" x14ac:dyDescent="0.25">
      <c r="A737" s="10">
        <v>92960</v>
      </c>
      <c r="B737" s="10" t="s">
        <v>1322</v>
      </c>
    </row>
    <row r="738" spans="1:2" x14ac:dyDescent="0.25">
      <c r="A738" s="10">
        <v>92960</v>
      </c>
      <c r="B738" s="10" t="s">
        <v>1046</v>
      </c>
    </row>
    <row r="739" spans="1:2" x14ac:dyDescent="0.25">
      <c r="A739" s="10">
        <v>92960</v>
      </c>
      <c r="B739" s="10" t="s">
        <v>964</v>
      </c>
    </row>
    <row r="740" spans="1:2" x14ac:dyDescent="0.25">
      <c r="A740" s="10">
        <v>92960</v>
      </c>
      <c r="B740" s="10" t="s">
        <v>1369</v>
      </c>
    </row>
    <row r="741" spans="1:2" x14ac:dyDescent="0.25">
      <c r="A741" s="10">
        <v>92960</v>
      </c>
      <c r="B741" s="10" t="s">
        <v>1444</v>
      </c>
    </row>
    <row r="742" spans="1:2" x14ac:dyDescent="0.25">
      <c r="A742" s="10">
        <v>92961</v>
      </c>
      <c r="B742" s="10" t="s">
        <v>1322</v>
      </c>
    </row>
    <row r="743" spans="1:2" x14ac:dyDescent="0.25">
      <c r="A743" s="10">
        <v>92961</v>
      </c>
      <c r="B743" s="10" t="s">
        <v>1445</v>
      </c>
    </row>
    <row r="744" spans="1:2" x14ac:dyDescent="0.25">
      <c r="A744" s="10">
        <v>92961</v>
      </c>
      <c r="B744" s="10" t="s">
        <v>951</v>
      </c>
    </row>
    <row r="745" spans="1:2" x14ac:dyDescent="0.25">
      <c r="A745" s="10">
        <v>92961</v>
      </c>
      <c r="B745" s="10" t="s">
        <v>1446</v>
      </c>
    </row>
    <row r="746" spans="1:2" x14ac:dyDescent="0.25">
      <c r="A746" s="10">
        <v>92962</v>
      </c>
      <c r="B746" s="10" t="s">
        <v>1306</v>
      </c>
    </row>
    <row r="747" spans="1:2" x14ac:dyDescent="0.25">
      <c r="A747" s="10">
        <v>92963</v>
      </c>
      <c r="B747" s="10" t="s">
        <v>984</v>
      </c>
    </row>
    <row r="748" spans="1:2" x14ac:dyDescent="0.25">
      <c r="A748" s="10">
        <v>92963</v>
      </c>
      <c r="B748" s="10" t="s">
        <v>1379</v>
      </c>
    </row>
    <row r="749" spans="1:2" x14ac:dyDescent="0.25">
      <c r="A749" s="10">
        <v>92964</v>
      </c>
      <c r="B749" s="10" t="s">
        <v>1322</v>
      </c>
    </row>
    <row r="750" spans="1:2" x14ac:dyDescent="0.25">
      <c r="A750" s="10">
        <v>92964</v>
      </c>
      <c r="B750" s="10" t="s">
        <v>964</v>
      </c>
    </row>
    <row r="751" spans="1:2" x14ac:dyDescent="0.25">
      <c r="A751" s="10">
        <v>92964</v>
      </c>
      <c r="B751" s="10" t="s">
        <v>1306</v>
      </c>
    </row>
    <row r="752" spans="1:2" x14ac:dyDescent="0.25">
      <c r="A752" s="10">
        <v>92964</v>
      </c>
      <c r="B752" s="10" t="s">
        <v>1304</v>
      </c>
    </row>
    <row r="753" spans="1:2" x14ac:dyDescent="0.25">
      <c r="A753" s="10">
        <v>92965</v>
      </c>
      <c r="B753" s="10" t="s">
        <v>951</v>
      </c>
    </row>
    <row r="754" spans="1:2" x14ac:dyDescent="0.25">
      <c r="A754" s="10">
        <v>92965</v>
      </c>
      <c r="B754" s="10" t="s">
        <v>1447</v>
      </c>
    </row>
    <row r="755" spans="1:2" x14ac:dyDescent="0.25">
      <c r="A755" s="10">
        <v>92970</v>
      </c>
      <c r="B755" s="10" t="s">
        <v>951</v>
      </c>
    </row>
    <row r="756" spans="1:2" x14ac:dyDescent="0.25">
      <c r="A756" s="10">
        <v>92970</v>
      </c>
      <c r="B756" s="10" t="s">
        <v>1306</v>
      </c>
    </row>
    <row r="757" spans="1:2" x14ac:dyDescent="0.25">
      <c r="A757" s="10">
        <v>92971</v>
      </c>
      <c r="B757" s="10" t="s">
        <v>1448</v>
      </c>
    </row>
    <row r="758" spans="1:2" x14ac:dyDescent="0.25">
      <c r="A758" s="10">
        <v>92975</v>
      </c>
      <c r="B758" s="10" t="s">
        <v>988</v>
      </c>
    </row>
    <row r="759" spans="1:2" x14ac:dyDescent="0.25">
      <c r="A759" s="10">
        <v>92975</v>
      </c>
      <c r="B759" s="10" t="s">
        <v>1308</v>
      </c>
    </row>
    <row r="760" spans="1:2" x14ac:dyDescent="0.25">
      <c r="A760" s="10">
        <v>92976</v>
      </c>
      <c r="B760" s="10" t="s">
        <v>988</v>
      </c>
    </row>
    <row r="761" spans="1:2" x14ac:dyDescent="0.25">
      <c r="A761" s="10">
        <v>92976</v>
      </c>
      <c r="B761" s="10" t="s">
        <v>1308</v>
      </c>
    </row>
    <row r="762" spans="1:2" x14ac:dyDescent="0.25">
      <c r="A762" s="10">
        <v>92979</v>
      </c>
      <c r="B762" s="10" t="s">
        <v>951</v>
      </c>
    </row>
    <row r="763" spans="1:2" x14ac:dyDescent="0.25">
      <c r="A763" s="10">
        <v>92979</v>
      </c>
      <c r="B763" s="10" t="s">
        <v>1302</v>
      </c>
    </row>
    <row r="764" spans="1:2" x14ac:dyDescent="0.25">
      <c r="A764" s="10">
        <v>92980</v>
      </c>
      <c r="B764" s="10" t="s">
        <v>951</v>
      </c>
    </row>
    <row r="765" spans="1:2" x14ac:dyDescent="0.25">
      <c r="A765" s="10">
        <v>92980</v>
      </c>
      <c r="B765" s="10" t="s">
        <v>1047</v>
      </c>
    </row>
    <row r="766" spans="1:2" x14ac:dyDescent="0.25">
      <c r="A766" s="10">
        <v>92981</v>
      </c>
      <c r="B766" s="10" t="s">
        <v>951</v>
      </c>
    </row>
    <row r="767" spans="1:2" x14ac:dyDescent="0.25">
      <c r="A767" s="10">
        <v>92981</v>
      </c>
      <c r="B767" s="10" t="s">
        <v>1048</v>
      </c>
    </row>
    <row r="768" spans="1:2" x14ac:dyDescent="0.25">
      <c r="A768" s="10">
        <v>92981</v>
      </c>
      <c r="B768" s="10" t="s">
        <v>1449</v>
      </c>
    </row>
    <row r="769" spans="1:2" x14ac:dyDescent="0.25">
      <c r="A769" s="10">
        <v>92984</v>
      </c>
      <c r="B769" s="10" t="s">
        <v>1305</v>
      </c>
    </row>
    <row r="770" spans="1:2" x14ac:dyDescent="0.25">
      <c r="A770" s="10">
        <v>92989</v>
      </c>
      <c r="B770" s="10" t="s">
        <v>974</v>
      </c>
    </row>
    <row r="771" spans="1:2" x14ac:dyDescent="0.25">
      <c r="A771" s="10">
        <v>92989</v>
      </c>
      <c r="B771" s="10" t="s">
        <v>1414</v>
      </c>
    </row>
    <row r="772" spans="1:2" x14ac:dyDescent="0.25">
      <c r="A772" s="10">
        <v>92990</v>
      </c>
      <c r="B772" s="10" t="s">
        <v>964</v>
      </c>
    </row>
    <row r="773" spans="1:2" x14ac:dyDescent="0.25">
      <c r="A773" s="10">
        <v>92991</v>
      </c>
      <c r="B773" s="10" t="s">
        <v>951</v>
      </c>
    </row>
    <row r="774" spans="1:2" x14ac:dyDescent="0.25">
      <c r="A774" s="10">
        <v>92992</v>
      </c>
      <c r="B774" s="10" t="s">
        <v>951</v>
      </c>
    </row>
    <row r="775" spans="1:2" x14ac:dyDescent="0.25">
      <c r="A775" s="10">
        <v>92992</v>
      </c>
      <c r="B775" s="10" t="s">
        <v>1312</v>
      </c>
    </row>
    <row r="776" spans="1:2" x14ac:dyDescent="0.25">
      <c r="A776" s="10">
        <v>92993</v>
      </c>
      <c r="B776" s="10" t="s">
        <v>951</v>
      </c>
    </row>
    <row r="777" spans="1:2" x14ac:dyDescent="0.25">
      <c r="A777" s="10">
        <v>92993</v>
      </c>
      <c r="B777" s="10" t="s">
        <v>994</v>
      </c>
    </row>
    <row r="778" spans="1:2" x14ac:dyDescent="0.25">
      <c r="A778" s="10">
        <v>92993</v>
      </c>
      <c r="B778" s="10" t="s">
        <v>1450</v>
      </c>
    </row>
    <row r="779" spans="1:2" x14ac:dyDescent="0.25">
      <c r="A779" s="10">
        <v>92995</v>
      </c>
      <c r="B779" s="10" t="s">
        <v>951</v>
      </c>
    </row>
    <row r="780" spans="1:2" x14ac:dyDescent="0.25">
      <c r="A780" s="10">
        <v>93105</v>
      </c>
      <c r="B780" s="10" t="s">
        <v>951</v>
      </c>
    </row>
    <row r="781" spans="1:2" x14ac:dyDescent="0.25">
      <c r="A781" s="10">
        <v>93106</v>
      </c>
      <c r="B781" s="10" t="s">
        <v>1049</v>
      </c>
    </row>
    <row r="782" spans="1:2" x14ac:dyDescent="0.25">
      <c r="A782" s="10">
        <v>93107</v>
      </c>
      <c r="B782" s="10" t="s">
        <v>951</v>
      </c>
    </row>
    <row r="783" spans="1:2" x14ac:dyDescent="0.25">
      <c r="A783" s="10">
        <v>93107</v>
      </c>
      <c r="B783" s="10" t="s">
        <v>1376</v>
      </c>
    </row>
    <row r="784" spans="1:2" x14ac:dyDescent="0.25">
      <c r="A784" s="10">
        <v>93002</v>
      </c>
      <c r="B784" s="10" t="s">
        <v>1322</v>
      </c>
    </row>
    <row r="785" spans="1:2" x14ac:dyDescent="0.25">
      <c r="A785" s="10">
        <v>93002</v>
      </c>
      <c r="B785" s="10" t="s">
        <v>1451</v>
      </c>
    </row>
    <row r="786" spans="1:2" x14ac:dyDescent="0.25">
      <c r="A786" s="10">
        <v>93002</v>
      </c>
      <c r="B786" s="10" t="s">
        <v>951</v>
      </c>
    </row>
    <row r="787" spans="1:2" x14ac:dyDescent="0.25">
      <c r="A787" s="10">
        <v>93002</v>
      </c>
      <c r="B787" s="10" t="s">
        <v>1304</v>
      </c>
    </row>
    <row r="788" spans="1:2" x14ac:dyDescent="0.25">
      <c r="A788" s="10">
        <v>93003</v>
      </c>
      <c r="B788" s="10" t="s">
        <v>951</v>
      </c>
    </row>
    <row r="789" spans="1:2" x14ac:dyDescent="0.25">
      <c r="A789" s="10">
        <v>93003</v>
      </c>
      <c r="B789" s="10" t="s">
        <v>1047</v>
      </c>
    </row>
    <row r="790" spans="1:2" x14ac:dyDescent="0.25">
      <c r="A790" s="10">
        <v>93004</v>
      </c>
      <c r="B790" s="10" t="s">
        <v>951</v>
      </c>
    </row>
    <row r="791" spans="1:2" x14ac:dyDescent="0.25">
      <c r="A791" s="10">
        <v>93018</v>
      </c>
      <c r="B791" s="10" t="s">
        <v>951</v>
      </c>
    </row>
    <row r="792" spans="1:2" x14ac:dyDescent="0.25">
      <c r="A792" s="10">
        <v>93018</v>
      </c>
      <c r="B792" s="10" t="s">
        <v>1051</v>
      </c>
    </row>
    <row r="793" spans="1:2" x14ac:dyDescent="0.25">
      <c r="A793" s="10">
        <v>93019</v>
      </c>
      <c r="B793" s="10" t="s">
        <v>1380</v>
      </c>
    </row>
    <row r="794" spans="1:2" x14ac:dyDescent="0.25">
      <c r="A794" s="10">
        <v>93089</v>
      </c>
      <c r="B794" s="10" t="s">
        <v>949</v>
      </c>
    </row>
    <row r="795" spans="1:2" x14ac:dyDescent="0.25">
      <c r="A795" s="10">
        <v>93090</v>
      </c>
      <c r="B795" s="10" t="s">
        <v>951</v>
      </c>
    </row>
    <row r="796" spans="1:2" x14ac:dyDescent="0.25">
      <c r="A796" s="10">
        <v>93090</v>
      </c>
      <c r="B796" s="10" t="s">
        <v>1452</v>
      </c>
    </row>
    <row r="797" spans="1:2" x14ac:dyDescent="0.25">
      <c r="A797" s="10">
        <v>93091</v>
      </c>
      <c r="B797" s="10" t="s">
        <v>1438</v>
      </c>
    </row>
    <row r="798" spans="1:2" x14ac:dyDescent="0.25">
      <c r="A798" s="10">
        <v>93091</v>
      </c>
      <c r="B798" s="10" t="s">
        <v>1453</v>
      </c>
    </row>
    <row r="799" spans="1:2" x14ac:dyDescent="0.25">
      <c r="A799" s="10">
        <v>93093</v>
      </c>
      <c r="B799" s="10" t="s">
        <v>975</v>
      </c>
    </row>
    <row r="800" spans="1:2" x14ac:dyDescent="0.25">
      <c r="A800" s="10">
        <v>93094</v>
      </c>
      <c r="B800" s="10" t="s">
        <v>1306</v>
      </c>
    </row>
    <row r="801" spans="1:2" x14ac:dyDescent="0.25">
      <c r="A801" s="10">
        <v>93094</v>
      </c>
      <c r="B801" s="10" t="s">
        <v>1454</v>
      </c>
    </row>
    <row r="802" spans="1:2" x14ac:dyDescent="0.25">
      <c r="A802" s="10">
        <v>93169</v>
      </c>
      <c r="B802" s="10" t="s">
        <v>951</v>
      </c>
    </row>
    <row r="803" spans="1:2" x14ac:dyDescent="0.25">
      <c r="A803" s="10">
        <v>93169</v>
      </c>
      <c r="B803" s="10" t="s">
        <v>988</v>
      </c>
    </row>
    <row r="804" spans="1:2" x14ac:dyDescent="0.25">
      <c r="A804" s="10">
        <v>93169</v>
      </c>
      <c r="B804" s="10" t="s">
        <v>1310</v>
      </c>
    </row>
    <row r="805" spans="1:2" x14ac:dyDescent="0.25">
      <c r="A805" s="10">
        <v>93095</v>
      </c>
      <c r="B805" s="10" t="s">
        <v>1411</v>
      </c>
    </row>
    <row r="806" spans="1:2" x14ac:dyDescent="0.25">
      <c r="A806" s="10">
        <v>93096</v>
      </c>
      <c r="B806" s="10" t="s">
        <v>1052</v>
      </c>
    </row>
    <row r="807" spans="1:2" x14ac:dyDescent="0.25">
      <c r="A807" s="10">
        <v>93096</v>
      </c>
      <c r="B807" s="10" t="s">
        <v>1455</v>
      </c>
    </row>
    <row r="808" spans="1:2" x14ac:dyDescent="0.25">
      <c r="A808" s="10">
        <v>93097</v>
      </c>
      <c r="B808" s="10" t="s">
        <v>951</v>
      </c>
    </row>
    <row r="809" spans="1:2" x14ac:dyDescent="0.25">
      <c r="A809" s="10">
        <v>93097</v>
      </c>
      <c r="B809" s="10" t="s">
        <v>1456</v>
      </c>
    </row>
    <row r="810" spans="1:2" x14ac:dyDescent="0.25">
      <c r="A810" s="10">
        <v>93098</v>
      </c>
      <c r="B810" s="10" t="s">
        <v>951</v>
      </c>
    </row>
    <row r="811" spans="1:2" x14ac:dyDescent="0.25">
      <c r="A811" s="10">
        <v>93098</v>
      </c>
      <c r="B811" s="10" t="s">
        <v>1044</v>
      </c>
    </row>
    <row r="812" spans="1:2" x14ac:dyDescent="0.25">
      <c r="A812" s="10">
        <v>93098</v>
      </c>
      <c r="B812" s="10" t="s">
        <v>1457</v>
      </c>
    </row>
    <row r="813" spans="1:2" x14ac:dyDescent="0.25">
      <c r="A813" s="10">
        <v>93101</v>
      </c>
      <c r="B813" s="10" t="s">
        <v>951</v>
      </c>
    </row>
    <row r="814" spans="1:2" x14ac:dyDescent="0.25">
      <c r="A814" s="10">
        <v>93102</v>
      </c>
      <c r="B814" s="10" t="s">
        <v>951</v>
      </c>
    </row>
    <row r="815" spans="1:2" x14ac:dyDescent="0.25">
      <c r="A815" s="10">
        <v>93102</v>
      </c>
      <c r="B815" s="10" t="s">
        <v>1011</v>
      </c>
    </row>
    <row r="816" spans="1:2" x14ac:dyDescent="0.25">
      <c r="A816" s="10">
        <v>93171</v>
      </c>
      <c r="B816" s="10" t="s">
        <v>1397</v>
      </c>
    </row>
    <row r="817" spans="1:2" x14ac:dyDescent="0.25">
      <c r="A817" s="10">
        <v>93172</v>
      </c>
      <c r="B817" s="10" t="s">
        <v>952</v>
      </c>
    </row>
    <row r="818" spans="1:2" x14ac:dyDescent="0.25">
      <c r="A818" s="10">
        <v>93172</v>
      </c>
      <c r="B818" s="10" t="s">
        <v>1301</v>
      </c>
    </row>
    <row r="819" spans="1:2" x14ac:dyDescent="0.25">
      <c r="A819" s="10">
        <v>93173</v>
      </c>
      <c r="B819" s="10" t="s">
        <v>983</v>
      </c>
    </row>
    <row r="820" spans="1:2" x14ac:dyDescent="0.25">
      <c r="A820" s="10">
        <v>93173</v>
      </c>
      <c r="B820" s="10" t="s">
        <v>952</v>
      </c>
    </row>
    <row r="821" spans="1:2" x14ac:dyDescent="0.25">
      <c r="A821" s="10">
        <v>93173</v>
      </c>
      <c r="B821" s="10" t="s">
        <v>1362</v>
      </c>
    </row>
    <row r="822" spans="1:2" x14ac:dyDescent="0.25">
      <c r="A822" s="10">
        <v>93174</v>
      </c>
      <c r="B822" s="10" t="s">
        <v>1053</v>
      </c>
    </row>
    <row r="823" spans="1:2" x14ac:dyDescent="0.25">
      <c r="A823" s="10">
        <v>93174</v>
      </c>
      <c r="B823" s="10" t="s">
        <v>1310</v>
      </c>
    </row>
    <row r="824" spans="1:2" x14ac:dyDescent="0.25">
      <c r="A824" s="10">
        <v>93174</v>
      </c>
      <c r="B824" s="10" t="s">
        <v>1458</v>
      </c>
    </row>
    <row r="825" spans="1:2" x14ac:dyDescent="0.25">
      <c r="A825" s="10">
        <v>93134</v>
      </c>
      <c r="B825" s="10" t="s">
        <v>1306</v>
      </c>
    </row>
    <row r="826" spans="1:2" x14ac:dyDescent="0.25">
      <c r="A826" s="10">
        <v>93134</v>
      </c>
      <c r="B826" s="10" t="s">
        <v>1386</v>
      </c>
    </row>
    <row r="827" spans="1:2" x14ac:dyDescent="0.25">
      <c r="A827" s="10">
        <v>93175</v>
      </c>
      <c r="B827" s="10" t="s">
        <v>994</v>
      </c>
    </row>
    <row r="828" spans="1:2" x14ac:dyDescent="0.25">
      <c r="A828" s="10">
        <v>93175</v>
      </c>
      <c r="B828" s="10" t="s">
        <v>1310</v>
      </c>
    </row>
    <row r="829" spans="1:2" x14ac:dyDescent="0.25">
      <c r="A829" s="10">
        <v>93175</v>
      </c>
      <c r="B829" s="10" t="s">
        <v>1038</v>
      </c>
    </row>
    <row r="830" spans="1:2" x14ac:dyDescent="0.25">
      <c r="A830" s="10">
        <v>93175</v>
      </c>
      <c r="B830" s="10" t="s">
        <v>1443</v>
      </c>
    </row>
    <row r="831" spans="1:2" x14ac:dyDescent="0.25">
      <c r="A831" s="10">
        <v>93176</v>
      </c>
      <c r="B831" s="10" t="s">
        <v>1054</v>
      </c>
    </row>
    <row r="832" spans="1:2" x14ac:dyDescent="0.25">
      <c r="A832" s="10">
        <v>93176</v>
      </c>
      <c r="B832" s="10" t="s">
        <v>1306</v>
      </c>
    </row>
    <row r="833" spans="1:2" x14ac:dyDescent="0.25">
      <c r="A833" s="10">
        <v>93176</v>
      </c>
      <c r="B833" s="10" t="s">
        <v>952</v>
      </c>
    </row>
    <row r="834" spans="1:2" ht="45" x14ac:dyDescent="0.25">
      <c r="A834" s="10">
        <v>93176</v>
      </c>
      <c r="B834" s="10" t="s">
        <v>1055</v>
      </c>
    </row>
    <row r="835" spans="1:2" x14ac:dyDescent="0.25">
      <c r="A835" s="10">
        <v>93176</v>
      </c>
      <c r="B835" s="10" t="s">
        <v>1056</v>
      </c>
    </row>
    <row r="836" spans="1:2" x14ac:dyDescent="0.25">
      <c r="A836" s="10">
        <v>93176</v>
      </c>
      <c r="B836" s="10" t="s">
        <v>1459</v>
      </c>
    </row>
    <row r="837" spans="1:2" x14ac:dyDescent="0.25">
      <c r="A837" s="10">
        <v>93177</v>
      </c>
      <c r="B837" s="10" t="s">
        <v>1306</v>
      </c>
    </row>
    <row r="838" spans="1:2" x14ac:dyDescent="0.25">
      <c r="A838" s="10">
        <v>93177</v>
      </c>
      <c r="B838" s="10" t="s">
        <v>952</v>
      </c>
    </row>
    <row r="839" spans="1:2" ht="45" x14ac:dyDescent="0.25">
      <c r="A839" s="10">
        <v>93177</v>
      </c>
      <c r="B839" s="10" t="s">
        <v>1055</v>
      </c>
    </row>
    <row r="840" spans="1:2" x14ac:dyDescent="0.25">
      <c r="A840" s="10">
        <v>93177</v>
      </c>
      <c r="B840" s="10" t="s">
        <v>1056</v>
      </c>
    </row>
    <row r="841" spans="1:2" x14ac:dyDescent="0.25">
      <c r="A841" s="10">
        <v>93177</v>
      </c>
      <c r="B841" s="10" t="s">
        <v>1460</v>
      </c>
    </row>
    <row r="842" spans="1:2" x14ac:dyDescent="0.25">
      <c r="A842" s="10">
        <v>93140</v>
      </c>
      <c r="B842" s="10" t="s">
        <v>951</v>
      </c>
    </row>
    <row r="843" spans="1:2" x14ac:dyDescent="0.25">
      <c r="A843" s="10">
        <v>93140</v>
      </c>
      <c r="B843" s="10" t="s">
        <v>1039</v>
      </c>
    </row>
    <row r="844" spans="1:2" x14ac:dyDescent="0.25">
      <c r="A844" s="10">
        <v>93140</v>
      </c>
      <c r="B844" s="10" t="s">
        <v>1306</v>
      </c>
    </row>
    <row r="845" spans="1:2" x14ac:dyDescent="0.25">
      <c r="A845" s="10">
        <v>93142</v>
      </c>
      <c r="B845" s="10" t="s">
        <v>951</v>
      </c>
    </row>
    <row r="846" spans="1:2" x14ac:dyDescent="0.25">
      <c r="A846" s="10">
        <v>93143</v>
      </c>
      <c r="B846" s="10" t="s">
        <v>951</v>
      </c>
    </row>
    <row r="847" spans="1:2" x14ac:dyDescent="0.25">
      <c r="A847" s="10">
        <v>93143</v>
      </c>
      <c r="B847" s="10" t="s">
        <v>1057</v>
      </c>
    </row>
    <row r="848" spans="1:2" x14ac:dyDescent="0.25">
      <c r="A848" s="10">
        <v>93145</v>
      </c>
      <c r="B848" s="10" t="s">
        <v>951</v>
      </c>
    </row>
    <row r="849" spans="1:2" x14ac:dyDescent="0.25">
      <c r="A849" s="10">
        <v>93145</v>
      </c>
      <c r="B849" s="10" t="s">
        <v>1058</v>
      </c>
    </row>
    <row r="850" spans="1:2" x14ac:dyDescent="0.25">
      <c r="A850" s="10">
        <v>93178</v>
      </c>
      <c r="B850" s="10" t="s">
        <v>951</v>
      </c>
    </row>
    <row r="851" spans="1:2" x14ac:dyDescent="0.25">
      <c r="A851" s="10">
        <v>93147</v>
      </c>
      <c r="B851" s="10" t="s">
        <v>1461</v>
      </c>
    </row>
    <row r="852" spans="1:2" x14ac:dyDescent="0.25">
      <c r="A852" s="10">
        <v>93147</v>
      </c>
      <c r="B852" s="10" t="s">
        <v>951</v>
      </c>
    </row>
    <row r="853" spans="1:2" x14ac:dyDescent="0.25">
      <c r="A853" s="10">
        <v>93147</v>
      </c>
      <c r="B853" s="10" t="s">
        <v>1018</v>
      </c>
    </row>
    <row r="854" spans="1:2" x14ac:dyDescent="0.25">
      <c r="A854" s="10">
        <v>93148</v>
      </c>
      <c r="B854" s="10" t="s">
        <v>951</v>
      </c>
    </row>
    <row r="855" spans="1:2" x14ac:dyDescent="0.25">
      <c r="A855" s="10">
        <v>93149</v>
      </c>
      <c r="B855" s="10" t="s">
        <v>951</v>
      </c>
    </row>
    <row r="856" spans="1:2" x14ac:dyDescent="0.25">
      <c r="A856" s="10">
        <v>93149</v>
      </c>
      <c r="B856" s="10" t="s">
        <v>970</v>
      </c>
    </row>
    <row r="857" spans="1:2" x14ac:dyDescent="0.25">
      <c r="A857" s="10">
        <v>93180</v>
      </c>
      <c r="B857" s="10" t="s">
        <v>1462</v>
      </c>
    </row>
    <row r="858" spans="1:2" x14ac:dyDescent="0.25">
      <c r="A858" s="10">
        <v>93181</v>
      </c>
      <c r="B858" s="10" t="s">
        <v>1306</v>
      </c>
    </row>
    <row r="859" spans="1:2" x14ac:dyDescent="0.25">
      <c r="A859" s="10">
        <v>93181</v>
      </c>
      <c r="B859" s="10" t="s">
        <v>1330</v>
      </c>
    </row>
    <row r="860" spans="1:2" x14ac:dyDescent="0.25">
      <c r="A860" s="10">
        <v>93182</v>
      </c>
      <c r="B860" s="10" t="s">
        <v>1376</v>
      </c>
    </row>
    <row r="861" spans="1:2" x14ac:dyDescent="0.25">
      <c r="A861" s="10">
        <v>93157</v>
      </c>
      <c r="B861" s="10" t="s">
        <v>951</v>
      </c>
    </row>
    <row r="862" spans="1:2" x14ac:dyDescent="0.25">
      <c r="A862" s="10">
        <v>93157</v>
      </c>
      <c r="B862" s="10" t="s">
        <v>997</v>
      </c>
    </row>
    <row r="863" spans="1:2" x14ac:dyDescent="0.25">
      <c r="A863" s="10">
        <v>93157</v>
      </c>
      <c r="B863" s="10" t="s">
        <v>1306</v>
      </c>
    </row>
    <row r="864" spans="1:2" x14ac:dyDescent="0.25">
      <c r="A864" s="10">
        <v>93183</v>
      </c>
      <c r="B864" s="10" t="s">
        <v>1335</v>
      </c>
    </row>
    <row r="865" spans="1:2" x14ac:dyDescent="0.25">
      <c r="A865" s="10">
        <v>93158</v>
      </c>
      <c r="B865" s="10" t="s">
        <v>951</v>
      </c>
    </row>
    <row r="866" spans="1:2" x14ac:dyDescent="0.25">
      <c r="A866" s="10">
        <v>93158</v>
      </c>
      <c r="B866" s="10" t="s">
        <v>1380</v>
      </c>
    </row>
    <row r="867" spans="1:2" x14ac:dyDescent="0.25">
      <c r="A867" s="10">
        <v>93184</v>
      </c>
      <c r="B867" s="10" t="s">
        <v>950</v>
      </c>
    </row>
    <row r="868" spans="1:2" x14ac:dyDescent="0.25">
      <c r="A868" s="10">
        <v>93184</v>
      </c>
      <c r="B868" s="10" t="s">
        <v>1305</v>
      </c>
    </row>
    <row r="869" spans="1:2" x14ac:dyDescent="0.25">
      <c r="A869" s="10">
        <v>93034</v>
      </c>
      <c r="B869" s="10" t="s">
        <v>951</v>
      </c>
    </row>
    <row r="870" spans="1:2" x14ac:dyDescent="0.25">
      <c r="A870" s="10">
        <v>93035</v>
      </c>
      <c r="B870" s="10" t="s">
        <v>951</v>
      </c>
    </row>
    <row r="871" spans="1:2" ht="30" x14ac:dyDescent="0.25">
      <c r="A871" s="10">
        <v>93035</v>
      </c>
      <c r="B871" s="10" t="s">
        <v>1059</v>
      </c>
    </row>
    <row r="872" spans="1:2" x14ac:dyDescent="0.25">
      <c r="A872" s="10">
        <v>93186</v>
      </c>
      <c r="B872" s="10" t="s">
        <v>1463</v>
      </c>
    </row>
    <row r="873" spans="1:2" x14ac:dyDescent="0.25">
      <c r="A873" s="10">
        <v>93187</v>
      </c>
      <c r="B873" s="10" t="s">
        <v>1322</v>
      </c>
    </row>
    <row r="874" spans="1:2" x14ac:dyDescent="0.25">
      <c r="A874" s="10">
        <v>93187</v>
      </c>
      <c r="B874" s="10" t="s">
        <v>1060</v>
      </c>
    </row>
    <row r="875" spans="1:2" x14ac:dyDescent="0.25">
      <c r="A875" s="10">
        <v>93187</v>
      </c>
      <c r="B875" s="10" t="s">
        <v>951</v>
      </c>
    </row>
    <row r="876" spans="1:2" x14ac:dyDescent="0.25">
      <c r="A876" s="10">
        <v>93187</v>
      </c>
      <c r="B876" s="10" t="s">
        <v>1013</v>
      </c>
    </row>
    <row r="877" spans="1:2" x14ac:dyDescent="0.25">
      <c r="A877" s="10">
        <v>93187</v>
      </c>
      <c r="B877" s="10" t="s">
        <v>1438</v>
      </c>
    </row>
    <row r="878" spans="1:2" x14ac:dyDescent="0.25">
      <c r="A878" s="10">
        <v>93187</v>
      </c>
      <c r="B878" s="10" t="s">
        <v>1464</v>
      </c>
    </row>
    <row r="879" spans="1:2" x14ac:dyDescent="0.25">
      <c r="A879" s="10">
        <v>93038</v>
      </c>
      <c r="B879" s="10" t="s">
        <v>951</v>
      </c>
    </row>
    <row r="880" spans="1:2" x14ac:dyDescent="0.25">
      <c r="A880" s="10">
        <v>93038</v>
      </c>
      <c r="B880" s="10" t="s">
        <v>1012</v>
      </c>
    </row>
    <row r="881" spans="1:2" x14ac:dyDescent="0.25">
      <c r="A881" s="10">
        <v>93038</v>
      </c>
      <c r="B881" s="10" t="s">
        <v>1465</v>
      </c>
    </row>
    <row r="882" spans="1:2" x14ac:dyDescent="0.25">
      <c r="A882" s="10">
        <v>93188</v>
      </c>
      <c r="B882" s="10" t="s">
        <v>951</v>
      </c>
    </row>
    <row r="883" spans="1:2" ht="30" x14ac:dyDescent="0.25">
      <c r="A883" s="10">
        <v>93188</v>
      </c>
      <c r="B883" s="10" t="s">
        <v>1061</v>
      </c>
    </row>
    <row r="884" spans="1:2" x14ac:dyDescent="0.25">
      <c r="A884" s="10">
        <v>93188</v>
      </c>
      <c r="B884" s="10" t="s">
        <v>1438</v>
      </c>
    </row>
    <row r="885" spans="1:2" x14ac:dyDescent="0.25">
      <c r="A885" s="10">
        <v>93189</v>
      </c>
      <c r="B885" s="10" t="s">
        <v>956</v>
      </c>
    </row>
    <row r="886" spans="1:2" x14ac:dyDescent="0.25">
      <c r="A886" s="10">
        <v>93190</v>
      </c>
      <c r="B886" s="10" t="s">
        <v>1316</v>
      </c>
    </row>
    <row r="887" spans="1:2" x14ac:dyDescent="0.25">
      <c r="A887" s="10">
        <v>93191</v>
      </c>
      <c r="B887" s="10" t="s">
        <v>954</v>
      </c>
    </row>
    <row r="888" spans="1:2" x14ac:dyDescent="0.25">
      <c r="A888" s="10">
        <v>93191</v>
      </c>
      <c r="B888" s="10" t="s">
        <v>1310</v>
      </c>
    </row>
    <row r="889" spans="1:2" x14ac:dyDescent="0.25">
      <c r="A889" s="10">
        <v>93191</v>
      </c>
      <c r="B889" s="10" t="s">
        <v>996</v>
      </c>
    </row>
    <row r="890" spans="1:2" x14ac:dyDescent="0.25">
      <c r="A890" s="10">
        <v>93191</v>
      </c>
      <c r="B890" s="10" t="s">
        <v>1438</v>
      </c>
    </row>
    <row r="891" spans="1:2" x14ac:dyDescent="0.25">
      <c r="A891" s="10">
        <v>93192</v>
      </c>
      <c r="B891" s="10" t="s">
        <v>1438</v>
      </c>
    </row>
    <row r="892" spans="1:2" x14ac:dyDescent="0.25">
      <c r="A892" s="10">
        <v>93193</v>
      </c>
      <c r="B892" s="10" t="s">
        <v>951</v>
      </c>
    </row>
    <row r="893" spans="1:2" x14ac:dyDescent="0.25">
      <c r="A893" s="10">
        <v>93194</v>
      </c>
      <c r="B893" s="10" t="s">
        <v>951</v>
      </c>
    </row>
    <row r="894" spans="1:2" x14ac:dyDescent="0.25">
      <c r="A894" s="10">
        <v>93194</v>
      </c>
      <c r="B894" s="10" t="s">
        <v>1306</v>
      </c>
    </row>
    <row r="895" spans="1:2" x14ac:dyDescent="0.25">
      <c r="A895" s="10">
        <v>93194</v>
      </c>
      <c r="B895" s="10" t="s">
        <v>1429</v>
      </c>
    </row>
    <row r="896" spans="1:2" x14ac:dyDescent="0.25">
      <c r="A896" s="10">
        <v>93195</v>
      </c>
      <c r="B896" s="10" t="s">
        <v>951</v>
      </c>
    </row>
    <row r="897" spans="1:2" x14ac:dyDescent="0.25">
      <c r="A897" s="10">
        <v>93195</v>
      </c>
      <c r="B897" s="10" t="s">
        <v>1317</v>
      </c>
    </row>
    <row r="898" spans="1:2" x14ac:dyDescent="0.25">
      <c r="A898" s="10">
        <v>93196</v>
      </c>
      <c r="B898" s="10" t="s">
        <v>951</v>
      </c>
    </row>
    <row r="899" spans="1:2" x14ac:dyDescent="0.25">
      <c r="A899" s="10">
        <v>93196</v>
      </c>
      <c r="B899" s="10" t="s">
        <v>1062</v>
      </c>
    </row>
    <row r="900" spans="1:2" x14ac:dyDescent="0.25">
      <c r="A900" s="10">
        <v>93196</v>
      </c>
      <c r="B900" s="10" t="s">
        <v>1306</v>
      </c>
    </row>
    <row r="901" spans="1:2" x14ac:dyDescent="0.25">
      <c r="A901" s="10">
        <v>93197</v>
      </c>
      <c r="B901" s="10" t="s">
        <v>951</v>
      </c>
    </row>
    <row r="902" spans="1:2" x14ac:dyDescent="0.25">
      <c r="A902" s="10">
        <v>93198</v>
      </c>
      <c r="B902" s="10" t="s">
        <v>1306</v>
      </c>
    </row>
    <row r="903" spans="1:2" x14ac:dyDescent="0.25">
      <c r="A903" s="10">
        <v>93198</v>
      </c>
      <c r="B903" s="10" t="s">
        <v>1405</v>
      </c>
    </row>
    <row r="904" spans="1:2" x14ac:dyDescent="0.25">
      <c r="A904" s="10">
        <v>93199</v>
      </c>
      <c r="B904" s="10" t="s">
        <v>951</v>
      </c>
    </row>
    <row r="905" spans="1:2" x14ac:dyDescent="0.25">
      <c r="A905" s="10">
        <v>93199</v>
      </c>
      <c r="B905" s="10" t="s">
        <v>1000</v>
      </c>
    </row>
    <row r="906" spans="1:2" x14ac:dyDescent="0.25">
      <c r="A906" s="10">
        <v>93199</v>
      </c>
      <c r="B906" s="10" t="s">
        <v>1394</v>
      </c>
    </row>
    <row r="907" spans="1:2" x14ac:dyDescent="0.25">
      <c r="A907" s="10">
        <v>93200</v>
      </c>
      <c r="B907" s="10" t="s">
        <v>951</v>
      </c>
    </row>
    <row r="908" spans="1:2" x14ac:dyDescent="0.25">
      <c r="A908" s="10">
        <v>93200</v>
      </c>
      <c r="B908" s="10" t="s">
        <v>1054</v>
      </c>
    </row>
    <row r="909" spans="1:2" x14ac:dyDescent="0.25">
      <c r="A909" s="10">
        <v>93201</v>
      </c>
      <c r="B909" s="10" t="s">
        <v>951</v>
      </c>
    </row>
    <row r="910" spans="1:2" x14ac:dyDescent="0.25">
      <c r="A910" s="10">
        <v>93202</v>
      </c>
      <c r="B910" s="10" t="s">
        <v>1436</v>
      </c>
    </row>
    <row r="911" spans="1:2" x14ac:dyDescent="0.25">
      <c r="A911" s="10">
        <v>93203</v>
      </c>
      <c r="B911" s="10" t="s">
        <v>1466</v>
      </c>
    </row>
    <row r="912" spans="1:2" x14ac:dyDescent="0.25">
      <c r="A912" s="10">
        <v>93204</v>
      </c>
      <c r="B912" s="10" t="s">
        <v>950</v>
      </c>
    </row>
    <row r="913" spans="1:2" x14ac:dyDescent="0.25">
      <c r="A913" s="10">
        <v>93206</v>
      </c>
      <c r="B913" s="10" t="s">
        <v>951</v>
      </c>
    </row>
    <row r="914" spans="1:2" x14ac:dyDescent="0.25">
      <c r="A914" s="10">
        <v>93206</v>
      </c>
      <c r="B914" s="10" t="s">
        <v>964</v>
      </c>
    </row>
    <row r="915" spans="1:2" x14ac:dyDescent="0.25">
      <c r="A915" s="10">
        <v>93206</v>
      </c>
      <c r="B915" s="10" t="s">
        <v>1387</v>
      </c>
    </row>
    <row r="916" spans="1:2" x14ac:dyDescent="0.25">
      <c r="A916" s="10">
        <v>93207</v>
      </c>
      <c r="B916" s="10" t="s">
        <v>1467</v>
      </c>
    </row>
    <row r="917" spans="1:2" x14ac:dyDescent="0.25">
      <c r="A917" s="10">
        <v>93208</v>
      </c>
      <c r="B917" s="10" t="s">
        <v>951</v>
      </c>
    </row>
    <row r="918" spans="1:2" x14ac:dyDescent="0.25">
      <c r="A918" s="10">
        <v>93209</v>
      </c>
      <c r="B918" s="10" t="s">
        <v>951</v>
      </c>
    </row>
    <row r="919" spans="1:2" x14ac:dyDescent="0.25">
      <c r="A919" s="10">
        <v>93209</v>
      </c>
      <c r="B919" s="10" t="s">
        <v>1063</v>
      </c>
    </row>
    <row r="920" spans="1:2" x14ac:dyDescent="0.25">
      <c r="A920" s="10">
        <v>93210</v>
      </c>
      <c r="B920" s="10" t="s">
        <v>951</v>
      </c>
    </row>
    <row r="921" spans="1:2" x14ac:dyDescent="0.25">
      <c r="A921" s="10">
        <v>93211</v>
      </c>
      <c r="B921" s="10" t="s">
        <v>951</v>
      </c>
    </row>
    <row r="922" spans="1:2" x14ac:dyDescent="0.25">
      <c r="A922" s="10">
        <v>93211</v>
      </c>
      <c r="B922" s="10" t="s">
        <v>1064</v>
      </c>
    </row>
    <row r="923" spans="1:2" x14ac:dyDescent="0.25">
      <c r="A923" s="10">
        <v>93212</v>
      </c>
      <c r="B923" s="10" t="s">
        <v>951</v>
      </c>
    </row>
    <row r="924" spans="1:2" x14ac:dyDescent="0.25">
      <c r="A924" s="10">
        <v>93212</v>
      </c>
      <c r="B924" s="10" t="s">
        <v>1379</v>
      </c>
    </row>
    <row r="925" spans="1:2" x14ac:dyDescent="0.25">
      <c r="A925" s="10">
        <v>93213</v>
      </c>
      <c r="B925" s="10" t="s">
        <v>951</v>
      </c>
    </row>
    <row r="926" spans="1:2" x14ac:dyDescent="0.25">
      <c r="A926" s="10">
        <v>93213</v>
      </c>
      <c r="B926" s="10" t="s">
        <v>1394</v>
      </c>
    </row>
    <row r="927" spans="1:2" x14ac:dyDescent="0.25">
      <c r="A927" s="10">
        <v>93214</v>
      </c>
      <c r="B927" s="10" t="s">
        <v>951</v>
      </c>
    </row>
    <row r="928" spans="1:2" x14ac:dyDescent="0.25">
      <c r="A928" s="10">
        <v>93278</v>
      </c>
      <c r="B928" s="10" t="s">
        <v>1302</v>
      </c>
    </row>
    <row r="929" spans="1:2" x14ac:dyDescent="0.25">
      <c r="A929" s="10">
        <v>93216</v>
      </c>
      <c r="B929" s="10" t="s">
        <v>1306</v>
      </c>
    </row>
    <row r="930" spans="1:2" x14ac:dyDescent="0.25">
      <c r="A930" s="10">
        <v>93217</v>
      </c>
      <c r="B930" s="10" t="s">
        <v>952</v>
      </c>
    </row>
    <row r="931" spans="1:2" x14ac:dyDescent="0.25">
      <c r="A931" s="10">
        <v>93217</v>
      </c>
      <c r="B931" s="10" t="s">
        <v>1376</v>
      </c>
    </row>
    <row r="932" spans="1:2" x14ac:dyDescent="0.25">
      <c r="A932" s="10">
        <v>93218</v>
      </c>
      <c r="B932" s="10" t="s">
        <v>1310</v>
      </c>
    </row>
    <row r="933" spans="1:2" x14ac:dyDescent="0.25">
      <c r="A933" s="10">
        <v>93219</v>
      </c>
      <c r="B933" s="10" t="s">
        <v>951</v>
      </c>
    </row>
    <row r="934" spans="1:2" x14ac:dyDescent="0.25">
      <c r="A934" s="10">
        <v>93219</v>
      </c>
      <c r="B934" s="10" t="s">
        <v>1450</v>
      </c>
    </row>
    <row r="935" spans="1:2" x14ac:dyDescent="0.25">
      <c r="A935" s="10">
        <v>93279</v>
      </c>
      <c r="B935" s="10" t="s">
        <v>954</v>
      </c>
    </row>
    <row r="936" spans="1:2" x14ac:dyDescent="0.25">
      <c r="A936" s="10">
        <v>93279</v>
      </c>
      <c r="B936" s="10" t="s">
        <v>1316</v>
      </c>
    </row>
    <row r="937" spans="1:2" x14ac:dyDescent="0.25">
      <c r="A937" s="10">
        <v>93220</v>
      </c>
      <c r="B937" s="10" t="s">
        <v>951</v>
      </c>
    </row>
    <row r="938" spans="1:2" x14ac:dyDescent="0.25">
      <c r="A938" s="10">
        <v>93221</v>
      </c>
      <c r="B938" s="10" t="s">
        <v>951</v>
      </c>
    </row>
    <row r="939" spans="1:2" x14ac:dyDescent="0.25">
      <c r="A939" s="10">
        <v>93221</v>
      </c>
      <c r="B939" s="10" t="s">
        <v>1065</v>
      </c>
    </row>
    <row r="940" spans="1:2" x14ac:dyDescent="0.25">
      <c r="A940" s="10">
        <v>93221</v>
      </c>
      <c r="B940" s="10" t="s">
        <v>1306</v>
      </c>
    </row>
    <row r="941" spans="1:2" x14ac:dyDescent="0.25">
      <c r="A941" s="10">
        <v>93221</v>
      </c>
      <c r="B941" s="10" t="s">
        <v>1468</v>
      </c>
    </row>
    <row r="942" spans="1:2" x14ac:dyDescent="0.25">
      <c r="A942" s="10">
        <v>93225</v>
      </c>
      <c r="B942" s="10" t="s">
        <v>951</v>
      </c>
    </row>
    <row r="943" spans="1:2" x14ac:dyDescent="0.25">
      <c r="A943" s="10">
        <v>93225</v>
      </c>
      <c r="B943" s="10" t="s">
        <v>1306</v>
      </c>
    </row>
    <row r="944" spans="1:2" x14ac:dyDescent="0.25">
      <c r="A944" s="10">
        <v>93226</v>
      </c>
      <c r="B944" s="10" t="s">
        <v>951</v>
      </c>
    </row>
    <row r="945" spans="1:2" x14ac:dyDescent="0.25">
      <c r="A945" s="10">
        <v>93226</v>
      </c>
      <c r="B945" s="10" t="s">
        <v>988</v>
      </c>
    </row>
    <row r="946" spans="1:2" x14ac:dyDescent="0.25">
      <c r="A946" s="10">
        <v>93226</v>
      </c>
      <c r="B946" s="10" t="s">
        <v>1469</v>
      </c>
    </row>
    <row r="947" spans="1:2" x14ac:dyDescent="0.25">
      <c r="A947" s="10">
        <v>93280</v>
      </c>
      <c r="B947" s="10" t="s">
        <v>1470</v>
      </c>
    </row>
    <row r="948" spans="1:2" x14ac:dyDescent="0.25">
      <c r="A948" s="10">
        <v>93281</v>
      </c>
      <c r="B948" s="10" t="s">
        <v>949</v>
      </c>
    </row>
    <row r="949" spans="1:2" x14ac:dyDescent="0.25">
      <c r="A949" s="10">
        <v>93281</v>
      </c>
      <c r="B949" s="10" t="s">
        <v>1414</v>
      </c>
    </row>
    <row r="950" spans="1:2" x14ac:dyDescent="0.25">
      <c r="A950" s="10">
        <v>93282</v>
      </c>
      <c r="B950" s="10" t="s">
        <v>1066</v>
      </c>
    </row>
    <row r="951" spans="1:2" x14ac:dyDescent="0.25">
      <c r="A951" s="10">
        <v>93282</v>
      </c>
      <c r="B951" s="10" t="s">
        <v>1408</v>
      </c>
    </row>
    <row r="952" spans="1:2" x14ac:dyDescent="0.25">
      <c r="A952" s="10">
        <v>93238</v>
      </c>
      <c r="B952" s="10" t="s">
        <v>1067</v>
      </c>
    </row>
    <row r="953" spans="1:2" x14ac:dyDescent="0.25">
      <c r="A953" s="10">
        <v>93348</v>
      </c>
      <c r="B953" s="10" t="s">
        <v>1306</v>
      </c>
    </row>
    <row r="954" spans="1:2" x14ac:dyDescent="0.25">
      <c r="A954" s="10">
        <v>93348</v>
      </c>
      <c r="B954" s="10" t="s">
        <v>1394</v>
      </c>
    </row>
    <row r="955" spans="1:2" x14ac:dyDescent="0.25">
      <c r="A955" s="10">
        <v>93239</v>
      </c>
      <c r="B955" s="10" t="s">
        <v>951</v>
      </c>
    </row>
    <row r="956" spans="1:2" x14ac:dyDescent="0.25">
      <c r="A956" s="10">
        <v>93239</v>
      </c>
      <c r="B956" s="10" t="s">
        <v>1317</v>
      </c>
    </row>
    <row r="957" spans="1:2" x14ac:dyDescent="0.25">
      <c r="A957" s="10">
        <v>93242</v>
      </c>
      <c r="B957" s="10" t="s">
        <v>951</v>
      </c>
    </row>
    <row r="958" spans="1:2" x14ac:dyDescent="0.25">
      <c r="A958" s="10">
        <v>93242</v>
      </c>
      <c r="B958" s="10" t="s">
        <v>1000</v>
      </c>
    </row>
    <row r="959" spans="1:2" x14ac:dyDescent="0.25">
      <c r="A959" s="10">
        <v>93242</v>
      </c>
      <c r="B959" s="10" t="s">
        <v>1471</v>
      </c>
    </row>
    <row r="960" spans="1:2" x14ac:dyDescent="0.25">
      <c r="A960" s="10">
        <v>93284</v>
      </c>
      <c r="B960" s="10" t="s">
        <v>951</v>
      </c>
    </row>
    <row r="961" spans="1:2" x14ac:dyDescent="0.25">
      <c r="A961" s="10">
        <v>93284</v>
      </c>
      <c r="B961" s="10" t="s">
        <v>954</v>
      </c>
    </row>
    <row r="962" spans="1:2" x14ac:dyDescent="0.25">
      <c r="A962" s="10">
        <v>93285</v>
      </c>
      <c r="B962" s="10" t="s">
        <v>951</v>
      </c>
    </row>
    <row r="963" spans="1:2" x14ac:dyDescent="0.25">
      <c r="A963" s="10">
        <v>93285</v>
      </c>
      <c r="B963" s="10" t="s">
        <v>1068</v>
      </c>
    </row>
    <row r="964" spans="1:2" x14ac:dyDescent="0.25">
      <c r="A964" s="10">
        <v>93286</v>
      </c>
      <c r="B964" s="10" t="s">
        <v>951</v>
      </c>
    </row>
    <row r="965" spans="1:2" x14ac:dyDescent="0.25">
      <c r="A965" s="10">
        <v>93286</v>
      </c>
      <c r="B965" s="10" t="s">
        <v>1069</v>
      </c>
    </row>
    <row r="966" spans="1:2" x14ac:dyDescent="0.25">
      <c r="A966" s="10">
        <v>93286</v>
      </c>
      <c r="B966" s="10" t="s">
        <v>1438</v>
      </c>
    </row>
    <row r="967" spans="1:2" x14ac:dyDescent="0.25">
      <c r="A967" s="10">
        <v>93287</v>
      </c>
      <c r="B967" s="10" t="s">
        <v>1442</v>
      </c>
    </row>
    <row r="968" spans="1:2" x14ac:dyDescent="0.25">
      <c r="A968" s="10">
        <v>93288</v>
      </c>
      <c r="B968" s="10" t="s">
        <v>1472</v>
      </c>
    </row>
    <row r="969" spans="1:2" x14ac:dyDescent="0.25">
      <c r="A969" s="10">
        <v>93289</v>
      </c>
      <c r="B969" s="10" t="s">
        <v>1306</v>
      </c>
    </row>
    <row r="970" spans="1:2" x14ac:dyDescent="0.25">
      <c r="A970" s="10">
        <v>93349</v>
      </c>
      <c r="B970" s="10" t="s">
        <v>1306</v>
      </c>
    </row>
    <row r="971" spans="1:2" x14ac:dyDescent="0.25">
      <c r="A971" s="10">
        <v>93349</v>
      </c>
      <c r="B971" s="10" t="s">
        <v>1301</v>
      </c>
    </row>
    <row r="972" spans="1:2" x14ac:dyDescent="0.25">
      <c r="A972" s="10">
        <v>93291</v>
      </c>
      <c r="B972" s="10" t="s">
        <v>951</v>
      </c>
    </row>
    <row r="973" spans="1:2" x14ac:dyDescent="0.25">
      <c r="A973" s="10">
        <v>93291</v>
      </c>
      <c r="B973" s="10" t="s">
        <v>988</v>
      </c>
    </row>
    <row r="974" spans="1:2" x14ac:dyDescent="0.25">
      <c r="A974" s="10">
        <v>93291</v>
      </c>
      <c r="B974" s="10" t="s">
        <v>1438</v>
      </c>
    </row>
    <row r="975" spans="1:2" x14ac:dyDescent="0.25">
      <c r="A975" s="10">
        <v>93293</v>
      </c>
      <c r="B975" s="10" t="s">
        <v>951</v>
      </c>
    </row>
    <row r="976" spans="1:2" x14ac:dyDescent="0.25">
      <c r="A976" s="10">
        <v>93293</v>
      </c>
      <c r="B976" s="10" t="s">
        <v>1414</v>
      </c>
    </row>
    <row r="977" spans="1:2" x14ac:dyDescent="0.25">
      <c r="A977" s="10">
        <v>93295</v>
      </c>
      <c r="B977" s="10" t="s">
        <v>951</v>
      </c>
    </row>
    <row r="978" spans="1:2" x14ac:dyDescent="0.25">
      <c r="A978" s="10">
        <v>93295</v>
      </c>
      <c r="B978" s="10" t="s">
        <v>978</v>
      </c>
    </row>
    <row r="979" spans="1:2" x14ac:dyDescent="0.25">
      <c r="A979" s="10">
        <v>93295</v>
      </c>
      <c r="B979" s="10" t="s">
        <v>1473</v>
      </c>
    </row>
    <row r="980" spans="1:2" x14ac:dyDescent="0.25">
      <c r="A980" s="10">
        <v>93296</v>
      </c>
      <c r="B980" s="10" t="s">
        <v>951</v>
      </c>
    </row>
    <row r="981" spans="1:2" x14ac:dyDescent="0.25">
      <c r="A981" s="10">
        <v>93296</v>
      </c>
      <c r="B981" s="10" t="s">
        <v>1474</v>
      </c>
    </row>
    <row r="982" spans="1:2" x14ac:dyDescent="0.25">
      <c r="A982" s="10">
        <v>93297</v>
      </c>
      <c r="B982" s="10" t="s">
        <v>949</v>
      </c>
    </row>
    <row r="983" spans="1:2" x14ac:dyDescent="0.25">
      <c r="A983" s="10">
        <v>93297</v>
      </c>
      <c r="B983" s="10" t="s">
        <v>1429</v>
      </c>
    </row>
    <row r="984" spans="1:2" x14ac:dyDescent="0.25">
      <c r="A984" s="10">
        <v>93298</v>
      </c>
      <c r="B984" s="10" t="s">
        <v>951</v>
      </c>
    </row>
    <row r="985" spans="1:2" x14ac:dyDescent="0.25">
      <c r="A985" s="10">
        <v>93298</v>
      </c>
      <c r="B985" s="10" t="s">
        <v>1070</v>
      </c>
    </row>
    <row r="986" spans="1:2" x14ac:dyDescent="0.25">
      <c r="A986" s="10">
        <v>93299</v>
      </c>
      <c r="B986" s="10" t="s">
        <v>951</v>
      </c>
    </row>
    <row r="987" spans="1:2" x14ac:dyDescent="0.25">
      <c r="A987" s="10">
        <v>93300</v>
      </c>
      <c r="B987" s="10" t="s">
        <v>951</v>
      </c>
    </row>
    <row r="988" spans="1:2" x14ac:dyDescent="0.25">
      <c r="A988" s="10">
        <v>93300</v>
      </c>
      <c r="B988" s="10" t="s">
        <v>989</v>
      </c>
    </row>
    <row r="989" spans="1:2" x14ac:dyDescent="0.25">
      <c r="A989" s="10">
        <v>93301</v>
      </c>
      <c r="B989" s="10" t="s">
        <v>951</v>
      </c>
    </row>
    <row r="990" spans="1:2" ht="30" x14ac:dyDescent="0.25">
      <c r="A990" s="10">
        <v>93301</v>
      </c>
      <c r="B990" s="10" t="s">
        <v>1071</v>
      </c>
    </row>
    <row r="991" spans="1:2" x14ac:dyDescent="0.25">
      <c r="A991" s="10">
        <v>93302</v>
      </c>
      <c r="B991" s="10" t="s">
        <v>951</v>
      </c>
    </row>
    <row r="992" spans="1:2" x14ac:dyDescent="0.25">
      <c r="A992" s="10">
        <v>93304</v>
      </c>
      <c r="B992" s="10" t="s">
        <v>1072</v>
      </c>
    </row>
    <row r="993" spans="1:2" x14ac:dyDescent="0.25">
      <c r="A993" s="10">
        <v>93304</v>
      </c>
      <c r="B993" s="10" t="s">
        <v>1438</v>
      </c>
    </row>
    <row r="994" spans="1:2" x14ac:dyDescent="0.25">
      <c r="A994" s="10">
        <v>93304</v>
      </c>
      <c r="B994" s="10" t="s">
        <v>1475</v>
      </c>
    </row>
    <row r="995" spans="1:2" x14ac:dyDescent="0.25">
      <c r="A995" s="10">
        <v>93305</v>
      </c>
      <c r="B995" s="10" t="s">
        <v>951</v>
      </c>
    </row>
    <row r="996" spans="1:2" x14ac:dyDescent="0.25">
      <c r="A996" s="10">
        <v>93306</v>
      </c>
      <c r="B996" s="10" t="s">
        <v>1329</v>
      </c>
    </row>
    <row r="997" spans="1:2" x14ac:dyDescent="0.25">
      <c r="A997" s="10">
        <v>93306</v>
      </c>
      <c r="B997" s="10" t="s">
        <v>1386</v>
      </c>
    </row>
    <row r="998" spans="1:2" x14ac:dyDescent="0.25">
      <c r="A998" s="10">
        <v>93307</v>
      </c>
      <c r="B998" s="10" t="s">
        <v>951</v>
      </c>
    </row>
    <row r="999" spans="1:2" x14ac:dyDescent="0.25">
      <c r="A999" s="10">
        <v>93307</v>
      </c>
      <c r="B999" s="10" t="s">
        <v>1434</v>
      </c>
    </row>
    <row r="1000" spans="1:2" x14ac:dyDescent="0.25">
      <c r="A1000" s="10">
        <v>93255</v>
      </c>
      <c r="B1000" s="10" t="s">
        <v>1073</v>
      </c>
    </row>
    <row r="1001" spans="1:2" x14ac:dyDescent="0.25">
      <c r="A1001" s="10">
        <v>93308</v>
      </c>
      <c r="B1001" s="10" t="s">
        <v>951</v>
      </c>
    </row>
    <row r="1002" spans="1:2" x14ac:dyDescent="0.25">
      <c r="A1002" s="10">
        <v>93308</v>
      </c>
      <c r="B1002" s="10" t="s">
        <v>1044</v>
      </c>
    </row>
    <row r="1003" spans="1:2" x14ac:dyDescent="0.25">
      <c r="A1003" s="10">
        <v>93308</v>
      </c>
      <c r="B1003" s="10" t="s">
        <v>1349</v>
      </c>
    </row>
    <row r="1004" spans="1:2" x14ac:dyDescent="0.25">
      <c r="A1004" s="10">
        <v>93312</v>
      </c>
      <c r="B1004" s="10" t="s">
        <v>1434</v>
      </c>
    </row>
    <row r="1005" spans="1:2" x14ac:dyDescent="0.25">
      <c r="A1005" s="10">
        <v>93313</v>
      </c>
      <c r="B1005" s="10" t="s">
        <v>951</v>
      </c>
    </row>
    <row r="1006" spans="1:2" x14ac:dyDescent="0.25">
      <c r="A1006" s="10">
        <v>93313</v>
      </c>
      <c r="B1006" s="10" t="s">
        <v>1074</v>
      </c>
    </row>
    <row r="1007" spans="1:2" x14ac:dyDescent="0.25">
      <c r="A1007" s="10">
        <v>93313</v>
      </c>
      <c r="B1007" s="10" t="s">
        <v>1316</v>
      </c>
    </row>
    <row r="1008" spans="1:2" x14ac:dyDescent="0.25">
      <c r="A1008" s="10">
        <v>93314</v>
      </c>
      <c r="B1008" s="10" t="s">
        <v>951</v>
      </c>
    </row>
    <row r="1009" spans="1:2" x14ac:dyDescent="0.25">
      <c r="A1009" s="10">
        <v>93314</v>
      </c>
      <c r="B1009" s="10" t="s">
        <v>1009</v>
      </c>
    </row>
    <row r="1010" spans="1:2" x14ac:dyDescent="0.25">
      <c r="A1010" s="10">
        <v>93315</v>
      </c>
      <c r="B1010" s="10" t="s">
        <v>951</v>
      </c>
    </row>
    <row r="1011" spans="1:2" x14ac:dyDescent="0.25">
      <c r="A1011" s="10">
        <v>93315</v>
      </c>
      <c r="B1011" s="10" t="s">
        <v>1075</v>
      </c>
    </row>
    <row r="1012" spans="1:2" x14ac:dyDescent="0.25">
      <c r="A1012" s="10">
        <v>93317</v>
      </c>
      <c r="B1012" s="10" t="s">
        <v>951</v>
      </c>
    </row>
    <row r="1013" spans="1:2" x14ac:dyDescent="0.25">
      <c r="A1013" s="10">
        <v>93317</v>
      </c>
      <c r="B1013" s="10" t="s">
        <v>977</v>
      </c>
    </row>
    <row r="1014" spans="1:2" x14ac:dyDescent="0.25">
      <c r="A1014" s="10">
        <v>93318</v>
      </c>
      <c r="B1014" s="10" t="s">
        <v>951</v>
      </c>
    </row>
    <row r="1015" spans="1:2" x14ac:dyDescent="0.25">
      <c r="A1015" s="10">
        <v>93318</v>
      </c>
      <c r="B1015" s="10" t="s">
        <v>1076</v>
      </c>
    </row>
    <row r="1016" spans="1:2" x14ac:dyDescent="0.25">
      <c r="A1016" s="10">
        <v>93319</v>
      </c>
      <c r="B1016" s="10" t="s">
        <v>1386</v>
      </c>
    </row>
    <row r="1017" spans="1:2" x14ac:dyDescent="0.25">
      <c r="A1017" s="10">
        <v>93320</v>
      </c>
      <c r="B1017" s="10" t="s">
        <v>984</v>
      </c>
    </row>
    <row r="1018" spans="1:2" x14ac:dyDescent="0.25">
      <c r="A1018" s="10">
        <v>93320</v>
      </c>
      <c r="B1018" s="10" t="s">
        <v>1476</v>
      </c>
    </row>
    <row r="1019" spans="1:2" x14ac:dyDescent="0.25">
      <c r="A1019" s="10">
        <v>93350</v>
      </c>
      <c r="B1019" s="10" t="s">
        <v>1438</v>
      </c>
    </row>
    <row r="1020" spans="1:2" x14ac:dyDescent="0.25">
      <c r="A1020" s="10">
        <v>93350</v>
      </c>
      <c r="B1020" s="10" t="s">
        <v>1396</v>
      </c>
    </row>
    <row r="1021" spans="1:2" x14ac:dyDescent="0.25">
      <c r="A1021" s="10">
        <v>93350</v>
      </c>
      <c r="B1021" s="10" t="s">
        <v>1477</v>
      </c>
    </row>
    <row r="1022" spans="1:2" x14ac:dyDescent="0.25">
      <c r="A1022" s="10">
        <v>93351</v>
      </c>
      <c r="B1022" s="10" t="s">
        <v>1396</v>
      </c>
    </row>
    <row r="1023" spans="1:2" x14ac:dyDescent="0.25">
      <c r="A1023" s="10">
        <v>93351</v>
      </c>
      <c r="B1023" s="10" t="s">
        <v>1478</v>
      </c>
    </row>
    <row r="1024" spans="1:2" x14ac:dyDescent="0.25">
      <c r="A1024" s="10">
        <v>93352</v>
      </c>
      <c r="B1024" s="10" t="s">
        <v>1322</v>
      </c>
    </row>
    <row r="1025" spans="1:2" x14ac:dyDescent="0.25">
      <c r="A1025" s="10">
        <v>93352</v>
      </c>
      <c r="B1025" s="10" t="s">
        <v>1479</v>
      </c>
    </row>
    <row r="1026" spans="1:2" x14ac:dyDescent="0.25">
      <c r="A1026" s="10">
        <v>93352</v>
      </c>
      <c r="B1026" s="10" t="s">
        <v>1025</v>
      </c>
    </row>
    <row r="1027" spans="1:2" x14ac:dyDescent="0.25">
      <c r="A1027" s="10">
        <v>93425</v>
      </c>
      <c r="B1027" s="10" t="s">
        <v>1322</v>
      </c>
    </row>
    <row r="1028" spans="1:2" x14ac:dyDescent="0.25">
      <c r="A1028" s="10">
        <v>93425</v>
      </c>
      <c r="B1028" s="10" t="s">
        <v>1480</v>
      </c>
    </row>
    <row r="1029" spans="1:2" x14ac:dyDescent="0.25">
      <c r="A1029" s="10">
        <v>93334</v>
      </c>
      <c r="B1029" s="10" t="s">
        <v>1322</v>
      </c>
    </row>
    <row r="1030" spans="1:2" x14ac:dyDescent="0.25">
      <c r="A1030" s="10">
        <v>93334</v>
      </c>
      <c r="B1030" s="10" t="s">
        <v>1050</v>
      </c>
    </row>
    <row r="1031" spans="1:2" x14ac:dyDescent="0.25">
      <c r="A1031" s="10">
        <v>93334</v>
      </c>
      <c r="B1031" s="10" t="s">
        <v>983</v>
      </c>
    </row>
    <row r="1032" spans="1:2" x14ac:dyDescent="0.25">
      <c r="A1032" s="10">
        <v>93428</v>
      </c>
      <c r="B1032" s="10" t="s">
        <v>1481</v>
      </c>
    </row>
    <row r="1033" spans="1:2" x14ac:dyDescent="0.25">
      <c r="A1033" s="10">
        <v>93428</v>
      </c>
      <c r="B1033" s="10" t="s">
        <v>1306</v>
      </c>
    </row>
    <row r="1034" spans="1:2" x14ac:dyDescent="0.25">
      <c r="A1034" s="10">
        <v>93359</v>
      </c>
      <c r="B1034" s="10" t="s">
        <v>1396</v>
      </c>
    </row>
    <row r="1035" spans="1:2" x14ac:dyDescent="0.25">
      <c r="A1035" s="10">
        <v>93359</v>
      </c>
      <c r="B1035" s="10" t="s">
        <v>1356</v>
      </c>
    </row>
    <row r="1036" spans="1:2" x14ac:dyDescent="0.25">
      <c r="A1036" s="10">
        <v>93363</v>
      </c>
      <c r="B1036" s="10" t="s">
        <v>1438</v>
      </c>
    </row>
    <row r="1037" spans="1:2" x14ac:dyDescent="0.25">
      <c r="A1037" s="10">
        <v>93363</v>
      </c>
      <c r="B1037" s="10" t="s">
        <v>1482</v>
      </c>
    </row>
    <row r="1038" spans="1:2" x14ac:dyDescent="0.25">
      <c r="A1038" s="10">
        <v>93369</v>
      </c>
      <c r="B1038" s="10" t="s">
        <v>951</v>
      </c>
    </row>
    <row r="1039" spans="1:2" x14ac:dyDescent="0.25">
      <c r="A1039" s="10">
        <v>93369</v>
      </c>
      <c r="B1039" s="10" t="s">
        <v>1355</v>
      </c>
    </row>
    <row r="1040" spans="1:2" x14ac:dyDescent="0.25">
      <c r="A1040" s="10">
        <v>93431</v>
      </c>
      <c r="B1040" s="10" t="s">
        <v>1396</v>
      </c>
    </row>
    <row r="1041" spans="1:2" x14ac:dyDescent="0.25">
      <c r="A1041" s="10">
        <v>93431</v>
      </c>
      <c r="B1041" s="10" t="s">
        <v>1483</v>
      </c>
    </row>
    <row r="1042" spans="1:2" x14ac:dyDescent="0.25">
      <c r="A1042" s="10">
        <v>93432</v>
      </c>
      <c r="B1042" s="10" t="s">
        <v>1310</v>
      </c>
    </row>
    <row r="1043" spans="1:2" x14ac:dyDescent="0.25">
      <c r="A1043" s="10">
        <v>93432</v>
      </c>
      <c r="B1043" s="10" t="s">
        <v>1438</v>
      </c>
    </row>
    <row r="1044" spans="1:2" x14ac:dyDescent="0.25">
      <c r="A1044" s="10">
        <v>93433</v>
      </c>
      <c r="B1044" s="10" t="s">
        <v>1396</v>
      </c>
    </row>
    <row r="1045" spans="1:2" x14ac:dyDescent="0.25">
      <c r="A1045" s="10">
        <v>93435</v>
      </c>
      <c r="B1045" s="10" t="s">
        <v>1484</v>
      </c>
    </row>
    <row r="1046" spans="1:2" x14ac:dyDescent="0.25">
      <c r="A1046" s="10">
        <v>93435</v>
      </c>
      <c r="B1046" s="10" t="s">
        <v>1438</v>
      </c>
    </row>
    <row r="1047" spans="1:2" x14ac:dyDescent="0.25">
      <c r="A1047" s="10">
        <v>93436</v>
      </c>
      <c r="B1047" s="10" t="s">
        <v>1077</v>
      </c>
    </row>
    <row r="1048" spans="1:2" x14ac:dyDescent="0.25">
      <c r="A1048" s="10">
        <v>93436</v>
      </c>
      <c r="B1048" s="10" t="s">
        <v>1484</v>
      </c>
    </row>
    <row r="1049" spans="1:2" x14ac:dyDescent="0.25">
      <c r="A1049" s="10">
        <v>93436</v>
      </c>
      <c r="B1049" s="10" t="s">
        <v>1438</v>
      </c>
    </row>
    <row r="1050" spans="1:2" x14ac:dyDescent="0.25">
      <c r="A1050" s="10">
        <v>93437</v>
      </c>
      <c r="B1050" s="10" t="s">
        <v>1484</v>
      </c>
    </row>
    <row r="1051" spans="1:2" x14ac:dyDescent="0.25">
      <c r="A1051" s="10">
        <v>93437</v>
      </c>
      <c r="B1051" s="10" t="s">
        <v>1396</v>
      </c>
    </row>
    <row r="1052" spans="1:2" x14ac:dyDescent="0.25">
      <c r="A1052" s="10">
        <v>93437</v>
      </c>
      <c r="B1052" s="10" t="s">
        <v>1355</v>
      </c>
    </row>
    <row r="1053" spans="1:2" x14ac:dyDescent="0.25">
      <c r="A1053" s="10">
        <v>93439</v>
      </c>
      <c r="B1053" s="10" t="s">
        <v>1484</v>
      </c>
    </row>
    <row r="1054" spans="1:2" x14ac:dyDescent="0.25">
      <c r="A1054" s="10">
        <v>93439</v>
      </c>
      <c r="B1054" s="10" t="s">
        <v>1396</v>
      </c>
    </row>
    <row r="1055" spans="1:2" x14ac:dyDescent="0.25">
      <c r="A1055" s="10">
        <v>93439</v>
      </c>
      <c r="B1055" s="10" t="s">
        <v>1362</v>
      </c>
    </row>
    <row r="1056" spans="1:2" x14ac:dyDescent="0.25">
      <c r="A1056" s="10">
        <v>93446</v>
      </c>
      <c r="B1056" s="10" t="s">
        <v>983</v>
      </c>
    </row>
    <row r="1057" spans="1:2" x14ac:dyDescent="0.25">
      <c r="A1057" s="10">
        <v>93446</v>
      </c>
      <c r="B1057" s="10" t="s">
        <v>1484</v>
      </c>
    </row>
    <row r="1058" spans="1:2" x14ac:dyDescent="0.25">
      <c r="A1058" s="10">
        <v>93446</v>
      </c>
      <c r="B1058" s="10" t="s">
        <v>1438</v>
      </c>
    </row>
    <row r="1059" spans="1:2" x14ac:dyDescent="0.25">
      <c r="A1059" s="10">
        <v>93447</v>
      </c>
      <c r="B1059" s="10" t="s">
        <v>1485</v>
      </c>
    </row>
    <row r="1060" spans="1:2" x14ac:dyDescent="0.25">
      <c r="A1060" s="10">
        <v>93447</v>
      </c>
      <c r="B1060" s="10" t="s">
        <v>1310</v>
      </c>
    </row>
    <row r="1061" spans="1:2" x14ac:dyDescent="0.25">
      <c r="A1061" s="10">
        <v>93448</v>
      </c>
      <c r="B1061" s="10" t="s">
        <v>1484</v>
      </c>
    </row>
    <row r="1062" spans="1:2" x14ac:dyDescent="0.25">
      <c r="A1062" s="10">
        <v>93448</v>
      </c>
      <c r="B1062" s="10" t="s">
        <v>1370</v>
      </c>
    </row>
    <row r="1063" spans="1:2" x14ac:dyDescent="0.25">
      <c r="A1063" s="10">
        <v>93449</v>
      </c>
      <c r="B1063" s="10" t="s">
        <v>1485</v>
      </c>
    </row>
    <row r="1064" spans="1:2" x14ac:dyDescent="0.25">
      <c r="A1064" s="10">
        <v>93449</v>
      </c>
      <c r="B1064" s="10" t="s">
        <v>1438</v>
      </c>
    </row>
    <row r="1065" spans="1:2" x14ac:dyDescent="0.25">
      <c r="A1065" s="10">
        <v>93449</v>
      </c>
      <c r="B1065" s="10" t="s">
        <v>1308</v>
      </c>
    </row>
    <row r="1066" spans="1:2" x14ac:dyDescent="0.25">
      <c r="A1066" s="10">
        <v>93450</v>
      </c>
      <c r="B1066" s="10" t="s">
        <v>1484</v>
      </c>
    </row>
    <row r="1067" spans="1:2" x14ac:dyDescent="0.25">
      <c r="A1067" s="10">
        <v>93450</v>
      </c>
      <c r="B1067" s="10" t="s">
        <v>1438</v>
      </c>
    </row>
    <row r="1068" spans="1:2" x14ac:dyDescent="0.25">
      <c r="A1068" s="10">
        <v>93451</v>
      </c>
      <c r="B1068" s="10" t="s">
        <v>1484</v>
      </c>
    </row>
    <row r="1069" spans="1:2" x14ac:dyDescent="0.25">
      <c r="A1069" s="10">
        <v>93451</v>
      </c>
      <c r="B1069" s="10" t="s">
        <v>1438</v>
      </c>
    </row>
    <row r="1070" spans="1:2" x14ac:dyDescent="0.25">
      <c r="A1070" s="10">
        <v>93451</v>
      </c>
      <c r="B1070" s="10" t="s">
        <v>1347</v>
      </c>
    </row>
    <row r="1071" spans="1:2" x14ac:dyDescent="0.25">
      <c r="A1071" s="10">
        <v>93452</v>
      </c>
      <c r="B1071" s="10" t="s">
        <v>1438</v>
      </c>
    </row>
    <row r="1072" spans="1:2" x14ac:dyDescent="0.25">
      <c r="A1072" s="10">
        <v>93453</v>
      </c>
      <c r="B1072" s="10" t="s">
        <v>1486</v>
      </c>
    </row>
    <row r="1073" spans="1:2" x14ac:dyDescent="0.25">
      <c r="A1073" s="10">
        <v>93454</v>
      </c>
      <c r="B1073" s="10" t="s">
        <v>1484</v>
      </c>
    </row>
    <row r="1074" spans="1:2" x14ac:dyDescent="0.25">
      <c r="A1074" s="10">
        <v>93454</v>
      </c>
      <c r="B1074" s="10" t="s">
        <v>1438</v>
      </c>
    </row>
    <row r="1075" spans="1:2" x14ac:dyDescent="0.25">
      <c r="A1075" s="10">
        <v>93455</v>
      </c>
      <c r="B1075" s="10" t="s">
        <v>1487</v>
      </c>
    </row>
    <row r="1076" spans="1:2" x14ac:dyDescent="0.25">
      <c r="A1076" s="10">
        <v>93455</v>
      </c>
      <c r="B1076" s="10" t="s">
        <v>1438</v>
      </c>
    </row>
    <row r="1077" spans="1:2" x14ac:dyDescent="0.25">
      <c r="A1077" s="10">
        <v>93455</v>
      </c>
      <c r="B1077" s="10" t="s">
        <v>1302</v>
      </c>
    </row>
    <row r="1078" spans="1:2" x14ac:dyDescent="0.25">
      <c r="A1078" s="10">
        <v>93456</v>
      </c>
      <c r="B1078" s="10" t="s">
        <v>1486</v>
      </c>
    </row>
    <row r="1079" spans="1:2" x14ac:dyDescent="0.25">
      <c r="A1079" s="10">
        <v>93457</v>
      </c>
      <c r="B1079" s="10" t="s">
        <v>1310</v>
      </c>
    </row>
    <row r="1080" spans="1:2" x14ac:dyDescent="0.25">
      <c r="A1080" s="10">
        <v>93457</v>
      </c>
      <c r="B1080" s="10" t="s">
        <v>1488</v>
      </c>
    </row>
    <row r="1081" spans="1:2" x14ac:dyDescent="0.25">
      <c r="A1081" s="10">
        <v>93458</v>
      </c>
      <c r="B1081" s="10" t="s">
        <v>1322</v>
      </c>
    </row>
    <row r="1082" spans="1:2" x14ac:dyDescent="0.25">
      <c r="A1082" s="10">
        <v>93458</v>
      </c>
      <c r="B1082" s="10" t="s">
        <v>1050</v>
      </c>
    </row>
  </sheetData>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Project Data</vt:lpstr>
      <vt:lpstr>Project Comments</vt:lpstr>
    </vt:vector>
  </TitlesOfParts>
  <Company>NYC EDC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Monu Chacko</dc:creator>
  <cp:lastModifiedBy>Kristina Pecorelli</cp:lastModifiedBy>
  <dcterms:created xsi:type="dcterms:W3CDTF">2011-08-24T16:02:43Z</dcterms:created>
  <dcterms:modified xsi:type="dcterms:W3CDTF">2015-01-26T19:47:48Z</dcterms:modified>
</cp:coreProperties>
</file>